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Хиврич\!!!Раскрытие информации\Раскр. инф. по план. расх. ТП на 2023 год (ПП РФ 24)\РЭ\"/>
    </mc:Choice>
  </mc:AlternateContent>
  <bookViews>
    <workbookView xWindow="0" yWindow="0" windowWidth="25200" windowHeight="12000" tabRatio="718"/>
  </bookViews>
  <sheets>
    <sheet name="Приложение № 1" sheetId="2" r:id="rId1"/>
    <sheet name="Приложение № 2" sheetId="3" r:id="rId2"/>
    <sheet name="Приложение № 3" sheetId="4" r:id="rId3"/>
  </sheets>
  <externalReferences>
    <externalReference r:id="rId4"/>
  </externalReferences>
  <definedNames>
    <definedName name="_xlnm._FilterDatabase" localSheetId="0" hidden="1">'Приложение № 1'!$A$1:$A$6053</definedName>
    <definedName name="_xlnm.Print_Titles" localSheetId="0">'Приложение № 1'!$10:$11</definedName>
    <definedName name="_xlnm.Print_Titles" localSheetId="1">'Приложение № 2'!$6:$6</definedName>
    <definedName name="_xlnm.Print_Titles" localSheetId="2">'Приложение № 3'!$5:$5</definedName>
    <definedName name="_xlnm.Print_Area" localSheetId="0">'Приложение № 1'!$A$1:$H$6053</definedName>
    <definedName name="_xlnm.Print_Area" localSheetId="1">'Приложение № 2'!$A$1:$N$24</definedName>
    <definedName name="_xlnm.Print_Area" localSheetId="2">'Приложение № 3'!$A$1:$E$29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4" l="1"/>
  <c r="E28" i="4"/>
  <c r="E27" i="4"/>
  <c r="E26" i="4"/>
  <c r="E24" i="4"/>
  <c r="E23" i="4"/>
  <c r="D23" i="4"/>
  <c r="C23" i="4"/>
  <c r="E22" i="4"/>
  <c r="D22" i="4"/>
  <c r="D17" i="4" s="1"/>
  <c r="D14" i="4" s="1"/>
  <c r="D9" i="4" s="1"/>
  <c r="C22" i="4"/>
  <c r="E21" i="4"/>
  <c r="E20" i="4"/>
  <c r="E19" i="4"/>
  <c r="E18" i="4"/>
  <c r="E17" i="4"/>
  <c r="C17" i="4"/>
  <c r="C14" i="4" s="1"/>
  <c r="C9" i="4" s="1"/>
  <c r="E16" i="4"/>
  <c r="E15" i="4"/>
  <c r="E14" i="4" s="1"/>
  <c r="E9" i="4" s="1"/>
  <c r="E13" i="4"/>
  <c r="E12" i="4"/>
  <c r="E11" i="4"/>
  <c r="E10" i="4"/>
  <c r="N20" i="3"/>
  <c r="N23" i="3" s="1"/>
  <c r="F20" i="3"/>
  <c r="F23" i="3" s="1"/>
  <c r="N19" i="3"/>
  <c r="J19" i="3"/>
  <c r="J20" i="3" s="1"/>
  <c r="F19" i="3"/>
  <c r="J14" i="3"/>
  <c r="F14" i="3"/>
  <c r="J11" i="3"/>
  <c r="C11" i="3"/>
  <c r="F11" i="3" s="1"/>
  <c r="G13" i="3" l="1"/>
  <c r="J13" i="3" s="1"/>
  <c r="J23" i="3"/>
  <c r="C13" i="3"/>
  <c r="F13" i="3" s="1"/>
  <c r="H5994" i="2" l="1"/>
  <c r="F5994" i="2"/>
  <c r="H6030" i="2" l="1"/>
  <c r="G6030" i="2"/>
  <c r="F6030" i="2" l="1"/>
  <c r="F865" i="2"/>
  <c r="H3580" i="2" l="1"/>
  <c r="G3580" i="2"/>
  <c r="F3580" i="2"/>
  <c r="H3579" i="2"/>
  <c r="G3579" i="2"/>
  <c r="F3579" i="2"/>
  <c r="H3569" i="2"/>
  <c r="G3569" i="2"/>
  <c r="F3569" i="2"/>
  <c r="H3568" i="2"/>
  <c r="G3568" i="2"/>
  <c r="F3568" i="2"/>
  <c r="G3656" i="2" l="1"/>
  <c r="H3656" i="2"/>
  <c r="F3656" i="2"/>
  <c r="G3649" i="2" l="1"/>
  <c r="H3649" i="2"/>
  <c r="F3649" i="2"/>
  <c r="F3651" i="2"/>
  <c r="H3651" i="2"/>
  <c r="F4520" i="2" l="1"/>
  <c r="F4521" i="2"/>
  <c r="G5017" i="2" l="1"/>
  <c r="F5017" i="2"/>
  <c r="G3602" i="2"/>
  <c r="G6034" i="2" l="1"/>
  <c r="H6034" i="2"/>
  <c r="F6034" i="2"/>
  <c r="F5999" i="2" l="1"/>
  <c r="H3602" i="2" l="1"/>
  <c r="F3602" i="2"/>
  <c r="H3435" i="2"/>
  <c r="G3435" i="2"/>
  <c r="F4375" i="2" l="1"/>
  <c r="F4128" i="2"/>
  <c r="F3831" i="2" l="1"/>
  <c r="F3830" i="2"/>
  <c r="H3751" i="2"/>
  <c r="G3751" i="2"/>
  <c r="F3751" i="2"/>
  <c r="F3753" i="2"/>
  <c r="F3752" i="2"/>
  <c r="F3676" i="2"/>
  <c r="F3675" i="2"/>
  <c r="F3668" i="2"/>
  <c r="F3661" i="2"/>
  <c r="F3650" i="2"/>
  <c r="F3590" i="2"/>
  <c r="F3553" i="2"/>
  <c r="H3524" i="2"/>
  <c r="G3524" i="2"/>
  <c r="F3524" i="2"/>
  <c r="H3523" i="2"/>
  <c r="G3523" i="2"/>
  <c r="F3523" i="2"/>
  <c r="H3522" i="2"/>
  <c r="G3522" i="2"/>
  <c r="F3522" i="2"/>
  <c r="F3479" i="2"/>
  <c r="F3471" i="2"/>
  <c r="F3435" i="2"/>
  <c r="F3434" i="2"/>
  <c r="H3423" i="2"/>
  <c r="G3423" i="2"/>
  <c r="F3423" i="2"/>
  <c r="H3422" i="2"/>
  <c r="G3422" i="2"/>
  <c r="F3422" i="2"/>
  <c r="H3421" i="2"/>
  <c r="G3421" i="2"/>
  <c r="F3421" i="2"/>
  <c r="H3414" i="2"/>
  <c r="G3414" i="2"/>
  <c r="F3414" i="2"/>
  <c r="H3413" i="2"/>
  <c r="G3413" i="2"/>
  <c r="F3413" i="2"/>
  <c r="H3412" i="2"/>
  <c r="G3412" i="2"/>
  <c r="F3412" i="2"/>
  <c r="H3399" i="2"/>
  <c r="G3399" i="2"/>
  <c r="F3399" i="2"/>
  <c r="H3398" i="2"/>
  <c r="G3398" i="2"/>
  <c r="F3398" i="2"/>
  <c r="H3397" i="2"/>
  <c r="G3397" i="2"/>
  <c r="F3397" i="2"/>
  <c r="F3390" i="2" l="1"/>
  <c r="F3388" i="2"/>
  <c r="H3380" i="2"/>
  <c r="G3380" i="2"/>
  <c r="F3380" i="2"/>
  <c r="H3379" i="2"/>
  <c r="G3379" i="2"/>
  <c r="F3379" i="2"/>
  <c r="H3378" i="2"/>
  <c r="G3378" i="2"/>
  <c r="F3378" i="2"/>
  <c r="F3348" i="2"/>
  <c r="H3212" i="2"/>
  <c r="G3212" i="2"/>
  <c r="F3212" i="2"/>
  <c r="H3211" i="2"/>
  <c r="G3211" i="2"/>
  <c r="F3211" i="2"/>
  <c r="H3210" i="2"/>
  <c r="G3210" i="2"/>
  <c r="F3210" i="2"/>
  <c r="H5999" i="2"/>
  <c r="G5999" i="2"/>
  <c r="F4527" i="2"/>
  <c r="H4521" i="2"/>
  <c r="G4521" i="2"/>
  <c r="H4520" i="2"/>
  <c r="G4520" i="2"/>
  <c r="G4527" i="2"/>
  <c r="H4527" i="2"/>
  <c r="F4528" i="2"/>
  <c r="G4528" i="2"/>
  <c r="H4528" i="2"/>
  <c r="H4504" i="2"/>
  <c r="G4504" i="2"/>
  <c r="F4504" i="2"/>
  <c r="H4503" i="2"/>
  <c r="G4503" i="2"/>
  <c r="F4503" i="2"/>
  <c r="H4502" i="2"/>
  <c r="G4502" i="2"/>
  <c r="F4502" i="2"/>
  <c r="H4441" i="2"/>
  <c r="G4441" i="2"/>
  <c r="F4441" i="2"/>
  <c r="H4440" i="2"/>
  <c r="G4440" i="2"/>
  <c r="F4440" i="2"/>
  <c r="H4439" i="2"/>
  <c r="G4439" i="2"/>
  <c r="F4439" i="2"/>
  <c r="F4420" i="2"/>
  <c r="H4422" i="2"/>
  <c r="G4422" i="2"/>
  <c r="F4422" i="2"/>
  <c r="H4421" i="2"/>
  <c r="G4421" i="2"/>
  <c r="F4421" i="2"/>
  <c r="H4420" i="2"/>
  <c r="G4420" i="2"/>
  <c r="H3831" i="2" l="1"/>
  <c r="G3831" i="2"/>
  <c r="H3830" i="2"/>
  <c r="G3830" i="2"/>
  <c r="H3753" i="2"/>
  <c r="G3753" i="2"/>
  <c r="H3752" i="2"/>
  <c r="G3752" i="2"/>
  <c r="G3666" i="2" l="1"/>
  <c r="H3666" i="2"/>
  <c r="F3666" i="2"/>
  <c r="F3662" i="2"/>
  <c r="H3662" i="2"/>
  <c r="G3662" i="2"/>
  <c r="H3661" i="2"/>
  <c r="G3661" i="2"/>
  <c r="F3623" i="2"/>
  <c r="H3650" i="2"/>
  <c r="G3650" i="2"/>
  <c r="H3648" i="2"/>
  <c r="G3648" i="2"/>
  <c r="F3648" i="2"/>
  <c r="H3590" i="2"/>
  <c r="G3590" i="2"/>
  <c r="H3591" i="2"/>
  <c r="G3591" i="2"/>
  <c r="F3591" i="2"/>
  <c r="H3544" i="2"/>
  <c r="G3544" i="2"/>
  <c r="F3544" i="2"/>
  <c r="H3543" i="2"/>
  <c r="G3543" i="2"/>
  <c r="F3543" i="2"/>
  <c r="F3555" i="2"/>
  <c r="H3434" i="2" l="1"/>
  <c r="G3434" i="2"/>
  <c r="F3433" i="2"/>
  <c r="H3390" i="2" l="1"/>
  <c r="G3390" i="2"/>
  <c r="H3388" i="2"/>
  <c r="G3388" i="2"/>
  <c r="H5017" i="2" l="1"/>
  <c r="H5016" i="2"/>
  <c r="G5016" i="2"/>
  <c r="F5016" i="2"/>
  <c r="G4495" i="2" l="1"/>
  <c r="H4495" i="2"/>
  <c r="F4495" i="2"/>
  <c r="G4494" i="2"/>
  <c r="H4494" i="2"/>
  <c r="F4494" i="2"/>
  <c r="G4487" i="2"/>
  <c r="H4487" i="2"/>
  <c r="F4487" i="2"/>
  <c r="G4485" i="2"/>
  <c r="H4485" i="2"/>
  <c r="F4485" i="2"/>
  <c r="F4434" i="2"/>
  <c r="G4434" i="2"/>
  <c r="H4434" i="2"/>
  <c r="F4433" i="2"/>
  <c r="G4433" i="2"/>
  <c r="H4433" i="2"/>
  <c r="G4432" i="2"/>
  <c r="H4432" i="2"/>
  <c r="F4432" i="2"/>
  <c r="G4416" i="2"/>
  <c r="H4416" i="2"/>
  <c r="F4416" i="2"/>
  <c r="G4415" i="2"/>
  <c r="H4415" i="2"/>
  <c r="F4415" i="2"/>
  <c r="G3832" i="2"/>
  <c r="H3832" i="2"/>
  <c r="F3832" i="2"/>
  <c r="G3668" i="2"/>
  <c r="H3668" i="2"/>
  <c r="G3667" i="2"/>
  <c r="H3667" i="2"/>
  <c r="F3667" i="2"/>
  <c r="G3643" i="2"/>
  <c r="H3643" i="2"/>
  <c r="F3643" i="2"/>
  <c r="G3642" i="2"/>
  <c r="H3642" i="2"/>
  <c r="F3642" i="2"/>
  <c r="G3634" i="2"/>
  <c r="H3634" i="2"/>
  <c r="F3634" i="2"/>
  <c r="G3633" i="2"/>
  <c r="H3633" i="2"/>
  <c r="F3633" i="2"/>
  <c r="G3623" i="2"/>
  <c r="H3623" i="2"/>
  <c r="G3622" i="2"/>
  <c r="H3622" i="2"/>
  <c r="F3622" i="2"/>
  <c r="G3611" i="2"/>
  <c r="H3611" i="2"/>
  <c r="F3611" i="2"/>
  <c r="G3610" i="2"/>
  <c r="H3610" i="2"/>
  <c r="F3610" i="2"/>
  <c r="G3535" i="2"/>
  <c r="H3535" i="2"/>
  <c r="F3535" i="2"/>
  <c r="G3533" i="2"/>
  <c r="H3533" i="2"/>
  <c r="F3533" i="2"/>
  <c r="G3512" i="2"/>
  <c r="H3512" i="2"/>
  <c r="F3512" i="2"/>
  <c r="G3511" i="2"/>
  <c r="H3511" i="2"/>
  <c r="F3511" i="2"/>
  <c r="H3501" i="2"/>
  <c r="G3501" i="2"/>
  <c r="F3501" i="2"/>
  <c r="G3500" i="2"/>
  <c r="H3500" i="2"/>
  <c r="F3500" i="2"/>
  <c r="G3490" i="2"/>
  <c r="H3490" i="2"/>
  <c r="F3490" i="2"/>
  <c r="G3489" i="2"/>
  <c r="H3489" i="2"/>
  <c r="F3489" i="2"/>
  <c r="G3462" i="2" l="1"/>
  <c r="H3462" i="2"/>
  <c r="F3462" i="2"/>
  <c r="G3461" i="2"/>
  <c r="H3461" i="2"/>
  <c r="F3461" i="2"/>
  <c r="F3350" i="2"/>
  <c r="F866" i="2"/>
  <c r="G5994" i="2" l="1"/>
  <c r="H4476" i="2"/>
  <c r="H4475" i="2"/>
  <c r="H4474" i="2"/>
  <c r="G4476" i="2"/>
  <c r="G4475" i="2"/>
  <c r="G4474" i="2"/>
  <c r="F4476" i="2"/>
  <c r="F4475" i="2"/>
  <c r="F4474" i="2"/>
  <c r="H4377" i="2"/>
  <c r="H4376" i="2"/>
  <c r="H4375" i="2"/>
  <c r="G4377" i="2"/>
  <c r="G4376" i="2"/>
  <c r="G4375" i="2"/>
  <c r="F4377" i="2"/>
  <c r="F4376" i="2"/>
  <c r="H4228" i="2"/>
  <c r="H4227" i="2"/>
  <c r="H4226" i="2"/>
  <c r="G4228" i="2"/>
  <c r="G4227" i="2"/>
  <c r="G4226" i="2"/>
  <c r="F4228" i="2"/>
  <c r="F4227" i="2"/>
  <c r="F4226" i="2"/>
  <c r="H4206" i="2"/>
  <c r="H4205" i="2"/>
  <c r="H4204" i="2"/>
  <c r="G4206" i="2"/>
  <c r="G4205" i="2"/>
  <c r="G4204" i="2"/>
  <c r="F4206" i="2"/>
  <c r="F4205" i="2"/>
  <c r="F4204" i="2"/>
  <c r="H4130" i="2"/>
  <c r="H4129" i="2"/>
  <c r="H4128" i="2"/>
  <c r="G4130" i="2"/>
  <c r="G4129" i="2"/>
  <c r="G4128" i="2"/>
  <c r="F4130" i="2"/>
  <c r="F4129" i="2"/>
  <c r="H4111" i="2"/>
  <c r="H4110" i="2"/>
  <c r="H4109" i="2"/>
  <c r="G4111" i="2"/>
  <c r="G4110" i="2"/>
  <c r="G4109" i="2"/>
  <c r="F4111" i="2"/>
  <c r="F4110" i="2"/>
  <c r="F4109" i="2"/>
  <c r="H3969" i="2"/>
  <c r="H3968" i="2"/>
  <c r="H3967" i="2"/>
  <c r="G3969" i="2"/>
  <c r="G3968" i="2"/>
  <c r="G3967" i="2"/>
  <c r="F3969" i="2"/>
  <c r="F3968" i="2"/>
  <c r="F3967" i="2"/>
  <c r="H3954" i="2"/>
  <c r="H3953" i="2"/>
  <c r="H3952" i="2"/>
  <c r="G3954" i="2"/>
  <c r="G3953" i="2"/>
  <c r="G3952" i="2"/>
  <c r="F3954" i="2"/>
  <c r="F3953" i="2"/>
  <c r="F3952" i="2"/>
  <c r="H3842" i="2"/>
  <c r="H3841" i="2"/>
  <c r="H3840" i="2"/>
  <c r="G3842" i="2"/>
  <c r="G3841" i="2"/>
  <c r="G3840" i="2"/>
  <c r="F3842" i="2"/>
  <c r="F3841" i="2"/>
  <c r="F3840" i="2"/>
  <c r="H3767" i="2"/>
  <c r="H3766" i="2"/>
  <c r="H3765" i="2"/>
  <c r="G3767" i="2"/>
  <c r="G3766" i="2"/>
  <c r="G3765" i="2"/>
  <c r="F3767" i="2"/>
  <c r="F3766" i="2"/>
  <c r="F3765" i="2"/>
  <c r="H3677" i="2"/>
  <c r="H3676" i="2"/>
  <c r="H3675" i="2"/>
  <c r="G3677" i="2"/>
  <c r="G3676" i="2"/>
  <c r="G3675" i="2"/>
  <c r="F3677" i="2"/>
  <c r="H3555" i="2"/>
  <c r="H3554" i="2"/>
  <c r="G3555" i="2"/>
  <c r="G3554" i="2"/>
  <c r="H3553" i="2"/>
  <c r="G3553" i="2"/>
  <c r="F3554" i="2"/>
  <c r="H3480" i="2"/>
  <c r="H3479" i="2"/>
  <c r="H3478" i="2"/>
  <c r="G3480" i="2"/>
  <c r="G3479" i="2"/>
  <c r="G3478" i="2"/>
  <c r="F3480" i="2"/>
  <c r="F3478" i="2"/>
  <c r="H3471" i="2"/>
  <c r="H3470" i="2"/>
  <c r="H3469" i="2"/>
  <c r="G3471" i="2"/>
  <c r="G3470" i="2"/>
  <c r="G3469" i="2"/>
  <c r="F3470" i="2"/>
  <c r="F3469" i="2"/>
  <c r="H3450" i="2"/>
  <c r="H3449" i="2"/>
  <c r="H3448" i="2"/>
  <c r="G3450" i="2"/>
  <c r="G3449" i="2"/>
  <c r="G3448" i="2"/>
  <c r="F3450" i="2"/>
  <c r="F3449" i="2"/>
  <c r="F3448" i="2"/>
  <c r="H3433" i="2"/>
  <c r="G3433" i="2"/>
  <c r="H3350" i="2"/>
  <c r="H3349" i="2"/>
  <c r="H3348" i="2"/>
  <c r="G3350" i="2"/>
  <c r="G3349" i="2"/>
  <c r="G3348" i="2"/>
  <c r="F3349" i="2"/>
  <c r="H3227" i="2"/>
  <c r="H3226" i="2"/>
  <c r="H3225" i="2"/>
  <c r="G3227" i="2"/>
  <c r="G3226" i="2"/>
  <c r="G3225" i="2"/>
  <c r="F3227" i="2"/>
  <c r="F3226" i="2"/>
  <c r="F3225" i="2"/>
  <c r="H3057" i="2"/>
  <c r="H3056" i="2"/>
  <c r="H3055" i="2"/>
  <c r="G3057" i="2"/>
  <c r="G3056" i="2"/>
  <c r="G3055" i="2"/>
  <c r="H2491" i="2"/>
  <c r="H2490" i="2"/>
  <c r="H2489" i="2"/>
  <c r="G2491" i="2"/>
  <c r="G2490" i="2"/>
  <c r="G2489" i="2"/>
  <c r="F2491" i="2"/>
  <c r="F2490" i="2"/>
  <c r="F2489" i="2"/>
  <c r="H2181" i="2"/>
  <c r="H2180" i="2"/>
  <c r="H2179" i="2"/>
  <c r="G2181" i="2"/>
  <c r="G2180" i="2"/>
  <c r="G2179" i="2"/>
  <c r="F2181" i="2"/>
  <c r="F2180" i="2"/>
  <c r="F2179" i="2"/>
  <c r="F3057" i="2"/>
  <c r="F3056" i="2"/>
  <c r="F3055" i="2"/>
  <c r="H866" i="2"/>
  <c r="H865" i="2"/>
  <c r="H864" i="2"/>
  <c r="G866" i="2"/>
  <c r="G865" i="2"/>
  <c r="G864" i="2"/>
  <c r="F864" i="2"/>
  <c r="H854" i="2"/>
  <c r="H853" i="2"/>
  <c r="H852" i="2"/>
  <c r="G854" i="2"/>
  <c r="G853" i="2"/>
  <c r="G852" i="2"/>
  <c r="F854" i="2"/>
  <c r="F853" i="2"/>
  <c r="F852" i="2"/>
  <c r="H710" i="2"/>
  <c r="H709" i="2"/>
  <c r="H708" i="2"/>
  <c r="G710" i="2"/>
  <c r="G709" i="2"/>
  <c r="G708" i="2"/>
  <c r="F710" i="2"/>
  <c r="F709" i="2"/>
  <c r="F708" i="2"/>
  <c r="H311" i="2"/>
  <c r="H310" i="2"/>
  <c r="H309" i="2"/>
  <c r="G311" i="2"/>
  <c r="G310" i="2"/>
  <c r="G309" i="2"/>
  <c r="F311" i="2"/>
  <c r="F310" i="2"/>
  <c r="F309" i="2"/>
  <c r="H250" i="2"/>
  <c r="H249" i="2"/>
  <c r="H248" i="2"/>
  <c r="G250" i="2"/>
  <c r="G249" i="2"/>
  <c r="G248" i="2"/>
  <c r="F250" i="2"/>
  <c r="F249" i="2"/>
  <c r="F248" i="2"/>
  <c r="H21" i="2" l="1"/>
  <c r="H20" i="2"/>
  <c r="H19" i="2"/>
  <c r="G19" i="2"/>
  <c r="F19" i="2"/>
  <c r="G21" i="2"/>
  <c r="G20" i="2"/>
  <c r="F21" i="2"/>
  <c r="F20" i="2"/>
</calcChain>
</file>

<file path=xl/sharedStrings.xml><?xml version="1.0" encoding="utf-8"?>
<sst xmlns="http://schemas.openxmlformats.org/spreadsheetml/2006/main" count="12458" uniqueCount="4169">
  <si>
    <t>0,4 кВ и ниже</t>
  </si>
  <si>
    <t>3.1.2.1.4.2</t>
  </si>
  <si>
    <t xml:space="preserve">Строительство 2 ВЛ 0,4 кВ, 2 ТП 10/0,4кВ, 2 КЛ 10 кВ от КЛ 10 кВ №19-36 и №19-46 ПС 110 кВ Р19 для электроснабжения рынка продовольственных товаров (ООО «СеНат») расположенной по адресу: г. Ростов-на-Дону, Советский район, Коммунальная зона жилого района «Левенцовский», к.н. 61:44:0062510:150 </t>
  </si>
  <si>
    <t>3.1.2.1.4.4</t>
  </si>
  <si>
    <t>Строительство 2 КЛ 0,4 кВ, 2 ТП 10/0,4кВ, 2 КЛ 10 кВ от КЛ 10 кВ №28-62 и №28-63 ПС 110 кВ Р28 для электроснабжения многоэтажного жилого дома (Жилищно-строительный кооператив «Европейский 22») расположенной по адресу: г. Ростов-на-Дону, ул. Володарского 2-я, д. 172/88, к.н. 61:44:0000000:1078</t>
  </si>
  <si>
    <t>3.3.1.1.3.1</t>
  </si>
  <si>
    <t>Строительство КВЛ 0,4 кВ от ТП 6/0,4 кВ № 238 по КЛ-6 кВ № 39 от РП 6 кВ №5 по КЛ-6 кВ № 75/1 ПС 35/6 кВ т-7 для электроснабжения нежилого помещения ИП Мурадов Г.С. по адресу : РО г. Таганрог, ул. 1-й Крепостной, 17, к.н. 61:58:0001011:25 (ориентировочная протяженность ЛЭП 0, 3 км)</t>
  </si>
  <si>
    <t>3.3.2.1.2.1</t>
  </si>
  <si>
    <t>Строительство КЛ-0,4 кВ от новой ТП 6/0,4 кВ , строительство ТП 6/0,4 кВ ,строительство Кл-6 кВ от новой ТП 6/0,4 кВ до места врезки в КЛ 6 кВ №161 от РП-6 кВ №16 по КЛ 6 кВ № 1316/1 ПС 110/35/6 кВ Т-13, для электроснабжения многоквартирного жилого дома с торгово-офисными помещениями заявителя ООО "КАПИТАЛ СТРОЙ" по адресу : РО,г.Таганрог, пер.1-й Новый, д.14-4, к.н.:61:58:0004349:122(ориентировочная протяженность ЛЭП-0,075 км, ориентировочная мощность силового трансформатора - 0,25 мВА)</t>
  </si>
  <si>
    <t>3.1.2.1.2.1</t>
  </si>
  <si>
    <t>Строительство ТП 6/0,4 кВ, ВЛ 6 кВ, ВЛ 0,4 кВ от проектируемой ВЛ 6 кВ (по договору №61-1-18-00403149 от 09.10.2018 г.) от ВЛ 6 кВ №806 ПС 35 кВ АС8 для электроснабжения нежилого помещения ИП Дмитриева Д. В. на участке с КН 61:02:0600011:2144 в п. Опытный Аксайского района Ростовской области</t>
  </si>
  <si>
    <t>Строительство ТП 10/0,4 кВ, ВЛ 10 кВ, ВЛ 0,4 кВ от ВЛ 10 кВ №101 ПС 110 кВ АС1 для электроснабжения нежилого помещения Шульман М. С. на участке с КН 61:02:0600015:6621 в ст-це Ольгинская Аксайского района Ростовской области (ориентировочная мощность трансформатора 0,063 МВА, ориентировочная протяжённость ЛЭП 2,050 км)</t>
  </si>
  <si>
    <t>Год ввода объекта</t>
  </si>
  <si>
    <t>Уровень напряжения, кВ</t>
  </si>
  <si>
    <t>Присоединенная максимальная мощность, кВт</t>
  </si>
  <si>
    <t>Объект электросетевого хозяйства/
Средство коммерческого учета электрической энергии (мощности)</t>
  </si>
  <si>
    <t>Протяженность (для линий электропередачи), метров/Количество пунктов секционирования, штук/ Количество точек учета, штук</t>
  </si>
  <si>
    <t>Расходы на строительство объекта/на обеспечение средствами коммерческого учета электрической энергии (мощности), тыс. руб.</t>
  </si>
  <si>
    <t>неизолированный провод</t>
  </si>
  <si>
    <t>к Методическим указаниям по определению размера платы</t>
  </si>
  <si>
    <t xml:space="preserve"> за технологическое присоединение к электрическим сетям,</t>
  </si>
  <si>
    <t>утв. приказом Федеральной антимонопольной службы</t>
  </si>
  <si>
    <t xml:space="preserve">0,4 кВ </t>
  </si>
  <si>
    <t xml:space="preserve"> 1-20 кВ</t>
  </si>
  <si>
    <t>Строительство ВЛ-0,4кВ от КТП-10/0,4кВ №916 по ВЛ-10кВ №2 ПС 110/35/10кВ «Ганчуковская» для электроснабжения объекта – жилой дом, расположенного по адресу: Российская Федерация, Ростовская обл., р-н. Пролетарский, х. Ганчуков, пер. Новый, д.1, кв.1, заявитель Жидовкина Е.А.</t>
  </si>
  <si>
    <t>Строительство ВЛИ-0,4 кВ от опоры №2-00/2 от КТП 10/0,4 кВ №316 по ВЛ-10 кВ Л-2 Ленинец для электроснабжения объекта «БС № 61-02324», расположенного по адресу: Ростовская область, Сальский район, х. Новосёлый 1-й, ул. Прохладная, к.н. 61:34:0120101:762, заявитель ПАО «Мобильные ТелеСистемы» (ПАО «МТС»)</t>
  </si>
  <si>
    <t>Строительство ВЛ-10 кВ от опоры №2-00/41 по ВЛ-10 кВ №2 ПС 35/10 кВ «Сеятель», строительство КТП 10/0,4 и ВЛ 0,4 кВ для электроснабжения объекта – склада-холодильника, расположенного по адресу: Ростовская область, Сальский район, п. Сеятель Северный, К/к № 61:34:600020 с условным центром в п. Сеятель Северный, поле III2к., заявитель ООО «ПродРесурс»</t>
  </si>
  <si>
    <t>Строительство ВЛ-0,4кВ от существующей опоры №2-01/8 ВЛ-0,4кВ №2 КТП 10/0,4кВ №14 по ВЛ-10кВ №8 ПС 110/35/10 "Пролетарская" для электроснабжения объекта - "домик рыбака", расположенного по адресу: Ростовская область, Пролетарский район, а/д "х. Сухой-Б-Орловка" - 17км от х. Конармейский ЗАО им. 50 летия СССР, участок №4, к.н. 61:31:0600008:1364, заявитель Чувпило А.Н.  (ориентировочная протяженность ЛЭП - 0,45км)</t>
  </si>
  <si>
    <t>Строительство ВЛ-10 кВ от опоры №4-03/23 ВЛ-10 кВ №4 ПС 110/10кВ «Уютная», строительство КТП 10/0,4 и ВЛ-0,4 кВ для электроснабжения дачных домиков, расположенных по адресу: Ростовская область, Пролетарский район, садоводческое товарищество «Заречное», заявители Гаркушенко Ю.В., Слюсарев Г.А., Принцевский М.Н., Северчуков А.И., Дендиберя Т.Н. (Ориентировочная протяженность ЛЭП – 0,44 км, ориентировочная мощность ТП – 0,1 МВА)</t>
  </si>
  <si>
    <t>Строительство ВЛ-0,4 кВ от существующей опоры №2-00/6 по ВЛ-0,4 кВ №2 КТП-10/0,4 кВ №211/100 кВА по ВЛ-10кВ №4 ПС 35/10 кВ КРС для электроснабжения БС №612323, расположенного по адресу: Российская Федерация, Ростовская обл., р-н. Пролетарский, п. Опенки, ул. Мира, д. 26А, заявитель Публичное акционерное общество «Мобильные ТелеСистемы»</t>
  </si>
  <si>
    <t>Строительство ВЛ-0,4 кВ от ТП №39 по ВЛ-10 кВ №2 ПС 35/10 кВ «Коневод» для электроснабжения объекта «полевой стан», расположенного по адресу: Ростовская область, Целинский район, п. Вороново, с/с Кировский, в границах СПК «1 Мая» кад. поле №29,32, к.н. 61:40:0600013:86, заявитель ИП глава КФХ Костюкова Е.В.</t>
  </si>
  <si>
    <t>Строительство ВЛ-10 кВ от ВЛ-10 кВ №4 ПС 35/10кВ «ГПЗ», строительство КТП 10/0,4 кВ и ВЛ-0,4 кВ для электроснабжения объекта – жилой дом, расположенного по адресу: Ростовская область, Пролетарский район, п. Протоки, ул. Транспортная, д. 16а, к.н. 61:31:0000000:729, заявитель Пономарев И.И. (Ориентировочная протяженность ЛЭП - 0,053 км, ориентировочная мощность ТП – 0,025 МВА)</t>
  </si>
  <si>
    <t>Строительство ВЛ-0,4 кВ от опоры №1-00/5 по ВЛ-0,4кВ №1 от ТП 10/0,4кВ №446 по ВЛ-10 кВ №1 ПС 35/10кВ "Шаблиевская" для электроснабжения объекта «БС № 61-01943», расположенного по адресу: Ростовская область, Сальский район, с. Шаблиевская, ул. Димитрова, 38, к.н. 61:34:0050201:2477, заявитель ПАО «Мобильные ТелеСистемы» (ПАО «МТС»)</t>
  </si>
  <si>
    <t>Строительство ВЛИ-0,4 кВ от опоры №1-00/9 по ВЛ-0,4 кВ Л-1от КТП 10/0,4 кВ №187 по ВЛ-10 кВ Л-3 Шаблиевская для электроснабжения объекта «БС № 61-02332», расположенного по адресу: Ростовская область, Сальский район, с. Екатериновка, кадастровый номер земельного участка 61:34:0050101:3803, заявитель ПАО «Мобильные Теле Системы» (ПАО «МТС»)</t>
  </si>
  <si>
    <t>Строительство ВЛ-10 кВ от ВЛ-10 кВ №4 ПС 35/10кВ «Жуковская», строительство КТП 10/0,4 и ВЛ 0,4 кВ для электроснабжения объекта – модульная бойня по убою КРС, расположенная по адресу: Ростовская область, Песчанокопский район, вблизи с. Жуковское, граф. учет №175, кад. № 61:30:0600008:3547,     заявитель     СССПК         «Песчанокопскагроснаб» Гридин С.П. (Ориентировочная протяженность ЛЭП - 0,05 км, ориентировочная мощность ТП – 0,16 МВА)</t>
  </si>
  <si>
    <t>Строительство ВЛ-0,4 кВ от ТП №235 по ВЛ-10 кВ №2 ПС 35/10 «Целинский ССК» для электроснабжения объекта «квартира», расположенного по адресу: Ростовская область, Целинский район, х. Северный, ул. Молодежная, д. 13, кв. 1, к.н. 61:40:0031101:2426, заявитель Акланов Леонид Николаевич</t>
  </si>
  <si>
    <t>Строительство ВЛ-0,4 кВ от опоры №1-00/15 ВЛ-0,4кВ №1 от КТП 10/0,4 кВ №163 ВЛ-10 кВ №4 ПС 110/10 кВ «Уютная» для электроснабжения объекта – дачный дом, расположенного по адресу: РФ, Ростовская область, Пролетарский район, х. Уютный, ул. Первомайская, 5,5 км юго-западнее х. Уютный, к.н. земельного участка: 61:31:0600011:886, заявитель Чулков И.О.</t>
  </si>
  <si>
    <t>Строительство ВЛ-10 кВ от опоры №16-00/63 по ВЛ-10 кВ №16 ПС 220/110/10кВ «Сальская», строительство КТП 10/0,4 и ВЛ- 0,4 кВ для электроснабжения объекта – торгово-гостиничного комплекса, расположенного по адресу: РФ, Ростовская область, г. Сальск, Сальский район, справа от автодороги 339+50 м «Песчанокопское-Котельниково», к. н. земельного участка: 61:57:0010101:57. Заявитель ИП Жеребцова А.А.»</t>
  </si>
  <si>
    <t>Строительство ВЛ-10 кВ от опоры №21-01/55 ВЛ-10 кВ Л-21 Сальская, строительство КТП 10/0,4 кВ и ВЛ- 0,4 кВ для электроснабжения объекта –магазин, расположенный по адресу: РФ, Ростовская область, Сальский район, около автодороги «г. Котельниково – п. Зимовники – г. Сальск – с. Песчанокопское (от границы Волгоградской области)», 328+150 м слева к.н. 61:34:0040101:4172. Заявитель ИП Резниченко С.И.</t>
  </si>
  <si>
    <t>Строительство ВЛ 0,4 кВ от ЗТП 10/0,4 кВ №330 по ВЛ 10 кВ Л-7 ПС Ново-Егорлыкская для электроснабжения объекта – «нежилой объект», расположенного по адресу: 347616 РФ, Ростовская область, Сальский район, с. Новый Егорлык, ул. Советская, д. 1 , корп. в, к.н. 61:34:0110101:2369, заявитель местная религиозная организация православный Приход Храма святителя Николая Чудотворца с. Новый Егорлык Сальского района Ростовской области Религиозной организации Волгодонская Епархия Русской Православной Церкви</t>
  </si>
  <si>
    <t>«Строительство ВЛ-10 кВ от опоры №7-00/140 ВЛ-10 кВ №7 ПС 35/10кВ «КРС», строительство КТП 10/0,4 и ВЛ-0,4 кВ для электроснабжения объектов, расположенных по адресу: Ростовская область, Пролетарский район, ДНТ №2, ул. Ковыльная, №129, №166, №170, №174, №190, №214, №230, заявитель Котлярова Е.С, Комаров С.Н, Богданова Е.А., Федотов Ю.И., Петров В.Н., Донченко Т.С., Носенко С.П., (Ориентировочная протяженность ЛЭП – 0,7 км, ориентировочная мощность ТП – 0,25МВА)»</t>
  </si>
  <si>
    <t>Строительство ВЛ 0,4 кВ от опоры №1-00/16 ВЛ 0,4 кВ Л-1 ТП 10/0,4 кВ №445 ВЛ 10 кВ Л-7 ПС Кундрюченская для электроснабжения объекта – «Производственная база», расположенного по адресу: Ростовская область, Орловский район, Луганское сельское поселение, в 100 м на юг от х. Быстрянский, к.н. 61:29:0600006:1498, заявитель ИП Глуховский Ю.Н.</t>
  </si>
  <si>
    <t>Строительство ВЛ-0,4кВ от опоры №2-00/15-4 Л-2 КТП-10/0,4кВ №287 Л-1 Целинская для электроснабжения объекта – «гараж», расположенного по адресу: РФ, Ростовская область, Целинский район, п.Новая Целина, ул.Родниковая, д.6, к.н. 61:40:0010145:28, заявитель Горохова Т.Н.</t>
  </si>
  <si>
    <t>Строительство ВЛЗ-10 кВ от опоры №21-01/56 по ВЛ-10 кВ Л-21 ПС 220/110/10кВ «Сальская», строительство КТП 10/0,4 и ВЛЗ-0,4 кВ для электроснабжения объекта – автосервис, расположенного по адресу: РФ, Ростовская область, Сальский р-н, около автодороги г. Котельниково - п. Зимовники - г. Сальск - с. Песчанокопское, к.н. 61:34:0040101:4132, заявитель ИП Тубольцев Р.В</t>
  </si>
  <si>
    <t>Строительство ВЛ-0,4 кВ от КТП-10/0,4 кВ №323 Л-2 Лопанская для электроснабжения объекта – «БС №61-02327», расположенного по адресу: РФ, Ростовская область, Целинский район, ст. Сладкая Балка, ул. Донская, д.46, к.н. 61:40:0040501:1519, заявитель ПАО «МТС»</t>
  </si>
  <si>
    <t>Строительство ВЛ-0,4 кВ от опоры №2-00/11 Л-2 КТП-10/0,4 кВ №23 Л-4 Плодородненская для электроснабжения объекта – «жилой дом», расположенного по адресу: РФ, Ростовская область, Целинский район, с. Плодородное, ул. Набережная, д.3, к.н. 61:40:0070101:108, заявитель Бахолдин И.В.</t>
  </si>
  <si>
    <t>Строительство ВЛ-10 кВ от опоры №4-05/16 ВЛ-10 кВ №4 ПС 110/10кВ «Уютная», строительство КТП 10/0,4 и ВЛ-0,4 кВ для электроснабжения объекта – подсобное помещение, расположенного по адресу: РФ, Ростовская область, Пролетарский район, х. Уютный, 2,7 км на северо-восток, к.н. 61:31:0600011:792, заявитель Губанов А.Н.» (Ориентировочная протяженность ЛЭП - 0,05 км, ориентировочная мощность ТП – 0,025 МВА)</t>
  </si>
  <si>
    <t>Строительство ВЛИ-0,4 кВ от КТП 10/0,4 кВ №65 по ВЛ-10 кВ Л-4 ПС 110/35/10 кВ «Развиленская», для электроснабжения объекта – здание, расположенного по адресу: РФ, Ростовская область, Песчанокопский р-н, с. Развильное, ул. Ростовская, 107а к.н. 61:30:0090101:9344, заявитель ИП Шкурат А.Д.</t>
  </si>
  <si>
    <t>«Строительство ВЛ-0,4 кВ от КТП 10/0,4 кВ №736 Л-5 Наумовская для электроснабжения объекта – «жилой дом», расположенного по адресу: РФ, Ростовская область, Пролетарский район, х. Черниговский,
 ул. Степная, д. 29, к.н. 61:31:0020501:38, заявитель Кулеш В.И.</t>
  </si>
  <si>
    <t>«Строительство ВЛ 0,4 кВ от КТП 10/0,4 кВ №2 по ВЛ 10 кВ Л-2 от РП-21С ПС Сальская для электроснабжения объекта – «нежилой объект», расположенного по адресу: 347608 РФ, Ростовская область, Сальский район, к/з им. Буденного, ул. Семашко, д. 1, к.н. 61:34:0040400:867, заявитель Муниципальное бюджетное учреждение здравоохранение «Центральная районная больница Сальского района»</t>
  </si>
  <si>
    <t>Строительство участка ВЛ-10 кВ от существующей оп. №70  ВЛ-10 кВ «Зверпромхоз» от   ПС Ш-42, с установкой ТП-10/0,4 кВ, и строительство ВЛИ-0,4 кВ от вновь установленной ТП-10/0,4 кВ  для присоединения нежилого дома  Сирота Д.В.  (ориентировочная протяженность ЛЭП 0,145 км, ориентировочная мощность трансформатора 25 кВА)</t>
  </si>
  <si>
    <t>Строительство участка ВЛ-6 кВ от существующей оп. №58 отпайки на КТП№66 ВЛ-6 кВ «Совхоз-10» от   ПС Ш-12, с установкой ТП-6/0,4 кВ, и строительство ВЛИ-0,4 кВ от вновь установленной ТП-6/0,4 кВ  для присоединения ангара Коваленко Д.О (ориентировочная протяженность ЛЭП 1,93 км, ориентировочная мощность трансформатора 25 кВА)</t>
  </si>
  <si>
    <t>Строительство ВЛИ-0,4кВ от  оп.541 ВЛ-0,4кВ №1 от КТП №244 по ВЛ-6кВ «Кривянка» от ПС 35/6кВ Ш-43 для электроснабжения  жилого дома    (Макосеева В.Г) (ориентировочная протяженность ЛЭП – 0,08км)</t>
  </si>
  <si>
    <t>Строительство ВЛИ-0,4 кВ от оп. №9/16 ВЛ-0,4 кВ №3 от МТП №220 ВЛ-6 кВ "Рыбхоз" от ПС 35/6 кВ Ш-41 для электроснабжения жилого дома в ст. Бессергеневская, ул. Семисохина, д.9-а Октябрьского района Ростовской области (Леонов Б.А.) (ориентировочная протяженность ЛЭП - 0,06 км)</t>
  </si>
  <si>
    <t>Строительство ВЛИ-0,22 кВ от  оп. №16 ВЛ-0,4 кВ №2 от КТП №135 по ВЛ-10кВ «Летний  Гурт» от ПС 35/10кВ Ш-48 для электроснабжения  жилого дома в х. Ягодинка, ул. Степная, д. 31 Октябрьского района Ростовской обдасти   (Кущенко Л.Г.) (ориентировочная протяженность ЛЭП – 0,23 км)</t>
  </si>
  <si>
    <t>Строительство ВЛИ-0,4кВ от ВЛ-0,4кВ ТП №64 ВЛ-10кВ «Крымский» ПС 110/35/27,5/10кВ Ш-14 для присоединения жилого дома Абрамова В.А. в х.Ещеулов Усть-Донецкого района (ориентировочная протяженность ЛЭП 0,37 км)</t>
  </si>
  <si>
    <t>Строительство ВЛИ-0,4 кВ от КТП-6/0,4кВ №200 ВЛ-6кВ «Смирнов» ПС 110/6,6/6,3кВ ПС Г-15 до границы земельного участка свинарника в  х.Коминтерн, Красносулинского района  Ростовской области, (Шабельский С.А.) (ориентировочная протяженность ЛЭП-0,240 км)</t>
  </si>
  <si>
    <t>Строительство ВЛИ-0,4 кВ от МТП 65 ВЛ-10 кВ "Полив" ПС 110/35/27,5/10 кВ Ш-14 для электроснабжения жилого дома в х. Ещеулов Усть-Донецкого района Ростовской области (Касеева С.Е.) (ориентировочная протяженность ЛЭП – 0,24 км)</t>
  </si>
  <si>
    <t>Строительство ВЛИ 0,4кВ от оп. №26 ВЛ 0,4кВ №1 от КТП 395 ВЛ 6кВ "СТФ" от ПС 35/10кВ Ш34 для электроснабжения БС №61-02886 в п. Рябиновка, ул. Розовая, Красносулинского района Ростовской области (ПАО "МТС") (ориентировочная протяженность ЛЭП 0,2км)</t>
  </si>
  <si>
    <t>Строительство ВЛИ-0,22 кВ от опоры № 40/4 по ВЛ 0,4 кВ № 2 от КТП-6/0,4кВ №222 по ВЛ-6кВ «Пушкино» до границы земельного участка дачи, Ростовская область Красносулинский район х.Пушкино, с/т Обогатитель, участок №25 (Запорожцев В.Я.) (ориентировочная протяженность ЛЭП-0,140 км)</t>
  </si>
  <si>
    <t>Строительство ВЛИ-0,4 кВ от опоры № 1 по ВЛ 0,4 кВ № 1 от КТП-6/0,4кВ №64 по ВЛ-6кВ «Кадамовка» до границы земельного участка ангара, Ростовская область Красносулинский район х. Садки (ориентировочная протяженность ЛЭП-0,215 км)</t>
  </si>
  <si>
    <t>Строительство ВЛИ-0,4 кВ от опоры № 10 по ВЛ 0,4 кВ № 2 от КТП-6/0,4кВ №322 по ВЛ-6кВ «Ударник» от ПС 110/6 кВ С-2 до границы земельного участка домика фермера, Ростовская область Красносулинский район, Ударниковское сельское поселение (ООО Пригородное) (ориентировочная протяженность ЛЭП-0,270 км)</t>
  </si>
  <si>
    <t>Строительство ТП-10/0,4 кВ от существующей оп.7 отпайки к ЗУ КН 61:33:0600010:1557 ВЛ 10кВ "Память Кирова" и ВЛИ-0,4 кВ от вновь установленной ТП-10/0,4 кВ для присоединения ангара расположенного по адресу: Ростовская обл., р-н. Родионово-Несветайский, сл. Родионово-Несветайская, ул. Большевистская, д. 2в, ООО «Городской центр экспертиз» (ориентировочная протяженность ЛЭП 0,005км, ориентировочная мощность трансформатора 25 кВА)</t>
  </si>
  <si>
    <t>Строительство ВЛИ-0,4 кВ от ВЛ-0,4кВ №2 КТП № 9 ВЛ-10кВ «Апаринка» ПС Ш-14 для базовой станции сотовой связи в х.Апаринском Усть-Донецкого района Ростовской области (ПАО «Вымпел-Коммуникации») (ориентировочная протяженность ЛЭП – 0,180 км)</t>
  </si>
  <si>
    <t>Приложение № 1</t>
  </si>
  <si>
    <t>2.3.1.3.1.1.</t>
  </si>
  <si>
    <t>Строительство участка ВЛ-10 кВ от опоры № 6-02/13 ВЛ-6 кВ № 6 ПС " Краснополянская"  и двух КТП 10/0,4 кВ от опоры № 2-02/12 ВЛ-10 кВ № 2 ПС "Краснополянская" и вновь построенной опоры ВЛ-10 кВ № 6 ПС " Краснополянская" для электроснабжения МБОУ СОШ № 32, расположенной по адресу: Ростовская область, Песчанокопский район, с. Красная Поляна, пл. Школьная, д. 3, кн. 61:30:0050101:4232, заявителя МБОУ СОШ № 32 имени Героя Советского Союза М. Г. Владимирова</t>
  </si>
  <si>
    <t>Строительство ВЛ-10 кВ от опоры №7-00/140 ВЛ-10 кВ №7 ПС 35/10кВ «КРС», строительство КТП 10/0,4 и ВЛ-0,4 кВ для электроснабжения объектов, расположенных по адресу: Ростовская область, Пролетарский район, ДНТ №2, ул. Ковыльная, №129, №166, №170, №174, №190, №214, №230, заявитель Котлярова Е.С, Комаров С.Н, Богданова Е.А., Федотов Ю.И., Петров В.Н., Донченко Т.С., Носенко С.П., (Ориентировочная протяженность ЛЭП – 0,7 км, ориентировочная мощность ТП – 0,25МВА)</t>
  </si>
  <si>
    <t>Строительство ВЛ 10 кВ от опоры №5-01/8 по ВЛ 10 кВ Л-5 ПС 220 кВ «Песчанокопская», для электроснабжения объекта – АГНКС, расположенного по адресу: РФ, Ростовская область, Песчанокопский р-н, с. Песчанокопское, ул. Энгельса, 2-ж, к.н. 61:30:0010102:256, заявитель ООО «Газпром газомоторное топливо»</t>
  </si>
  <si>
    <t>Строительство ВЛ-6 кВ от оп. №5 ВЛ 6 кВ №10706 ПС 110/35/6 кВ А-1, строительство ТП 6/0,4 кВ, строительство участка ВЛИ-0,4 кВ для электроснабжения производственной базы Зозуля С.Ю. г. Азов Ростовская область (ориентировочная протяженность ЛЭП - 0.050 км, ориентировочная трансформаторная мощность – 0,16 МВА</t>
  </si>
  <si>
    <t>2.3.1.3.2.1.</t>
  </si>
  <si>
    <t>Строительство ВЛ-6кВ с установкой  ТП-6/0,4кВ и ВЛИ-0,4кВ до границы земельного участка здания школы в ст. Кривянская, ул. Советская, д.100 (ориентировочная протяженность ВЛ-6кВ -0,03км, ориентировочная протяженность ВЛ-0,4кВ -0,02км, мощность ТП-250кВА)</t>
  </si>
  <si>
    <t>Строительство ВЛ-10кВ, КТП10/0,4кВ и ВЛ-0,4кВ до земельного участка в ст. Мелиховской, Усть-Донецкого района, в Ростовской области, (ИП Лопата А.И.), (ориентировочная протяженность ЛЭП - 0,245км, мощность ТП-160кВА)</t>
  </si>
  <si>
    <t>Строительство участка ВЛ-10кВ от оп. №4 отпайки за Р-5 ВЛ-10кВ «КРС» ПС 110/35/10кВ Ш-34, с установкой ТП-10/0,4 кВ, и строительство ВЛИ-0,4 кВ от вновь установленной ТП-10/0,4 кВ для присоединения придорожного сервиса ИП Ильгов С.А. (ориентировочная протяженность ЛЭП 0,04 км, ориентировочная мощность трансформатора 40 кВА)</t>
  </si>
  <si>
    <t>Строительство участка ВЛ-10 кВ от существующей оп. №8 отпайки на КТП№557 ВЛ-10 кВ «СТФ» от   ПС Ш-38, с установкой ТП-10/0,4 кВ, и строительство ВЛИ-0,4 кВ от вновь установленной ТП-10/0,4 кВ для присоединения песчаного карьера ИП Афониной В.Н. (ориентировочная протяженность ЛЭП 0,150 км, ориентировочная мощность трансформатора 25 кВА)</t>
  </si>
  <si>
    <t>Строительство участка ВЛ-10кВ от оп. №67 ВЛ-10кВ «Комплекс» ПС 110/35/27,5/10кВ Ш-14, с установкой ТП-10/0,4 кВ, и строительство ВЛИ-0,4 кВ от вновь установленной ТП-10/0,4 кВ для присоединения ЩУ сада ИП Ильгов С.А. в р.п.Усть-Донецкий (ориентировочная протяженность ЛЭП 0,07 км, ориентировочная мощность трансформатора 100 кВА</t>
  </si>
  <si>
    <t>Строительство ВЛЗ-10 кВ от опоры №15 отпайки к ТП 10/0,4кВ №225 ВЛ-10кВ «Комплекс» ПС 110/35/10 кВ Ш-34, с установкой ТП-10/0,4 кВ, и строительство ВЛИ-0,4 кВ от вновь установленной ТП-10/0,4 кВ в ст.Мелиховской, Усть-Донецкого района, Ростовской области, для присоединения (МБОУ МСОШ), ориентировочная протяженность ЛЭП 0,105 км, ориентировочная мощность трансформатора 160 кВА</t>
  </si>
  <si>
    <t>Строительство участка ВЛ-10кВ от оп. №23 ВЛ-10кВ «Черни» ПС 35/10кВ Ш-32, с установкой ТП-10/0,4 кВ, и строительство ВЛИ-0,4 кВ от вновь установленной ТП-10/0,4 кВ для присоединения системы орошения ИП Мешков А.Н. в х.Черни, Усть-Донецкого района (ориентировочная протяженность ЛЭП 0,06 км, ориентировочная мощность трансформатора 160 кВА)</t>
  </si>
  <si>
    <t>Строительство ВЛ-10кВ и КТП 10/0,4кВ до границы земельного участка жилого дома Огнева В.В. и строительство ВЛ-0,4кВ до границы участков заявителей по ул. Цветочная, в сл. Красюковская, Ростовской области, (ориентировочная протяженность ЛЭП -1,14 км, мощность ТП-250кВА)</t>
  </si>
  <si>
    <t>Строительство ВЛ-10кВ, КТП10/0,4кВ и ВЛ-0,4кВ до границы земельного участка х.Листопадов, Усть-Донецкого района, в Ростовской области,  (Яковенко П.А.), (ориентировочная протяженность ЛЭП - 0,380 км, мощность ТП-63кВА)</t>
  </si>
  <si>
    <t>Строительство ВЛ-10кВ, КТП10/0,4кВ и ВЛ-0,4кВ до границ земельных участков в х. Бронницком, Усть-Донецкого района, в Ростовской области, (Рыковская Ю.В., Казачук О.Ю., Кашина В.С.), (ориентировочная протяженность ЛЭП - 0,320 км, мощность ТП-100кВА)</t>
  </si>
  <si>
    <t>Строительство участка ВЛ-10 кВ от существующей оп. №18 отпайки на КТП№121 ВЛ-10 кВ «Генеральское» от ПС Н-19, с установкой ТП-10/0,4 кВ, и строительство ВЛИ-0,4 кВ от вновь установленной ТП-10/0,4 кВ для присоединения садового домика Орлова А.П. (ориентировочная протяженность ЛЭП 0,446 км, ориентировочная мощность трансформатора 25 кВА)</t>
  </si>
  <si>
    <t>Строительство ВЛ-10кВ, КТП10/0,4кВ и ВЛ-0,4кВ до очистных сооружений водопровода в ст. Мелиховской, Усть-Донецкого района, в Ростовской области, (МКУ Служба заказчика), (ориентировочная протяженность ЛЭП - 0,030 км, мощность ТП-160кВА)</t>
  </si>
  <si>
    <t>Строительство ВЛИ-0,4кВ для электроснабжения Модульного здания врачебной амбулатории  п.Тополевый, ул.Мира д.15, Божковское сельское поселение, Красносулинского района (МБУЗ "РБ г. Красного Сулина) (ориентировочная протяженность ЛЭП-0,25км)</t>
  </si>
  <si>
    <t>Строительство ВЛИ-0,4кВ от оп.№23 ВЛ-0,4кВ №2 КТП №14 по ВЛ-10кВ «Кундрючий» для электроснабжения жилого дома х.Чумаковский, ул. Полевая, д.2, Усть-Донецкого района, Ростовской области. (Алексеенко Д.В.) (ориентировочная протяженность ЛЭП – 0,190 км)</t>
  </si>
  <si>
    <t>Строительство ВЛИ-0,4кВ от  оп. №7 ВЛ-0,4 кВ №2 от КТП №213 по ВЛ-6кВ «Прогресс» от ПС 35/6 кВ Ш-41 для электроснабжения жилого дома  в ст. Заплавская, Октябрьского района , Ростовской области. (Чеботарев А.Е) (ориентировочная протяженность ЛЭП – 0,150 км)</t>
  </si>
  <si>
    <t>Строительство ВЛИ-0,4кВ до границы земельного участка участка садового домикам х. Юдино ул. Новоселов Родионово-Несветайского района ростовской области. (Догадин Н.В.) (ориентировочная протяженность ЛЭП-0,32км)</t>
  </si>
  <si>
    <t>Строительство ВЛИ-0,4 кВ до границы земельного участка жилого дома в сл. Родионово-Несветайская, ул. Папанина 22,24 Родионово-Несветайского района Ростовской области» (Тихомировы) (ориентировочная протяженность ЛЭП – 0,2 км)</t>
  </si>
  <si>
    <t>Строительство ВЛИ-0,4кВ от ВЛ-0,4кВ №3 КТП №9 по ВЛ-10кВ «Апаринка» от ПС 110/35/27,5/10кВ Ш-14 для электроснабжения жилого дома р.п. Усть-Донецкий, ул. Социалистическая, д.20А, Усть-Донецкого района, Ростовской области. (Земидов М.В.) (ориентировочная протяженность ЛЭП – 0,050 км)</t>
  </si>
  <si>
    <t>Строительство ВЛИ-0,4кВ от оп. №13 ВЛ-0,4 кВ №1 от КТП №423 по ВЛ-10кВ «Комсомолец» от ПС 110/35/10кВ Ш-35 для электроснабжения жилого дома п. Новозарянский, ул. Степная, д. 1-а, Октябрьского района, Ростовской области. (Казьмина М.А.) (ориентировочная протяженность ЛЭП – 0,055 км)</t>
  </si>
  <si>
    <t>Строительство ВЛИ-0,4кВ от ВЛ-0,4кВ №1 ТП №85 до ВРУ-0,4кВ жилого дома, ст. Верхнекундрюченская, Усть-Донецкого района, Ростовской обл. (Слизовская И.Г.) (ориентировочная протяженность ЛЭП - 0,200 км.)</t>
  </si>
  <si>
    <t>Строительство ВЛИ-0,4кВ от оп. №11 ВЛ-0,4 кВ №1 от КТП №579 по ВЛ-6кВ «Прогресс» от ПС 35/6кВ Ш-41 для электроснабжения жилого дома ст. Заплавская, ул. Вишневая, д. 4,Октябрьского района , Ростовской области. (Костенко И.М.) (ориентировочная протяженность ЛЭП – 0,04 км)</t>
  </si>
  <si>
    <t>Строительство ВЛИ-0,4кВ от оп. №31 ВЛ-0,4 кВ №1 КТП №128 по ВЛ-10кВ «Совхоз» от ПС 110/35/10кВ Ш-16 для электроснабжения магазина и стройбазы в п. Красногорняцкий, ул. Свердлова, д. 3-а, 3-б, Октябрьского района, Ростовской области. (Петрова Г.А., Кухмистров А.В.) (ориентировочная протяженность ЛЭП – 0,2 км)</t>
  </si>
  <si>
    <t>Строительство ВЛИ-0,4 кВ от оп. №5 ВЛ-0,4 кВ от КТП 10/0,4 кВ № 70 по ВЛ-10 кВ «Каменный Брод» от ПС АС-12 для присоединения садового домика (Белакина В.В.) (ориентировочная протяженность ЛЭП – 0,262 км)</t>
  </si>
  <si>
    <t>Строительство ВЛИ-0,4 кВ от ЗТП 6/0,4 кВ №411 по ВЛ 6 кВ Поселок от ПС 110/6 кВ С-6 для присоединения хозяйственного строения Красносулинский район, х .Садки, ул. Набережная, д.18 (ИП Сливаев Н.П.)(ориентировочная протяженность ЛЭП -0,3 км)</t>
  </si>
  <si>
    <t>Строительство ВЛИ-0,4 кВ от ВЛИ-0,4кВ №2 ТП-10/0,4 кВ № 48 по ВЛ-10 кВ «Апаринка» от ПС Ш-14 в х.Апаринском, Усть-Донецкого района, Ростовской области, для присоединения (Осколкова А. А.), ориентировочная протяженность ЛЭП - 0,065км»</t>
  </si>
  <si>
    <t>Строительство ВЛ-0,4 кВ до границы земельного участка складского помещения в п. Новоперсиановка, ул. Советская, д. 49  (ИП глава КФХ Чебураков А.А .) (ориентировочная протяженность ЛЭП- 0,3 км)</t>
  </si>
  <si>
    <t>Строительство ВЛИ-0,4кВ от КТП-10/0,4кВ №198 до земельного участка х. Крымский, Усть-Донецкого района, ростовской обл. (Кравченко В.Б.) (ориентирвочная протяженность ЛЭП-0,436км)</t>
  </si>
  <si>
    <t>Строительство ВЛИ-0,4кВ от  оп. №2 ВЛ-0,4 кВ №1 от КТП №54 по ВЛ-6кВ «Рыбхоз» от ПС 35/6кВ Ш-41 для электроснабжения  базовой станции сотовой связи №839   (ООО «Т2 Мобайл») (ориентировочная протяженность ЛЭП – 0,09 км)</t>
  </si>
  <si>
    <t>Строительство ВЛИ-0,4кВ от РУ-0,4кВ КТП №180 по ВЛ-10кВ «Красюковка» от ПС 35/10кВ Ш-39 для электроснабжения карьера в сл. Красюковская Октябрьского района Ростовской области (ООО «Донресурс») (ориентировочная протяженность ЛЭП–0,3км)</t>
  </si>
  <si>
    <t>Строительство ВЛИ-0,4кВ от оп. №6 ВЛ-0,4кВ №2 от КТП №163 по ВЛ-10кВ «Родина" от ПС 110/10кВ Ш-42 для электроснабжения жилого дома (Казьменкова А.П.) (ориентировочная протяженность ЛЭП 0,095км)</t>
  </si>
  <si>
    <t>Строительство ВЛИ-0,4кВ от оп. №9 ВЛ-0,4кВ №1 от КТП №621 по ВЛ-6кВ «Почтовый" от ПС 35/6кВ Ш-20 для электроснабжения жилого дома (Никитина Е.А.) (ориентировочная протяженность ЛЭП 0,045км)</t>
  </si>
  <si>
    <t>Строительство ВЛИ-0,4кВ от оп. №13 ВЛ-0,4кВ №1 от КТП 10/0,4кВ №Б-16 по ВЛ-10кВ «Россия" от ПС Н-17 для присоединения жилого дома (Привалов И.С.) (ориентировочная протяженность ЛЭП 0,200км)</t>
  </si>
  <si>
    <t>Строительство ВЛИ-0,4 кВ от оп. №3 ВЛ-0,4 кВ №1 от КТП №423 по ВЛ-10кВ «Комсомолец» от ПС 110/35/10кВ Ш-35 для электроснабжения жилого дома в п. Новозарянский, ул. Степная, д. 23 Октябрьского района Ростовской области (Золотухина Н.А) (ориентировочная протяженность ЛЭП – 0,1 км)</t>
  </si>
  <si>
    <t>Строительство ВЛИ-0,4 кВ от оп. №6 ВЛ-0,4 кВ № 3 от МТП 10/0,4 кВ № 05 по ВЛ-10 кВ «Кутейниково» от ПС Н-9 для присоединения жилого дома (Столбин Ю.Н.) (ориентировочная протяженность ЛЭП – 0,065 км»</t>
  </si>
  <si>
    <t>Строительство ВЛИ 0,4кВ от оп. №3 ВЛ 0,4кВ №1 КТП №579 по ВЛ 6кВ Прогресс от ПС 35/6кВ Ш 41 для электроснабжения автомойки-самообслуживания в ст. Заплавская, ул. Шоссейная, д. 40-а Октябрьского района Ростовской области (ИП Аветян Д.В.) (ориентировочная протяженность ЛЭП 0,03км)</t>
  </si>
  <si>
    <t xml:space="preserve"> Строительство ВЛИ-0,4кВ от оп. №34 ВЛ-0,4 кВ №2 от КТП №206 по ВЛ-6кВ «Кривянка» для электроснабжения садового дома ст. Кривянская, Октябрьского района, Ростовской области. (Цебенко А.В.) (ориентировочная протяженность ЛЭП – 0,130 км) </t>
  </si>
  <si>
    <t xml:space="preserve"> Строительство ВЛИ-0,4кВ от оп. №26 ВЛ-0,4 кВ №1 от КТП №358 по ВЛ-10кВ «Зверпромхоз» для электроснабжения жилого дома в сл. Красюковская, ,Октябрьского района , Ростовской области. (Марков П.А) (ориентировочная протяженность ЛЭП – 0,2 км)</t>
  </si>
  <si>
    <t>Строительство ВЛ-0,4 кВ для электроснабжения сарая крупнорогатого скота, Ростовская область, Красносулинский район, ст. Владимировская, в 1 км на запад от дома №1 по ул.Советская. (Шубин А.А.) (ориентировочная протяженность ЛЭП- 0,350 км)</t>
  </si>
  <si>
    <t>Строительство ВЛИ-0,4 кВ от строящейся ТП-10/0,4 кВ (по договору ТП №61-1-16-00288075  от 29.11.2016) до границы земельного участка жилых домов в  п. Красногорняцкий, ул. Магражданова, ул. Парковая, ул.Королевой(ориентир. протяженность ЛЭП – 0,26 км.)</t>
  </si>
  <si>
    <t>Строительство отпайки ВЛИ-0,4 кВ от ВЛ-0,4кВ КТП №58 до земельного участка ул. Школьная, 10 р.п. Усть-Донецкий (Яицков И.В.) (ориентир. протяженность ЛЭП -0,104км.)</t>
  </si>
  <si>
    <t>Строительство ВЛИ-0,4кВ от №510 по ВЛ-10кВ «Новогеоргиевка» ПС 110/35/10кВ Н-9 для электроснабжения ангара расположенного по адресу: Ростовская область, р-н Родионово-Несветайский, примерно в 225 м по направлению на запад от х. Новоегоровка (ИП Першина И.А.) (ориентировочная протяженность ЛЭП – 0,1км)</t>
  </si>
  <si>
    <t>Строительство ВЛИ-0,4 кВ от КТП №375 по ВЛ-6 кВ «Пролетарка» от ПС 110/6кВ С-2 для электроснабжения нежилого помещения в х. Малая Гнилуша, ул. Центральная, д. 5, корп. 1-а Красносулинского района Ростовской области (ИП Алексеева Ю.И.) (ориентировочная протяженность ЛЭП – 0,09 км)</t>
  </si>
  <si>
    <t>Строительство ВЛИ-0,4 кВ от оп. №13 ВЛИ-0,4 кВ №3 КТП №533 по ВЛ-10 кВ «Красюковка» от ПС Ш-39 для электроснабжения жилого дома в сл. Красюковская, ул. Молодежная, д. 15 Октябрьского района Ростовской области (Дмитриев Ю.В.) (ориентировочная протяженность ЛЭП – 0,08 км)</t>
  </si>
  <si>
    <t>Строительство ВЛИ-0,4 кВ от КТП-10/0,4кВ №339 ВЛ-10кВ «Федоровка» ПС 110/10кВ ПС С-5 до границы земельного участка ангара в 200 м. на восток от  х.Большая Федоровка, Красносулинского района Ростовской области, (Иванов А.М.) (ориентировочная протяженность ЛЭП-0,030 км)</t>
  </si>
  <si>
    <t>Строительство ВЛИ-0,4 кВ от РУ-0,4 кВ КТП №10 по ВЛ-6 кВ «Прогресс» от ПС 35/6кВ Ш-41 для электроснабжения магазина в ст. Заплавская, ул. Шоссейная, д. 42 б Октябрьского района Ростовской области ( ИП Мироненко С.А) (ориентировочная протяженность ЛЭП – 0,15 км)</t>
  </si>
  <si>
    <t>Строительство ВЛИ-0,4кВ от  оп. №23 ВЛ-0,4 кВ №1 от КТП №487 по ВЛ-6кВ «Совхоз-7» от ПС 35/6кВ Ш-15 для электроснабжения жилого дома  п. Интернациональный, ул. Ясеневая, д. 21,Октябрьского района , Ростовской области. (Донских М.А.) (ориентировочная протяженность ЛЭП – 0,170 км)</t>
  </si>
  <si>
    <t>Строительство ВЛИ-0,4кВ от РУ-0,4кВ КТП-6/0,4кВ №285 по ВЛ-6кВ «Прогресс» от ПС 35/6кВ Ш-41 для электроснабжения жилого дома  ст. Заплавская, ул. Первомайская, д. 81,Октябрьского района, Ростовской области. (Черепахин Е.А.) (ориентировочная протяженность ЛЭП – 0,125 км)</t>
  </si>
  <si>
    <t>Строительство ВЛИ-0,4 кВ от РУ-0,4 кВ КТП №654/250 кВА по ВЛ-10кВ «Совхоз» от ПС 110/35/10кВ Ш-16 для электроснабжения жилого дома п. Каменоломни, ул. Пролетарская, д. 56,Октябрьского района , Ростовской области. (Игольникова Л.И.) (ориентировочная протяженность ЛЭП – 0,135 км)</t>
  </si>
  <si>
    <t>Строительство ВЛИ 0,4кВ от ВЛ 0,4кВ №5 КТП №265 ВЛ 10кВ "Мелиховка" ПС 110/35/10кВ Ш-34 для электроснабжения бытовых построек в ст. Мелиховской Усть-Донецкого района Ростовской области (Ажогин А.А.) (ориентировочная протяженность ЛЭП-0,09км)</t>
  </si>
  <si>
    <t>Строительство ВЛ-0,4 кВ от существующей оп. №44 ВЛ 0,4 кВ №1 от КТП № 91 по ВЛ-6 кВ «Родина» от ПС Г-14 для присоединения здания кошары Тищенко А.Г. Красносулинский район, х.Зайцевка, ул.Каменная, д.13 (ориентировочная протяженность ВЛ 0,215 км)</t>
  </si>
  <si>
    <t>Строительство ВЛИ-0,4 кВ от ВЛ-0,4кВ №1 КТП № 315 ВЛ-10кВ «Пухляковка» ПС Ш-34 для базовой станции сотовой связи в х.Пухляковском Усть-Донецкого района Ростовской области (ПАО «Вымпел-Коммуникации») (ориентировочная протяженность ЛЭП – 0,09 км)</t>
  </si>
  <si>
    <t>Строительство ВЛИ-0,4кВ от конечной опоры строящейся ВЛ-0,4 кВ от РУ-0,4 кВ КТП №654 по ВЛ-10кВ «Совхоз» от ПС 110/35/10кВ Ш-16 (по договору от 25.05.2018г. №61-1-18-00375275 с Игольниковой Л.И) для электроснабжения жилого дома    Молчанова А.Ю. п. Каменоломни, ул. Пролетарская, д. 60 (ориентировочная протяженность ЛЭП – 0,04 км)</t>
  </si>
  <si>
    <t>Строительство ВЛИ-0,4 кВ от оп.39 ВЛ 0,4 кВ №1 от КТП 10/0,4 кВ №124 по ВЛ-10 кВ "Юдино" от ПС 35/10 кВ Н-19 для электроснабжения жилого дома в х. Волошино, ул. Северная, д. 21 (Белоусов А.Н.) Родионово-Несветайского района Ростовской области (ориентировочная протяженность ЛЭП - 0,095 км)</t>
  </si>
  <si>
    <t>Строительство ВЛИ-0,4кВ от ВЛ-0,4кВ ТП №323 ВЛ-10кВ «КРС» ПС 110/35/10кВ Ш-34 для присоединения жилого дома Полубедова С.А. в ст.Раздорской, Усть-Донецкого района (ориентировочная протяженность ЛЭП 0,2 км)</t>
  </si>
  <si>
    <t>Строительство ВЛИ-0,4кВ от РУ-0,4 кВ КТП №388 по ВЛ-10кВ «Центр» от ПС Ш-36 для электроснабжения врачебной амбулатории в х. Керчик-Савров, ул. Буденного, д. 1-а Октябрьского района, Ростовской области. (МБУЗ ЦРБ.) (ориентировочная протяженность ЛЭП - 0,11 км)</t>
  </si>
  <si>
    <t>Строительство ВЛИ-0,4кВ от РУ -0,4 кВ КТП-6/0,4кВ №626 по ВЛ-6кВ «Прогресс» от ПС 35/6кВ Ш-41 для электроснабжения жилого дома ст. Заплавская, ул. Центральная, д. 8,Октябрьского района , Ростовской области. (Дмитров Ф.В) (ориентировочная протяженность ЛЭП – 0,19 км)</t>
  </si>
  <si>
    <t>Строительство ВЛИ-0,4кВ от КТП-10/0,4кВ №124 по ВЛ-10кВ «Юдино» от ПС 35/10кВ Н-19 для электроснабжения жилого дома х. Волошино ул. Северная 15 Родионово-Несветайского района Ростовской области». (Зинкин П.В.) (ориентировочная протяженность ЛЭП - 0,270км)</t>
  </si>
  <si>
    <t>Строительство ВЛИ-0,4кВ от КТП-10/0,4кВ №215 по ВЛ-10кВ «Ростовский» от ПС 110/35/10кВ Н-9 для электроснабжения жилого дома, х. Веселый ул. Садовая 1 Родионово-Несветайского района Ростовской области». (Миронова М.В.) (ориентировочная протяженность ЛЭП - 0,324км)</t>
  </si>
  <si>
    <t>Строительство ВЛИ-0,4кВ от ВЛ-0,4кВ КТП №127 до земельного участка х. Огиб, Усть-Донецкого района, Ростовской обл. (Крошнева Л.В.) (ориентировочная протяженность ЛЭП - 0,340км)</t>
  </si>
  <si>
    <t>Строительство ВЛИ-0,4 кВ от РУ-0,4 кВ КТП №69/100 кВА по ВЛ-10кВ «Кирова» от ПС 35/10кВ Ш-48 для электроснабжения хозяйственной постройки п. Красный Луч, в границах бывшего СПК им.Кирова, Октябрьского района , Ростовской области. (Демирчан Г.К.) (ориентировочная протяженность ЛЭП – 0,5 км)</t>
  </si>
  <si>
    <t>Строительство ВЛИ-0,4кВ от ВЛ-0,4кВ №1 ТП №301 до ВРУ-0,4кВ здания корпуса б/о Строитель, ст. Мелиховская, Усть-Донецкого района, Ростовской обл. (ИП Козаченко Н.С.) (ориентировочная протяженность ЛЭП - 0,360 км.)</t>
  </si>
  <si>
    <t>Строительство ВЛИ-0,4 кВ от оп. 3 ВЛ 0,4 кВ № 2 от КТП 10/0,4кВ № 127 по ВЛ-10кВ «Ростовский» ПС Н-9 для электроснабжения гаража в х. Веселый, ул. Центральная, д. 1В (Тыцкий В.А.) Родионово-Несветайского района Ростовской области (ориентировочная протяженность ЛЭП – 0,097 км)</t>
  </si>
  <si>
    <t>Строительство ВЛ 0,4 кВ от ВЛ 0,4 кВ №4 ТП 6/0,4 кВ №68 по КВЛ 6 кВ №724 ПС 110/6 кВ «Т-23» до границ земельного участка Заявителя Лысюк А.М. (ориентировочная протяженность ЛЭП 0,25 км)</t>
  </si>
  <si>
    <t>Строительство ВЛ 0,4 кВ от РУ 0,4 кВ ТП 6/0,4 кВ №175 по КЛ 6 кВ №53 РП-6 по КЛ 6 кВ №1393 ПС «Т-21» до границ земельного участка Заявителя Козюра И.В. (ориентировочная протяженность ЛЭП 0,225 км)</t>
  </si>
  <si>
    <t>Строительство ВЛ-6кВ от КВЛ-6кВ №25 до новой ТП-6/0,4кВ, строительство ТП-6/0,4кВ, строительство ВЛ-0,4кВ от новой ТП-6/0,4кВ до границы земельного участка заявителя ИП Баранников Ю.Г. (ориентировочная протяженность ЛЭП-0,29км, ориентировочная мощность ТП-63кВА)</t>
  </si>
  <si>
    <t>Строительство ВЛ 0,4 кВ от РУ 0,4 кВ ТП 6/0,4 кВ №100 по КЛ 6 кВ №38 РП 6 кВ №5 по КЛ 6 кВ №75/1 ПС 35/6 Т-7 до границы земельного участка заявителя ИП Сухомлинов С.В. (ориентировочная протяженность ЛЭП 0,07 км)</t>
  </si>
  <si>
    <t>Строительство ВЛ 0,4 кВ от ВЛ 0,4кВ №4 ТП 6/0,4 кВ №32 по КВЛ 6 кВ №106 ПС 110/35/6 кВ Т-1 до границы земельного участка заявителя Мусаев М.М.</t>
  </si>
  <si>
    <t>Строительство ТП 6/0,4кВ, строительство КЛ 6кВ от новой ТП 6/0,4кВ до места врезки в КЛ 6кВ №927 ПС 110/6кВ Т-9, строительство ВЛ 0,4кВ от РУ 0,4кВ проектируемой ТП 6/0,4кВ до границы земельного участка ИП Авраменко В.Ю. (протяженность ЛЭП – 0,62км, ориентировочная мощность силового трансформатора – 250кВА)</t>
  </si>
  <si>
    <t>Строительство ВЛ 6 кВ от ВЛ 6 кВ №24 по КЛ 6 кВ №309 ПС 35/6 кВ Т-3 до новой ТП 6/0,4 кВ, строительство ТП 6/0,4 кВ, строительство ВЛ 0,4 кВ от новой ТП 6/0,4 кВ до границы земельного участка заявителя ООО «ЛИДЕР-СТРОЙ» (ориентировочная протяженность ЛЭП - 0,274км, ориентировочная мощность ТП – 250 кВА)</t>
  </si>
  <si>
    <t>Строительство ВЛ 0,4 кВ от РУ 0,4 кВ ТП 6/0,4 кВ №136 по КЛ 6 кВ №4 от ПС 110/6 кВ Т-5 для электроснабжения нежилого здания заявителя ИП Иванов В.Г. по адресу: РО г. Таганрог, ул. Фрунзе, 66 корп. а. к.н.61:58:0003002:275. (ориентировочная протяженность ЛЭП – 0,24 км)</t>
  </si>
  <si>
    <t>Строительство ВЛ 0,4кВ от ВЛ 0,4кВ №4 от ТП 6/0,4кВ №91 по КВЛ 6кВ №49 ПС 110/35/6кВ Т-25 для технологического присоединения БС №61-02348 заявителя ПАО "МТС" по адресу: Ростовская область, г. Таганрог, ул. Чехова, д. 292 (ориентировочная протяженность ЛЭП 0,135км)</t>
  </si>
  <si>
    <t>Строительство ВЛ 0,4кВ от ВЛ 0,4кВ №1 от ТП 6/0,4кВ №19 по КЛ 6кВ №50 от РП 6кВ №3 по КЛ-6кВ №170 ПС 110/6кВ Т-17 для технологического присоединения БС №61-01993 заявителя ПАО "МТС" по адресу: Ростовская область, г. Таганрог, ул. 1-я Широкая, д. 1 (ориентировочная протяженность ЛЭП 0,39км)</t>
  </si>
  <si>
    <t>Строительство ВЛ-0,4кВ от ВЛ-0,4кВ №2 от ТП 6/0,4кВ №76 по КВЛ 6кВ №21 от РП 6кВ №1 по КЛ 6кВ №18/2 ПС 110/35/6кВ Т-11 для технологического присоединения жилого дома заявителя Лаптева М.В. По адресу: Ростовская область, г. Таганрог, ул. Ждановская, д. 63 к.н. 61:58:0005021:37 (ориентировочная протяженность ЛЭП 0,48км)</t>
  </si>
  <si>
    <t>Строительство ВЛ 0,4 кВ от ВЛ 0,4 кВ №3 ТП 6/0,4 кВ №34 по КЛ 6 кВ №39 от РП 6 кВ №5 по КЛ 6 кВ №75/1 ПС 35/6 Т-7 для технологического присоединения жилого дома заявителя Мешков С.Ю. по адресу: Ростовская область, г. Таганрог, б-р Комсомольский, д. 9. к.н. 61:58:0001006:152 (ориентировочная протяженность ЛЭП 0,36 км)</t>
  </si>
  <si>
    <t>Строительство ВЛ 0,4 кВ от ВЛ 0,4 кВ №2 ТП 6/0,4 кВ №120 по КЛ 6 кВ №49 ПС Т-25 для технологического присоединения жилых домов заявителей (Прокофьев Е.А. Михайлов В.Г.) по адресу: Ростовская область, г. Таганрог, ул. М. Питериной, д. 55, д 57 (ориентировочная протяженность ЛЭП 0,148 км)</t>
  </si>
  <si>
    <t>Строительство ВЛ 0,4кВ от РУ 0,4кВ новой ТП 10/0,4кВ, строительство ТП 10/0,4кВ, строительство ВЛ 10кВ от ВЛ 10кВ №1 отпайки на ТП №1-153А ПС 110/35/10кВ Чалтырь, для технологического присоединения нежилого помещения заявителя (ИП Петросян Н.Ч.) по адресу: Ростовская область, Мясниковский р-н, х. Ленинакан, ул. Содружества 2 к.н. 61:25:0600401:12303 (ориентировочная протяженность ЛЭП-0,29км, ориентировочная мощность ТП-100кВА)</t>
  </si>
  <si>
    <t>Строительство ВЛ 0,4 кВ от ВЛ 0,4 кВ №2 ТП 6/0,4 кВ №111 по КВЛ 6кВ №44 ПС Т-8 для технологического присоединения: жилых домов заявителя (Костючков А.А.) по адресу: Ростовская обл., г. Таганрог, ул. Металлургическая, д.169 к.н. № 61:58:0004301:29 и, ул. Металлургическая, д.171 к.н. № 61:58:0004301:28 (ориентировочная протяженность ЛЭП – 0,11 км)</t>
  </si>
  <si>
    <t>Строительство ВЛ 0,4 кВ от ВЛ 0,4 кВ №1 ТП 6/0,4 кВ №45 по КЛ 6 кВ №5 ПС Т-5 для технологического присоединения: жилого дома заявителя (Ерофеева С.В.) по адресу: Ростовская обл., г. Таганрог, ул. Кузнечная, 47 к.н. № 61:58:0002059:57, (ориентировочная протяженность ЛЭП – 0,078 км)</t>
  </si>
  <si>
    <t>Строительство ВЛ 0,4 кВ от ВЛ 0,4 кВ №1 ТП 10/0,4 кВ №758 по КВЛ 10 кВ №4 ПС «Самбек» для технологического присоединения: жилого дома заявителя (Ильиных Б.В.) по адресу: Ростовская обл., г. Таганрог, ул. Бахтали, 18 к.н. № 61:58:0007024:248, (ориентировочная протяженность ЛЭП – 0,068 км)</t>
  </si>
  <si>
    <t>Строительство ВЛ 0,4 кВ от ВЛ 0,4 кВ №4 ТП 6/0,4 кВ №21 по КЛ 6 кВ №309 ПС Т-3 для технологического присоединения жилого дома заявителя (Ищенко Е.В.) по адресу: Ростовская обл., г. Таганрог, пер.  Ружейный, 27/Б к.н. 61:58:0003182:366, (ориентировочная протяженность ЛЭП – 0,095 км)</t>
  </si>
  <si>
    <t>Строительство ВЛ 0,4 кВ от ВЛ 0,4 кВ №1 КТП 6/0,4 кВ №275м КВЛ 6 кВ №АБЗ ПС 110/35/10/6 кВ «Очистные сооружения» для технологического присоединения жилого дома Заявителя (Островская В.А.) по адресу: Ростовская область, г. Таганрог, ул. Айвазовского, 8, к.н. 61:58:0005191:7 (ориентировочная протяженность ЛЭП 0,06 км)</t>
  </si>
  <si>
    <t>Строительство ВЛ 0,4 кВ от новой ТП 6/0,4 кВ, строительство ТП 6/0,4 кВ, строительство КЛ 6 кВ в разрез КЛ 6 кВ №920 ПС Т-9, для технологического присоединения технической линии, заявителя (ООО «ПРАЙД-ЮГ») по адресу: Ростовская область, Таганрог, ул. Ломоносова, 218, к.н. 61:58:0005292:40. (ориентировочная протяженность ЛЭП 0,06 км; мощность силового трансформатора 160 кВА)</t>
  </si>
  <si>
    <t>Строительство ВЛ 0,4 кВ от ВЛ 0,4 кВ №7 ТП 6/0,4 кВ №159 по КЛ 6 кВ №42, РП 6 кВ №1 по КЛ 6 кВ №18/1 ПС Т-11 для технологического присоединения: жилого дома заявителя (Чуева Н.В.) по адресу: Ростовская обл., г. Таганрог, пер. 28-й, 55 к.н. № 61:58:0002310:70, (ориентировочная протяженность ЛЭП – 0,13 км)</t>
  </si>
  <si>
    <t>Строительство ВЛ 0,4 кВ от ВЛ 0,4 кВ №8 ТП 6/0,4 кВ №96 по КЛ 6 кВ №117 ПС Т-11 для технологического присоединения: жилого дома заявителя (Возыка С.А.) по адресу: Ростовская обл., г. Таганрог, ул. Новая, 31 к.н. № 61:58:0002028:11, (ориентировочная протяженность ЛЭП – 0,098 км)</t>
  </si>
  <si>
    <t>Строительство ВЛ 0,4 кВ от ВЛ 0,4 кВ №6 ЗТП 6/0,4 кВ №121 КЛ 6 кВ №38 РП-5 по КЛ 6кВ №75/1 ПС Т-7 для технологического присоединения нежилого помещения Заявителя (ИП Давдян С.С.) по адресу: Ростовская область, г. Таганрог, ул. Чехова, 36, к.н. 61:58:0001047:278 (ориентировочная протяженность ЛЭП 0,095 км)</t>
  </si>
  <si>
    <t>Строительство ВЛ 0,4 кВ от ВЛ 0,4 кВ №23 ТП 6/0,4 кВ №294 КЛ 6 кВ №80 РП-5 ПС 35/6 кВ Т-8 для технологического присоединения жилого дома Заявителя (Диченко Е.А.) по адресу: Ростовская область, г. Таганрог, ул. Бакинская, к.н. 61:58:0004523:988(ориентировочная протяженность ЛЭП 0,065 км)</t>
  </si>
  <si>
    <t>Строительство ВЛ 0,4 кВ от ВЛ 0,4 кВ №3 ТП 6/0,4 кВ №109 КВЛ 6 кВ №44 ПС 35/6 кВ Т-8 для технологического присоединения жилого дома Заявителя (Прокофьева Н.А.) по адресу: Ростовская область, г. Таганрог, ул. Мартеновская, 81, к.н. 61:58:0004310:5 (ориентировочная протяженность ЛЭП 0,095 км)</t>
  </si>
  <si>
    <t>Строительство участка ВЛ-10кВ от ВЛ-10кВ «Комплекс» ПС 110/35/27,5/10кВ Ш-14, с установкой ТП-10/0,4 кВ, и строительство ВЛИ-0,4 кВ от вновь установленной ТП-10/0,4 кВ для присоединения дачных домов Иванина Н.Н., Иванина Т.В., Кащук Н.В. в х.Броницком, Усть-Донецкого района (ориентировочная протяженность ЛЭП 1,4 км, ориентировочная мощность трансформатора 63 кВА)</t>
  </si>
  <si>
    <t>Строительство участка ВЛ-10кВ от ВЛ-10кВ «Жилмасив» ПС 110/35/10кВ Ш-34, с установкой ТП-10/0,4 кВ, и строительство ВЛИ-0,4 кВ от вновь установленной ТП-10/0,4 кВ для присоединения базы отдыха ИП Лариной Ю.В. в ст.Мелиховской, Усть-Донецкого района (ориентировочная протяженность ЛЭП 0,72 км, ориентировочная мощность трансформатора 40 кВА)</t>
  </si>
  <si>
    <t xml:space="preserve">Строительство участка ВЛЗ 10кВ от ВЛ 10кВ "Жилмасив" ПС Ш-34, с установкой ТП 10/0,4кВ, и строительство ВЛИ 0,4кВ для присоединения ИП Каменской Е.Н. в ст. Мелиховской, Усть-Донецкого района (ориентировочная протяженность ЛЭП 0,27км, ориентировочная мощность трансформатора 0,1МВА) </t>
  </si>
  <si>
    <t>Строительство участка ВЛ-6 кВ от существующей оп. №26 по ВЛ-6 кВ «Соколовка» от ПС Н-8, с установкой ТП-6/0,4 кВ, и строительство ВЛИ-0,4 кВ от вновь установленной ТП-6/0,4 кВ для присоединения теплицы Лысенко Р.В. (ориентировочная протяженность ЛЭП 0,435 км, ориентировочная мощность трансформатора 160 кВА)</t>
  </si>
  <si>
    <t>Строительство участка ВЛ-6 кВ от существующей оп. №7 отпайки на ТП6/0,4 кВ 205 ВЛ-6 кВ «Кривянка» от   ПС Ш-40, с установкой ТП-6/0,4 кВ, и строительство ВЛИ-0,4 кВ от вновь установленной ТП-6/0,4 кВ для присоединения магазина ИП Геворгян К.Р. (ориентировочная протяженность ЛЭП 0,28 км, ориентировочная мощность трансформатора 100 кВА)</t>
  </si>
  <si>
    <t>Строительство ТП-10/0,4 кВ, строительство участка ВЛ-10 кВ от оп. №101 ВЛ 10 кВ «Крепость» от ПС Ш-38 и строительство ВЛИ-0,4 кВ от вновь установленной ТП-10/0,4 кВ для присоединения ВРУ-0,4 кВ АЗС Налбандян С.С. (ориентировочнаяь протяженность ЛЭП 0,335 км, ориентировочная мощность трансформатора 160 кВА)</t>
  </si>
  <si>
    <t>Строительство ТП-10/0,4 кВ, строительство участка ВЛ-10 кВ от проектируемой опоры по договору №61-1-19-00423429 от 29.01.2019 по ВЛ-10кВ «Красюковка» от   ПС Ш-39 и строительство ВЛИ-0,4 кВ от вновь установленной ТП-10/0,4 кВ для присоединения 19 участков ТСН с/т «Электровозостроитель» (ориентировочная протяженность ЛЭП 0,150 км, ориентировочная мощность трансформатора 400 кВА)</t>
  </si>
  <si>
    <t>Строительство участка ВЛ-10 кВ от существующей оп. №2 отпайки на КТП №521 ВЛ-10 кВ «Красюковка» от   ПС Ш-39, с установкой ТП-10/0,4 кВ, и строительство ВЛИ-0,4 кВ от вновь установленной ТП-10/0,4 кВ для присоединения жилых домов садоводческого товарищества «Электровозостроитель» (ориентировочная протяженность ЛЭП 1,42 км, ориентировочная мощность трансформатора 160 кВА)</t>
  </si>
  <si>
    <t>Строительство участка ВЛ-6 кВ от существующей оп. №9 отпайки на КТП№737 ВЛ-6 кВ «Кривянка» от   ПС Ш-40, с установкой ТП-6/0,4 кВ, и строительство ВЛИ-0,4 кВ от вновь установленной ТП-6/0,4 кВ  для присоединения магазина с офисами ИП Чайченков Е.В.(ориентировочная протяженность ЛЭП 0,02 км, ориентировочная мощность трансформатора 63 кВА)</t>
  </si>
  <si>
    <t>Строительство ВЛИ-0,4 кВ от оп. №2 от КТП №609 ВЛ-10кВ "Совхоз" от ПС 110/35/10кВ Ш-16 для электроснабжения жилого дома в п. Каменоломни, ул. Звездная, д. 11 Октябрьского района Ростовской области (Сизова О.А.) (ориентировочная протяженность ЛЭП – 0,08км)</t>
  </si>
  <si>
    <t>Строительство ВЛИ-0,4 кВ от оп. №26 ВЛИ-0,4 кВ №3 от КТП №45 ВЛ-6 кВ  «Совхоз-10» от ПС 35/6кВ Ш-12 для электроснабжения   жилого дома в х. Марьевка, ул. Вишневая, д. 28 Октябрьского района Ростовской области (Авдиева Ф.И.к.) (ориентировочная протяженность ЛЭП – 0,045 км)</t>
  </si>
  <si>
    <t>Строительство ВЛИ-0,4 кВ от оп. №1 ВЛ-0,4 кВ №1 от КТП №66 по ВЛ-6кВ «Совхоз-10» от ПС 35/6кВ Ш-12 для электроснабжения жилого дома (Варзегова Е.В.) (ориентировочная протяженность ЛЭП – 0,235 км)</t>
  </si>
  <si>
    <t>Строительство ВЛИ-0,4 кВ от КТП-6/0,4кВ №258 ВЛ-6кВ «Божковка» ПС 110/6 кВ ПС Г-14 до границы земельного участка фермы в  500 метрах на восток от х.Божковка, Красносулинского района  Ростовской области, (Косоногов В.Н.) (ориентировочная протяженность ЛЭП-0,140 км)</t>
  </si>
  <si>
    <t>Строительство ВЛИ-0,4 кВ от оп. №17 ВЛ-0,4 кВ №3 от КТП №670 ВЛ-10 кВ  «Совхоз» от ПС 110/35/10кВ Ш-16 для электроснабжения трех  жилых домов в п. Красногорняцкий, ул. Михайличенко, д. 5, д. 9, д. 13 Октябрьского района Ростовской области  (ориентировочная протяженность ЛЭП – 0,26 км)</t>
  </si>
  <si>
    <t>Строительство ВЛИ-0,4кВ от ВЛ-0,4кВ ТП №6 ВЛ-10кВ «Апаринка» ПС 110/35/27,5/10кВ Ш-14 для присоединения магазина в х. Апаринском Усть-Донецкого района (ИП Куликова С.Ю) (ориентировочная протяженность ЛЭП 0,115 км)</t>
  </si>
  <si>
    <t>Строительство ВЛИ-0,4 кВ от оп. №1 ВЛИ-0,4 кВ №1 от КТП №670 ВЛ-10 кВ  «Совхох» от ПС 110/35/10кВ Ш-16 для электроснабжения   жилого дома в п. Красногорняцкий, ул. Кудаченко, д. 4 (Антошкин Е.А.) Октябрьского района Ростовской области  (ориентировочная протяженность ЛЭП – 0,065 км)</t>
  </si>
  <si>
    <t>Строительство ВЛИ-0,4 кВ от оп. №11 ВЛИ-0,4 кВ №1 от КТП №54 ВЛ-6 кВ «Рыбхоз» от ПС 35/6кВ Ш-41 для электроснабжения   жилого дома Чернового Р.Н. в х. Калинин, ул. Центральная, д. 37 Октябрьского района Ростовской области (ориентировочная протяженность ЛЭП – 0,18 км)</t>
  </si>
  <si>
    <t>Строительство ВЛИ-0,4 кВ от оп. №17 ВЛИ-0,4 кВ №3 от КТП №670 ВЛ-10 кВ  «Совхоз» от ПС 110/35/10кВ Ш-16 для электроснабжения   жилого дома в п. Красногорняцкий, ул. Кудаченко, д. 5 Октябрьского района Ростовской области (Скотский В.Ю.) (ориентировочная протяженность ЛЭП – 0,055 км)</t>
  </si>
  <si>
    <t>Строительство ВЛИ-0,4 кВ от оп. №40 ВЛ-0,4 кВ № 1 от КТП 10/0,4 кВ № 230 по ВЛ-10 кВ «Кутейниково» от ПС Н-9 для присоединения жилых домов Земляного А.Г., Гумбатова В.М., Маркова Р.О., Совина П.С., Ростовская область, Родионово-Несветайский район сл. Родионово-Несветайская, ул.Амурская,36;30А;32;32А (ориентировочная протяженность ЛЭП – 0,230 км)</t>
  </si>
  <si>
    <t>Строительство ВЛИ 0,4кВ от ВЛ 0,4кВ КТП 245 ВЛ 10кВ "Раздоры" ПС 110/35/10кВ Ш34 для электроснабжения жилого дома в ст. Раздорской  Усть-Донецкого района Ростовской области (Волошин Е.В.) (ориентировочная протяженность ЛЭП 0,08км)</t>
  </si>
  <si>
    <t>Строительство ВЛИ-0,4 кВ от оп.40 ВЛ 0,4кВ №1 от КТП 10/0,4 кВ № 82 по 10кВ «Юдино» ПС Н-19 для электроснабжения   садового дома х. Юдино, ул. Новоселов, д. 26А (Догадин В.А.) Родионово-Несветайского района Ростовской области ориентировочная протяженность ЛЭП – 0,135 км)</t>
  </si>
  <si>
    <t>Строительство ВЛИ-0,4 кВ от оп. №1 ВЛ-0,4 кВ №1 от КТП №608 ВЛ-10 кВ  «Красюковка» от ПС 35/10кВ Ш-39 для электроснабжения   жилого дома в сл. Красюковская, ул. Абрикосовая, д. 21 Октябрьского района Ростовской области (Кудинов Р.Н.) (ориентировочная протяженность ЛЭП – 0,130 км)</t>
  </si>
  <si>
    <t>Строительство ВЛИ-0,4кВ от ВЛ-0,4кВ ТП №58 ВЛ-10кВ «Апаринка» ПС 110/35/27,5/10кВ Ш-14 для присоединения жилых домов Кылосовой Т.Н. и Кылосова Е.И. в р.п.Усть-Донецком (ориентировочная протяженность ЛЭП 0,21 км)</t>
  </si>
  <si>
    <t>Строительство ВЛИ-0,4 кВ от оп.№6 ВЛ 0,4кВ №1 от КТП №27 ВЛ 6кВ «Рыбхоз» ПС 35/6кВ Ш-41 для электроснабжения в х. Калинин, ул. Центральная, д.226-б, кадастровый номер 61:28:030201:0673 Октябрьского района Ростовской области (Ротыч Р.В.) (ориентировочная протяженность ЛЭП – 0,15 км)</t>
  </si>
  <si>
    <t>Строительство ТП-10/0,4 кВ и ВЛИ-0,4 кВ от вновь установленной ТП-10/0,4 кВ для присоединения фермы ИП главы К(Ф)Х Балашева Г.П. (ориентировочная протяженность ЛЭП 0,04 км, ориентировочная мощность трансформатора 63 кВА)</t>
  </si>
  <si>
    <t>Строительство ВЛИ-0,4 кВ от КТП 10/0,4 кВ №170 поВЛ 10 кВ "Каменный Брод" ПС АС-12 для присоединения жилого дома в х. Горизонт Аксайского района Ростовской области (Алексаньян Т.В.) (ориентировочная протяженность ЛЭП – 0,310 км)</t>
  </si>
  <si>
    <t>Строительство ВЛИ 0,4кВ от опоры №18 по ВЛ 0,4кВ №3 от КТП 6/0,4кВ №193 по ВЛ 6кВ "Красный Партизан" ПС 110/35/6кВ Г-2 до границы земельного участка магазина, расположенного по адресу: Ростовская область Красносулинский район х. Гуково ул. Краснопартизанская (Корнев И.Л.) (ориентировочная протяженность ЛЭП 0,060км)</t>
  </si>
  <si>
    <t>Стр-во ВЛИ-0,4 кВ от РУ-0,4 кВ КТП №255 ВЛ-10 кВ Персиановка от ПС-110 кВ  Ш-35 для эл.снабжен.молпункта (ООО Атланта) (Ориент.протяж. ЛЭП - 0,13 км.)</t>
  </si>
  <si>
    <t>Строительство ВЛИ-0,4кВ от ВЛ-0,4кВ ТП №246 ВЛ-10кВ «Раздоры» ПС 110/35/10кВ Ш-34 для присоединения жилых домов Крылова Г.В., Герасименко Д.Г., Быкадорова С.С. в ст. Раздорской Усть-Донецкого района (ориентировочная протяженность ЛЭП 0,350 км)</t>
  </si>
  <si>
    <t>Строительство ВЛИ-0,4 кВ от крайней опоры строящейся ВЛ 0,4 кВ по договору ТП 61-1-19-00474937 от 22.10.2019 РУ 0,4 от РУ 0,4 кВ КТП 10/0,4 кВ №170 по ВЛ-10 кВ "Каменный Брод" ПС АС-12 для электроснабжения жилого дома в х. Горизонт Аксайского района Ростовской области (Лукашевич А.А.) (ориентировочная протяженность ЛЭП - 0,040 км)</t>
  </si>
  <si>
    <t>Строительство ВЛИ-0,4 кВ от оп. №16 ВЛИ-0,4 кВ №1 от КТП №218 ВЛ-6 кВ  «Прогресс» от ПС 35/6кВ Ш-41 для электроснабжения   жилого дома в ст. Бессергеневская, ул. Казачья, д. 15 Октябрьского района Ростовской области  (ориентировочная протяженность ЛЭП – 0,28 км)</t>
  </si>
  <si>
    <t>Строительство ВЛИ 0,4кВ от оп. №33 ВЛ 0,4кВ №1 КТП №475 ВЛ 6кВ Кривянка от ПС 110кВ Ш-43 для электроснабжения жилого дома в ст. Кривянская, ул. Сахаревка, д. 28-б Октябрьского района Ростовской области (Верченко Г.А.) (ориентировочная протяженность ЛЭП 0,040км)</t>
  </si>
  <si>
    <t>Строительство ВЛИ 0,4кВ от оп. №33 ВЛ 0,4кВ №1 КТП №228 ВЛ 6кВ Кривянка от ПС 110кВ Ш-43 для электроснабжения жилого дома в ст. Кривянская, пер. Карьерный, д.20 Октябрьского района Ростовской области (Карцаев Л.В.) (ориентировочная протяженность ЛЭП 0,210км)</t>
  </si>
  <si>
    <t>Строительство ВЛИ-0,4кВ от опоры №3 ВЛ-0,4кВ №1 от КТП-6/0,4кВ №375 ВЛ-6кВ «Пролетарка» до границы земельного участка помещения МБУ ДО Районный центр внешкольной работы: Ростовская область, Красносулинский район, х. Малая Гнилуша, ул. Центральная, д.3 (ориентировочная протяженность ЛЭП-0,085км)</t>
  </si>
  <si>
    <t>Строительство ВЛИ-0,4 кВ от оп. №7 ВЛ-0,4 кВ №2 КТП №584 ВЛ-10 кВ Зверпромхоз для электроснабжения восьми жилых домов в сл. Красюковская, ул. им. Болдырева И.С. Октябрьского района Ростовской области (заявитель Игнатова К.С) (ориентировочная протяженность ЛЭП – 0,3 км)</t>
  </si>
  <si>
    <t>Строительство ВЛИ-0,4 кВ от оп. №82 ВЛ-0,4 кВ №3 КТП №253 ВЛ-10 кВ Зверпромхоз для электроснабжения пяти жилых домов в сл. Красюковская, ул. им. Басинского Е.Ф. Октябрьского района Ростовской области (ориентировочная протяженность ЛЭП – 0,130 км)</t>
  </si>
  <si>
    <t>Строительство ТП-10/0,4 кВ, и строительство ВЛИ-0,4 кВ от вновь установленной ТП-10/0,4 кВ для присоединения распределительного щита максимальной мощностью 15кВт ФГКУ «ПУ ФСБ РФ по РО». (ориентировочная протяженность ЛЭП 0,020 км, ориентировочная мощность трансформатора 25 кВА)</t>
  </si>
  <si>
    <t>Строительство ВЛИ-0,4 кВ от оп. №16 ВЛ-0,4 кВ №2 КТП №358 ВЛ-10 кВ  Зверпромхоз от ПС 110 кВ Ш-42 для электроснабжения врачебной амбулатории  в сл. Красюковская, ул. Садовая, д.47-а,  Октябрьского района Ростовской области (ориентировочная протяженность ЛЭП – 0,06  км)</t>
  </si>
  <si>
    <t>Строительство ТП-10/0,4 кВ и строительство ВЛИ-0,4 кВ от вновь установленной ТП-10/0,4 кВ, присоединенной от оп.92 ВЛ 10 кВ «Крепость» ПС Ш-38 для присоединения ВРУ-0,4 кВ АЗС Налбандян С.С. (ориентировочнаяь протяженность ЛЭП 0,01 км, ориентировочная мощность трансформатора 160 кВА)</t>
  </si>
  <si>
    <t>Строительство ВЛИ-0,4 кВ от оп. КТП 10/0,4 кВ № 504 по 10кВ «Генеральское» ПС Н-19 для присоединения ферм в с.Генеральское ИП Главы КФХ Ляшева А.П., ИП Галстян М.С. (ориентировочная протяженность ЛЭП – 1,070 км)</t>
  </si>
  <si>
    <t>Строительство ВЛИ-0,4 кВ от строящейся ТП-10/0,4 кВ по строящейся ВЛ-10 кВ от существующей оп. № 7 отпайки к ТП № 215 ВЛ-10кВ «Мостовой» ПС Ш-18 для присоединения жилых домов на ул. Северной, х. Мостовой, Усть-Донецкого района (ориентировочная протяженность ЛЭП 0,275 км, ориентировочная мощность трансформатора 40 кВА)</t>
  </si>
  <si>
    <t>Строительство ТП-10/0,4 кВ и строительство ВЛИ-0,4 кВ от вновь установленной ТП-10/0,4 кВ, присоединенной от оп.155/23 ВЛ 10 кВ «Красюковка» ПС Ш-39 для присоединения объекта незавершенного строительства (школа-детский сад) Отдела образования Администрации Октябрьского района (ориентировочная протяженность ЛЭП 0,025 км, ориентировочная мощность трансформатора 160 кВА)</t>
  </si>
  <si>
    <t>Строительство ВЛИ-0,4 кВ от строящейся ТП-10/0,4 кВ по строящейся ВЛ-10 кВ от существующей оп. №2 отпайки на КТП №521 ВЛ-10 кВ «Красюковка» от   ПС Ш-39 (по договору ТП №61-1-19-00423429 от 29.01.2019) для присоединения жилых домов садоводческого товарищества «Электровозостроитель» (ориентировочная протяженность ЛЭП 0,4 км)</t>
  </si>
  <si>
    <t>Строительство ВЛИ-0,4 кВ от оп. №79 ВЛ-0,4 кВ №3 КТП №253 ВЛ-10 кВ Зверпромхоз для электроснабжения пяти жилых домов в сл. Красюковская, ул. им. Болдырева И.С. Октябрьского района Ростовской области (ориентировочная протяженность ЛЭП – 0,130 км)</t>
  </si>
  <si>
    <t>Строительство участка ВЛ-6 кВ от существующей оп. №83 по ВЛ-6 кВ «Правда» от ПС Г-6, с установкой ТП-6/0,4 кВ, и строительство ВЛИ-0,4 кВ от вновь установленной ТП-6/0,4 кВ для присоединения полигона ТКО МУП «Коммунальное хозяйство» г.Зверево (ориентировочная протяженность ЛЭП 0,03 км, ориентировочная мощность трансформатора 25 кВА)</t>
  </si>
  <si>
    <t>Строительство ВЛ 0,4 кВ от ВЛ 0,4 кВ №7 ТП-6/0,4 кВ №296 по КВЛ 6 кВ №74 ПС 35/6 кВ Т-8 для технологического присоединения жилого дома Заявителя (Кантан Г.Г.) по адресу: Ростовская область, г. Таганрог, пер. 7-й Новый, 100-5, к.н. 61:58:004479:80 (ориентировочная протяженность ЛЭП 0,155 км)</t>
  </si>
  <si>
    <t>Строительство ВЛ-6кВ от оп. №112 ВЛ-6кВ «Смирнов» ПС 110/6,6/6,3кВ Г-15 для электроснабжения жилых домов в х. Новоровенецкий, по ул. Карьерная, Красносулинского района, Ростовской области. (Журавлева С.А.); (Григоренко Л.В.); (Панов А.Л.); (Двуреченская А.А.); (Бодрая Л.Ф.) (ориентировочная протяженность ЛЭП – 0,400 км и мощность ТП-250кВА)</t>
  </si>
  <si>
    <t>Строительство ВЛ-6 кВ (0,78 км) с установкой ТП 6/0,4 кВ (160 кВА) до границы земельного участка склада-магазина в п. Интернациональном, ул. Харьковская, д. 55-а (ООО АльфаТрансСервис")"</t>
  </si>
  <si>
    <t>Строительство ВЛ-6кВ и КТП -6/0,4кВ до границы земельного участка ангара общего назначения в ООО "Пригородное" х. Б.Зверево, в Ростовской области (Мирошниченко А.В.) (ориентировочная протяженность ЛЭП-1,650км, мощность ТП-25кВА)</t>
  </si>
  <si>
    <t>Строительство отпайки ВЛЗ-10 кВ для подключения автосервиса заявителя Шабанова В.В., г. Азов, Ростовская область (ориентировочная протяженность ЛЭП – 0,400 км)</t>
  </si>
  <si>
    <t>Строительство отпайки ВЛ-10 кВ от ВЛ-10 кВ №907-1106 ПС 35/10 кВ А-9 для подключения склада заявителя Шавлак Е.В., г. Азов, Ростовская область (ориентировочная протяженность ЛЭП – 1,5 км)</t>
  </si>
  <si>
    <t>Строительство ВЛ-6кВ до границы земельного участка придорожного автосервиса  в х. Сусол  Октябрьского района Ростовской области. (И.П. Шишков) (ориентировочная протяжённость ЛЭП- 0,1 км)</t>
  </si>
  <si>
    <t>Строительство участка ВЛ-6 кВ от существующей оп. №23 ВЛ-6 кВ Совхоз-10 от   ПС Ш-12 для присоединения породного отвала ООО «ТемпДорСтрой» (ориентировочная протяженность ЛЭП 0,18 км»</t>
  </si>
  <si>
    <t>Строительство ВЛ-6кВ с установкой ТП 6/0,4кВ  и ВЛИ-0,4 кВ до границы земельного участка жилых домов в  х. Калинин ул.  Институтская, пер. Островной, ул. Багаевская, пр. А.Поцелуева</t>
  </si>
  <si>
    <t>Строительство ВЛ 6 кВ от КВЛ 6 кВ №44 ПС 35/6 кВ Т-8 до новой ТП 6/0,4 кВ, строительство новой ТП 6/0,4 кВ, строительство ВЛ 0,4 кВ от новой ТП 6/0,4 кВ для электроснабжения магазина ИП Апресян А.Г. по адресу: РО г. Таганрог, ул. 4-я Линия, 194 к.н.61:58:0004302:21. (ориентировочная протяженность ЛЭП – 0,445 км, ориентировочная мощность силового трансформатора – 160 кВА)</t>
  </si>
  <si>
    <t>2.3.1.3.3.1.</t>
  </si>
  <si>
    <t>Строительство ВЛ 0,4 кВ от ВЛ 0,4 кВ №2 ЗТП 6/0,4 кВ №50 КВЛ 6 кВ №602/1 ПС Т-6 для технологического присоединения жилого дома Заявителя (Земляная Е.Н.) по адресу: Ростовская область, г. Таганрог, ул. 4-я Западная, 10, к.н. 61:58:0002241:35 (ориентировочная протяженность ЛЭП 0,29 км)</t>
  </si>
  <si>
    <t>2.3.1.4.1.1.</t>
  </si>
  <si>
    <t>Строительство ВЛ-0,4 кВ от РУ 0,4 кВ КТП-10/0,4 №171 по ВЛ-10 кВ №2 ПС 110/35/10 «НС-3», для технологического присоединения энергопринимающих устройств заявителя, Щировой Ю.И. (ориентировочная протяженность ЛЭП - 0,52 км)</t>
  </si>
  <si>
    <t>Строительство ВЛ-10 кВ от опоры №190 по ВЛ-10 кВ №1 ПС 35/10 кВ «Пономаревская» с установкой КТП и строительством   ВЛ-0,4 кВ» (ориентировочная   протяженность ЛЭП – 0,05 км, ориентировочная мощность ТП – 0,025 мВА) для технологического присоединения энергопринимающих устройств заявителя, ФГУП «Российская Телевизионная и радиовещательная сеть», расположенного в 1 км на восток от здания Администрации Талловеровского сельского поселения, кадастровый номер № 61:16:0160101:721</t>
  </si>
  <si>
    <t>Строительство ВЛ-0,4 кВ (ориентировочной протяженностью 0,7 км) от опоры №32/3 ВЛ- 0,4 кВ №2 КТП-10/0,4 №284 по ВЛ-10 кВ №5 ПС 35/10 «Ореховская», для технологического присоединения нежилого помещения заявителя Дрозденко И.А. расположенного на земельном участке с кадастровым номером № 61:22:0600027</t>
  </si>
  <si>
    <t>"Строительство ВЛ-0,4 кВ от опоры №2/3/6 ВЛ- 0,4 кВ №1 КТП-10/0,4  №45 по ВЛ-10 кВ №6 ПС 35/10  "Боковская", для технологического присоединения жилого дома заявителя Гордейчук О.Ю. расположенного в Ростовской области Боковский р-н, х. Коньков, ул. Коньковская 72" (61:05:0040502:228) (ориентировочная протяженность 0,06 км)</t>
  </si>
  <si>
    <t>Строительство ВЛ-0,4  от опоры №13 по  ВЛ-0,4 кВ №1 КТП-10/0,4 №220 по ВЛ-10 кВ №2 ПС 110/35/10  "Вешенская 1", для технологического присоединения жилого дома заявителя Ерофеевой Л.П., расположенного в Ростовской области Шолоховский р-н, х.Зубковский, ул. Заречная 13" (61:43:0030301:341) (ориентировочной протяженностью 0,44 км.).</t>
  </si>
  <si>
    <t>Строительство ВЛ-0,4 кВ от опоры №3/15 ВЛ-0,4кВ №1 КТП-10/0,4 №45 по ВЛ-10 кВ №6 ПС 35/10 "Боковская", для технологического присоединения жилого дома заявителя Лащёнов С.Ю. расположенного в Ростовской области Боковский р-н, х. Коньков, ул.Коньковская 60 б." (61:05:0040502:229) (ориентировочной протяженностью 0,06 км)</t>
  </si>
  <si>
    <t>Строительство ВЛ-0,4 кВ от РУ 0,4 кВ КТП-10/0,4 №201 по ВЛ-10 кВ №2 ПС 110/35/10 кВ "Вешенская 1", для технологического присоединения жилого дома заявителя Карева А.Ю. расположенного в Ростовской области Шолоховский р-н, х. Дубровский, пер. Большой Озерный 7" (61:43:0030101:541) (ориентировочной протяженностью 0,44 км)</t>
  </si>
  <si>
    <t>Строительство ВЛ-0,4 кВ от РУ 0,4 кВ КТП-10/0,4 № 44 по ВЛ-10 кВ № 1 ПС 110/35/10 кВ «НС-3», для технологического присоединения жилого дома заявителя Рычнева В.С. расположенного в Ростовской области Шолоховский р-н, х. Верхнетокинский, ул. Молодежная 8» (61:43:0010401:109) (ориентировочной протяженностью 0,36 км)</t>
  </si>
  <si>
    <t>Строительство ВЛ-0,4 кВ от опоры № 7/13 по ВЛ 0,4 кВ № 1 КТП-10/0,4 № 40 по ВЛ-10 кВ № 1 ПС 110/35/10 кВ «НС-3», для технологического присоединения жилого дома заявителя Никонова В.В. расположенного в Ростовской области Шолоховский р-н, х. Верхнетокинский, ул. Анны Рассказовой 6» (61:43:0010401:82) (ориентировочной протяженностью 0,32 км)</t>
  </si>
  <si>
    <t>Строительство ВЛ-0,4 кВ от опоры № 12 по ВЛ 0,4 кВ № 1 КТП-10/0,4 № 236 по ВЛ-10 кВ № 6 ПС 110/35/10 кВ «Вёшенская 1», для технологического присоединения жилого дома заявителя Губанова С..В. расположенного в Ростовской области Шолоховский р-н, х. Гороховский, ул. Асфальтная 105» (61:43:0060401:1112) (ориентировочной протяженностью 0,12 км)</t>
  </si>
  <si>
    <t>Строительство ВЛ-0,4 кВ от опоры № 12/5 ВЛ 0,4 кВ № 1 КТП-10/0,4 № 697 по ВЛ-10 кВ № 1 ПС 35/10 кВ «Криворожская», для технологического присоединения жилого дома заявителя Невечеря Н.Г. расположенного в Ростовской области Миллеровский р-н, х. Криничный, ул. Речная 42 кВ/оф. 2» (61:22:0050501:146) (ориентировочная протяженность ЛЭП 0,09 км)</t>
  </si>
  <si>
    <t>Строительство ВЛ-0,4 кВ от опоры № 14 ВЛ-0,4 кВ № 1 КТП-10/0,4 № 283 по ВЛ-10 кВ № 3 ПС 35/10 кВ «Дударевская», для технологического присоединения квартиры заявителя Назаркиной С.Л., расположенной в Ростовской области, Шолоховский р-н, х. Дударевский, ул. Восточная, д.14, кв.2» (61:43:0040101:772) (ориентировочная протяженность ЛЭП 0,03 км)</t>
  </si>
  <si>
    <t>Строительство ВЛ-0,4 кВ от опоры № 17 ВЛ-0,4 кВ № 2 КТП-10/0,4 № 298 по ВЛ-10 кВ № 4 ПС 35/10 кВ «Дударевская», для технологического присоединения жилого дома заявителя Колычева М.И., расположенного в Ростовской области, Шолоховский р-н, х. Дударевский, ул. Луговая, д.10» (61:43:040101:636) (ориентировочная протяженность ЛЭП 0,17 км)</t>
  </si>
  <si>
    <t>Строительство ВЛ-0,4 кВ от опоры №10/6 ВЛ- 0,4 кВ №2 КТП-10/0,4  №333 по ВЛ-10 кВ №2 ПС 110/35/10 кВ "Терновская 2", для технологического присоединения жилого дома заявителя Шушпанов И.Ф., расположенного в Ростовской области, Шолоховский р-н, ст. Еланская, ул. Лесная, д. 20" (61:43:020301:127) (ориентировочная протяженность ЛЭП 0,23 км)"</t>
  </si>
  <si>
    <t>Строительство ВЛ-0,4 кВ от опоры №11 ВЛ 0,4 кВ №3 КТП-10/0,4  №185 по ВЛ-10 кВ №2 ПС 35/10 кВ "Илларионовская", для технологического присоединения жилого дома заявителя Пруссаковой Н.Н.  расположенного в Ростовской области Боковский р-н, ст. Краснокутская, ул. Школьная 22" (61:05:0060102:39) (ориентировочная протяженность 0,035 км)"</t>
  </si>
  <si>
    <t>Строительство ВЛ-0,4 кВ от опоры №4 ВЛ- 0,4 кВ №1 КТП-10/0,4 кВ №723 по ВЛ-10 кВ №5 ПС 110/10 кВ "Маяк", для технологического присоединения жилого дома заявителя Грищенко А.И.,  расположенного в Ростовской области Миллеровский р-н, сл. Никольская, ул. Школьная, д.42" (61:22:0100101:206) (ориентировочная протяженность ЛЭП- 0,1 км)"</t>
  </si>
  <si>
    <t>Строительство ВЛ-0,4 кВ от опоры №6  ВЛ- 0,4 кВ №1 КТП-10/0,4 №182 по ВЛ-10 кВ №2 ПС 110/35/10 кВ  "Тиховская", для технологического присоединения жилого дома заявителя Бибик В.Г. расположенного в Ростовской области Шолоховский р-н, х. Калиновский, ул. Нагорная, д.19" (61:43:0080501:316) (ориентировочная протяженность ЛЭП 0,5 км)"</t>
  </si>
  <si>
    <t>Строительство ВЛ-0,4 кВ от опоры №8 ВЛ- 0,4 кВ №1 КТП-10/0,4  №189 по ВЛ-10 кВ №1 ПС 35/10 кВ "Шулейкинская", для технологического присоединения базовой станции сотовой связи №2221 заявителя ООО "Т2 Мобайл", расположенного в Ростовской области, Кашарский р-н, с. Верхнегреково, ул. Береговая, 3Б" (61:16:0020102:16) (ориентировочная протяженность ЛЭП 0,03 км)"</t>
  </si>
  <si>
    <t>Строительство ВЛ-0,4 кВ от РУ 0,4 кВ КТП- 10/0,4 кВ №97 по ВЛ-10 кВ №3 ПС 110/35/10 кВ "НС- 3", для технологического присоединения  жилого дома заявителя Гербовой Е.В., расположенного в Ростовской области, Шолоховский р-н, х. Альшанский, ул. Кооперативная, д. 16" (61:43:0010201:126), ( ориентировочная протяженность ЛЭП 0,6 км)"</t>
  </si>
  <si>
    <t>Строительство ВЛ-0,4 кВ от опоры №18 ВЛ 0,4 кВ №3 КТП-10/0,4 №12 по ВЛ-10 кВ № 2 ПС 110/35/10 кВ «Калининская», для технологического присоединения жилого дома заявителя, Бедаковой Е.П., расположенного в Ростовской области, Шолоховский р-н, х. Плешаковский, ул. Лесная 9, (61:43:0050501:59), (ориентировочная протяженность ЛЭП 0,1 км)</t>
  </si>
  <si>
    <t>Строительство ВЛ-0,4 кВ от опоры №10/2/13 ВЛ 0,4 кВ №1 КТП-10/0,4 №104 по ВЛ-10 кВ № 1 ПС 35/10 кВ «Базковская», для технологического присоединения жилых домов заявителей, Блинова Р.Ю. и Агрызковой Н.И., расположенных в Ростовской области, Шолоховский р-н, х. Громковский, ул. Почтовая 159, Почтовая 161 (61:43:010501:536), (61:43:0010501:1175), (ориентировочная протяженность ЛЭП 0,09 км)»</t>
  </si>
  <si>
    <t>Строительство ВЛ-0,4 кВ от опоры №12 ВЛ 0,4 кВ №3 КТП-10/0,4 №131 по ВЛ-10 кВ № 2 ПС 35/10 кВ «В. Чирская», для технологического присоединения ангара для хранения и ремонта техники, ООО «Юбилейное», расположенного в Ростовской области, Боковский р-н, х. Большенаполовский, ул. Лесная 90» (61:05:0020202:107) (ориентировочная протяженность ЛЭП 0,035 км)»</t>
  </si>
  <si>
    <t>Строительство ВЛ-0,4 кВ от опоры №18 ВЛ 0,4 кВ №1 КТП-10/0,4 №587 по ВЛ-10 кВ № 1 ПС 110/10 кВ «Промзона», для технологического присоединения жилого дома заявителя, Харьковской В.В., расположенного в Ростовской области, Миллеровский р-н, х. Терновой, ул. Луговая 15, (61:22:0061001:869), (ориентировочная протяженность ЛЭП 0,09 км)»</t>
  </si>
  <si>
    <t>Строительство ВЛ-0,4 кВ от опоры №2/6 ВЛ 0,4 кВ №2 КТП-10/0,4 кВ №27 по ВЛ-10 кВ №1 ПС 35/10 кВ «Базковская», для технологического присоединения жилого дома заявителя Гениевского С.Я., расположенного в Ростовской области, Шолоховский р-н, ст. Базковская, ул. Калинина 38, (61:43:0010102:3462), (ориентировочная протяженность ЛЭП 0,03 км)»</t>
  </si>
  <si>
    <t>Строительство ВЛ-0,4 кВ от опоры №13 ВЛ 0,4 кВ №2 КТП-10/0,4 кВ №21 по ВЛ-10 кВ №1 ПС 35/10 кВ «Волошинская», для технологического присоединения нежилого здания заявителя ИП Глава КФХ Захаровой И.А., расположенного в Ростовской области, Миллеровский р-н, Волошинское сельское поселение, (61:22:0600017:515), (ориентировочная протяженность ЛЭП 0,1 км)»</t>
  </si>
  <si>
    <t>Строительство ВЛ-0,4 кВ от опоры №9 ВЛ 0,4 кВ №3 КТП-10/0,4 №333 по ВЛ-10 кВ № 2 ПС 35/10 кВ «Терновская 2», для технологического присоединения жилого дома заявителя, Абнизов Р.С., расположенного в Ростовской области, Шолоховский р-н, ст. Еланская, ул. Лесная 6, (61:43:0020301:112), (ориентировочная протяженность ЛЭП 0,34 км)»</t>
  </si>
  <si>
    <t>Строительство ВЛ-0,4 кВ от опоры № 8 ВЛ 0,4 кВ № 3 КТП-10/0,4 № 59 по ВЛ-10 кВ № 1 ПС 35/10 кВ «Белавинская», для технологического присоединения ЗАВА заявителя ИП Немудрякиной З.В., расположенного в Ростовской области, Боковский р-н, х. Дубовой, ул. Дубовская 43, (61:05:0600006:431), (ориентировочная протяженность ЛЭП 0,35 км)»</t>
  </si>
  <si>
    <t>Строительство ВЛ-0,4 кВ от КТП-10/0,4 №119 по ВЛ-10 кВ № 6 ПС 35/10 кВ «Боковская», для технологического присоединения жилого дома заявителя Мельниковой Л.Н., расположенного в Ростовской области, Боковский р-н, ст. Боковская, пер. Коньковский 4Е, (61:05:0010104:1268), (ориентировочная протяженность ЛЭП 0,099 км)</t>
  </si>
  <si>
    <t>Строительство ВЛ-0,4 кВ от опоры №13 по ВЛ 0,4 кВ №1 КТП-10/0,4 №102 по ВЛ-10 кВ № 6 ПС 35/10 кВ «Боковская», для технологического присоединения станции технического обслуживания заявителя Тележенко И.В., расположенного в Ростовской области, Боковский р-н, ст. Боковская, ул. Совхозная 13Н, (61:05:0010104:1254), (ориентировочная протяженность ЛЭП 0,045 км)</t>
  </si>
  <si>
    <t>Строительство ВЛ-0,4 кВ от опоры №9/9 ВЛ 0,4 кВ №2 КТП-10/0,4 №206 по ВЛ-10 кВ № 1 ПС 110/10 кВ «Дегтевская», для технологического присоединения БС 61-02517 заявителя, ПАО «Мобильные ТелеСистемы», расположенной в Ростовской области, Миллеровский р-н, (61:22:0600006), (ориентировочная протяженность ЛЭП 0,03 км)</t>
  </si>
  <si>
    <t>Строительство ВЛ-0,4 кВ от опоры №1/8 ВЛ 0,4 кВ №2 КТП-10/0,4 №721 по ВЛ-10 кВ № 5 ПС  110/10 кВ «Маяк», для технологического присоединения жилого дома заявителя, Лебедева Р.В., расположенного в Ростовской области, Миллеровский р-н,  сл. Никольская, ул. Вербовая 29, (61:22:0100101:745),   (ориентировочная протяженность ЛЭП  0,095 км)</t>
  </si>
  <si>
    <t>Строительство ВЛ-0,4 кВ от опоры №9  ВЛ 0,4 кВ №1 КТП-10/0,4 кВ №231 по ВЛ-10 кВ №2 ПС 110/35/10 кВ "Вешенская 1", для технологического присоединения жилого дома заявителя, Михайловской Г.Г.,  расположенного в Ростовской области, Шолоховский р-н, х. Дубровский, ул. Сосновая 26, (61:43:0030101:1459), (ориентировочная протяженность ЛЭП 0,05 км.)</t>
  </si>
  <si>
    <t>Строительство ВЛ-0,4 кВ от опоры №6 ВЛ 0,4 кВ №2 КТП-10/0,4 №28 по ВЛ-10 кВ №2 ПС 35/10 кВ  "Волошинская", для технологического присоединения БССС №70423 РсО "Волошино Горького 31 ОДН" заявитель, ПАО "Вымпел- Коммуникации", расположенного в Ростовской области, Миллеровский р-н,сл. Волошино, ул. Максима Горького 31, (61:22:0020101:3026), (ориентировочная протяженность ЛЭП 0,1 км)"</t>
  </si>
  <si>
    <t>"Строительство ВЛ-10 кВ от опоры №182 по ВЛ-10 кВ №3 ПС 110/35/10 кВ "Колодезянская" с установкой КТП и строительством ВЛ-0,4 кВ, для технологического присоединения нежилого здания заявителя Серебрякова Н.Г., расположенного в Ростовской области, Миллеровский р-н, сл. Колодези, (61:22:0600005:1113), (ориентировочная протяженность ЛЭП- 5,02 км, ориентировочная мощность ТП- 0,063 МВА)"</t>
  </si>
  <si>
    <t>Строительство ВЛ-0,4 кВ от опоры №16 ВЛ-0,4 кВ №4 КТП-10/0,4 №280 по ВЛ-10 кВ №3 ПС 35/10 кВ «Дударевская», для технологического присоединения жилого дома заявителя Солдатов А.М., расположенного в Ростовской оласти, Шолоховском р-не, х. Дударевский, ул. Березовая, д.9 (61:43:0040101:704), (ориентировочная протяженность ЛЭП-0,05 км)»</t>
  </si>
  <si>
    <t>Строительство ВЛ-0,4 кВ от опоры №6 ВЛ 0,4 кВ №2 КТП-10/0,4 №267 по ВЛ-10 кВ №4 ПС 110/10 кВ "Дёгтевская", для технологическо присоединения здания пожарного депо ПЧ- 240 заявителя, ГКУ РО "Противопожарная служба Ростовской области" расположенного в Ростовской области, Миллеровский р-н, с. Дёгтево, ул. Школьная 18-а (61:22:0030101:2317), (ориентировочная протяженность ЛЭП 0,1 км)</t>
  </si>
  <si>
    <t>«Строительство ВЛ-10 кВ от опоры №35/192 по ВЛ-10 кВ №2 ПС 110/35/10 кВ «Вёшенская-1» с установкой КТП и строительством ВЛ-0,4 кВ» для технологического присоединения жилых домов заявителей», (ориентировочная протяженность ЛЭП – 2,3 км, ориентировочная мощность ТП – 0,160 мВА)»</t>
  </si>
  <si>
    <t>Строительство участка ВЛ-0,22 кВ от опоры №1, ВЛ-0,4 кВ№2, КТП №221,  ВЛ 10 кВ №1, ПС 110/10 кВ «Обливская ПТФ» для подключения строящегося жилого дома Медведева С.В., расположенного по адресу: Ростовская обл., Обливский р-н, п.Средний Чир, ул. Куйбышева, д.2а (ориентировочная протяженность ЛЭП – 0,190 км)</t>
  </si>
  <si>
    <t>Строительство участка ВЛ-0,4кВ от опоры №2 ВЛ 0,4кВ №2 КТП №91 ВЛ 10кВ №5  ПС 35/10кВ «Войковская» для подключения жилого дома Зубковой Т.Т. (ориентировочная протяженность ЛЭП – 0,130км)</t>
  </si>
  <si>
    <t>Строительство участка ВЛ-0,4кВ от опоры №39 ВЛ 0,4кВ №1, КТП №395, ВЛ 10кВ №2, ПС 35/10кВ «Нижнепоповская» для подключения жилого дома Теперечкина М.В. (ориентировочная протяженность ЛЭП-0,194км)</t>
  </si>
  <si>
    <t>Строительство участка ВЛ-0,4кВ от опоры №32, ВЛ-0,4кВ №1, ТП № 389, ВЛ-10кВ №1, ПС 35/10кВ «ЗСК» для подключения жилого дома Устинова В.В. (ориентировочная протяженность ЛЭП – 0,300 км)</t>
  </si>
  <si>
    <t>Строительство участка ВЛ-0,4 кВ от опоры № 38, ВЛ-0,4 кВ № 2, КТП № 515, ВЛ-10 кВ № 2 Л-СП-3, ПС 110/10 кВ «Богатовская ПТФ» для подключения  жилого дома Фомского А.Ф. (ориентировочная протяженность ЛЭП – 0,151 км)</t>
  </si>
  <si>
    <t>Строительство участка ВЛ-0,4кВ от опоры №9, ВЛ-0,4кВ №1, ТП № 148, ВЛ-10кВ №4, ПС 35/10кВ «КСХТ» для подключения строящегося жилого дома Новикова Г.В. (ориентировочная протяженность ЛЭП – 0,025 км)</t>
  </si>
  <si>
    <t>Строительство участка ВЛ-0,4кВ от опоры №6, ВЛ-0,4кВ №3, ТП № 58, ВЛ-10кВ №3, ПС 110/35/10/6кВ «К-4» для подключения строящегося магазина Шепелева М.А. (ориентировочная протяженность ЛЭП – 0,040 км)</t>
  </si>
  <si>
    <t>Строительство участка ВЛ-0,4кВ от опоры №3, ВЛ-0,4кВ №2, КТП № 11, ВЛ-10кВ №3, ПС 35/10кВ «Каменская СХТ» для подключения жилого дома Капленко А.И., расположенного по адресу: КН 61:15:0130104:548, дом №185, улица Буденного, хутор Старая Станица, Каменского района, Ростовской области (ориентировочная протяженность ЛЭП – 0,140 км)</t>
  </si>
  <si>
    <t>Строительство участка ВЛ-0,4 кВ от опоры №2 ВЛ 0,4 кВ №1, КТП № 20, ВЛ 10 кВ №8, ПС 110/35/10 кВ «Советская-2» для подключения склада ИП Яковенко А.Б., расположенного по адресу: Ростовская обл., Советский р-н, примерно в 1,1 км на северо-запад от ориентира п. Чирский к.н. 61:36:0600006:420 (ориентировочная протяженность ЛЭП – 0,055 км)</t>
  </si>
  <si>
    <t>Строительство участка ВЛ-0,4 кВ от опоры №43 ВЛ 0,4 кВ № 2 КТП № 12 ВЛ 10кВ № 3 ПС 35/10 кВ «Широко-Атамановская» для подключения жилых домов Беляевского Н.С., Стрельцова С.М., Пономарева А.А. (ориентировочная протяженность ЛЭП – 0,280 км)</t>
  </si>
  <si>
    <t>Строительство участка ВЛ-0,4кВ от КТП №122, ВЛ-10кВ №3 ПС 35/10 кВ «КСХТ», для подключения жилого дома Черноусова Д.В. (ориентировочная протяженность ЛЭП – 0,190км)</t>
  </si>
  <si>
    <t>Строительство участка ВЛ-0,4 кВ от  опоры №56, ВЛ-0,4 кВ№2, КТП №290,  ВЛ 10 кВ №2, ПС 110/ 35/10 кВ «Тарасовская» для подключения строящегося жилого дома Фирсовой В.П. (ориентировочная протяженность ЛЭП –   0,022 км)</t>
  </si>
  <si>
    <t>Строительство участка ВЛ-0,4кВ от опоры №1, ВЛ-0,4кВ №1, КТП №518, ВЛ-10кВ №2 Л-СП3, ПС 110/10кВ Богатовская ПТФ для подключения строящегося жилого дома Звягиной С.А. (ориентировочная протяженность ЛЭП – 0,245 км)</t>
  </si>
  <si>
    <t>Строительство участка ВЛ-0,4кВ от шин-0,4кВ, КТП№448, ВЛ-10кВ№1, ПС 35/10кВ Колушкинская  для подключения квартиры  Никифоровой О. Н. (ориентировочная протяженность ЛЭП-390 м.)</t>
  </si>
  <si>
    <t>Строительство участка ВЛ-0,4кВ от опоры №7, ВЛ-0,4 В №2, КТП №680, ВЛ-6кВ «Восход», ПС 110/6кВ Б-1 для подключения жилого дома Семиглазовой Н.В. (ориентировочная протяженность ЛЭП – 0,312км)</t>
  </si>
  <si>
    <t>Строительство участка ВЛ-0,4 кВ от опоры №12/1, ВЛ-0,4 кВ №1, КТП №57, ВЛ-10 кВ №3, ПС 35/10 кВ "КСХТ" для подключения жилого дома Матяшова В.М. (ориентировочная протяженность ЛЭП - 0,025 км)</t>
  </si>
  <si>
    <t>Строительство участка ВЛ-0,4кВ от опоры №14, ВЛ-0,4кВ №1, КТП №30, ВЛ-10кВ №3, ПС 35/10кВ «КСХТ» для подключения жилого дома Кравцовой А.А. (ориентировочная протяженность ЛЭП – 0,025км)</t>
  </si>
  <si>
    <t>Строительство участка ВЛ-0,4кВ от опоры№12 ВЛ 0,4кВ №1 КТП №392 ВЛ 10кВ №2  ПС 35/10кВ «Курнолиповская» для подключения коровника ИП К(Ф)Х Петровская В.А. (ориентировочная протяженность ЛЭП – 0,140км)</t>
  </si>
  <si>
    <t>Строительство участка ВЛ-0,4кВ от опоры№22 ВЛ 0,4кВ №1 КТП № 515 ВЛ 10кВ №3  ПС 35/10кВ «Колушкинская» для подключения жилого дома Вошедского Н.П. (ориентировочная протяженность ЛЭП – 0,07км)</t>
  </si>
  <si>
    <t>Строительство участка ВЛ-0,4 кВ от опоры №1, ВЛ-0,4 кВ №2 КТП №46 ВЛ 10 кВ №3 ПС 35/10 кВ "Войковская" для подключения жилого дома Рудаковой В.Г. (ориентировочная протяженность ЛЭП - 0,080 км)</t>
  </si>
  <si>
    <t>Строительство участка ВЛ-0,4 кВ от КТП № 235, ВЛ 10 кВ №4, ПС 110/10 кВ «Обливская ПТФ» для подключения вагончика Тащилина А.И., расположенного по адресу: Ростовская обл., Обливский р-н, х.Глухомановскиий, ул.Озерная, д.33а (ориентировочная протяженность ЛЭП – 0,232 км)»</t>
  </si>
  <si>
    <t>Строительство участка ВЛЗ-10 кВ от опоры № 139 ВЛ-10 кВ № 3 ПС 110/35/10/6 кВ «К-4», КТП 10/0,4 кВ и участка ВЛ-0,4 кВ от РУ-0,4 кВ проектируемого КТП 10/0,4 кВ для подключения жилого дома Любимцевой М.В.  (ориентировочная протяженность ЛЭП 10 кВ - 0,44 км, ЛЭП-0,4 кВ - 0,053 км, ориентировочная трансформаторная мощность-0,160 МВА)</t>
  </si>
  <si>
    <t>Строительство участка ВЛ-0,4 кВ от опоры № 4, ВЛ 0,4 кВ №2, КТП № 673, ВЛ 6 кВ «Восход», ПС 110/6 кВ «Б-1» для подключения магазина ИП Козодоева Р. Н.</t>
  </si>
  <si>
    <t>Строительство участка ВЛ-0,4 кВ от опоры № 2, ВЛ 0,4 кВ №1, КТП № 49, ВЛ 10 кВ № 2, ПС 110/10 кВ «Головокалитвинская» для подключения  жилого дома Черевкова В.И. ориентировочная протяженность ЛЭП – 0,300 км)</t>
  </si>
  <si>
    <t>Строительство участка ВЛ-0,4 кВ от АВ-0,4 кВ № 2, КТП № 49, ВЛ-10 кВ № 2, ПС 110/10 кВ «Головокалитвинская» для подключения  жилого дома Затикян С.Ф., расположенного по адресу: Ростовская обл., Белокалитвинский р-н, х. Ильинка, ул. Новая, д. 9, кВ 1. (ориентировочная протяженность ЛЭП – 0,225 км)</t>
  </si>
  <si>
    <t>Строительство участка ВЛ-0,4кВ от опоры №52, ВЛ-0,4кВ №4, КТП №140, ВЛ-10кВ №5, ПС 110/10кВ «Волченская ПТФ» для подключения жилого дома Метелкиной С.Г. (ориентировочная протяженность ЛЭП – 0,030км)</t>
  </si>
  <si>
    <t>Строительство участка ВЛ-10кВ от опоры №17, ВЛ-10кВ №3, ПС 35/10кВ «Камен-ская СХТ», ТП 10/0,4кВ и участка ВЛ-0,4кВ от РУ-0,4кВ проектируемой ТП 10/0,4кВ для подключения жилого дома Смирновой О.С., расположенной по адресу: д. №5, ул. Ломоносова, х. Старая Станица, Каменского р-на, Ростовской области (ориентировочная протяженность ЛЭП – 0,39 км, ориентировочная мощность ТП - 0,160 МВА)</t>
  </si>
  <si>
    <t>Строительство участка ВЛ-0,22кВ от опоры №18, ВЛ-0,4кВ №3, ТП № 100, ВЛ-10кВ  «Кирова-2», ПС 110/35/10кВ «Б-4» для подключения строящегося жилого дома Карабаджаковой А.Р. (ориентировочная протяженность ЛЭП – 0,150 км)</t>
  </si>
  <si>
    <t>Строительство участка ВЛ-0,4кВ от РУ-0,4кВ проектируемой КТП 10/0,4кВ (по договору №61-1-18-00381521 от 15.06.2018) для подключения строящегося жилого дома Лакеевва В.В., расположенного по адресу: Ростовсккая область, Каменский р-н, х. Старая Станица, ул. Ломоносова, д. 7а (ориентировочная протяженногсть ЛЭП - 0,030км)</t>
  </si>
  <si>
    <t>Строительство участка ВЛ-0,4 кВ от РУ-0,4 кВ , проектируемой КТП 10/0,4 кВ , для подключения жилого дома Лакеева В.В., расположенного по адресу: Ростовская обл., Каменский р-н., х. Старая Станица, ул. Ломоносова, д.7 (ориентировочная протяженность ЛЭП  – 0,01 км)</t>
  </si>
  <si>
    <t>Строительство участка ВЛ-0,4кВ от опоры №17, ВЛ-0,4кВ №2, КТП №21, ВЛ-10кВ № 1, ПС 110/35/10/6кВ «К-4» для подключения жилого дома Акопян В.А. расположенного по адресу: д. №9, ул. Московская, х. Масаловка, р-н Каменский, обл. Ростовская. (ориентировочная протяженность ЛЭП – 0,180км)</t>
  </si>
  <si>
    <t>Строительство участка ВЛ-0,4кВ от опоры №15, ВЛ-0,4кВ №2, ТП №431, ВЛ-10кВ № 1, ПС 35/10кВ «ЗСК» для подключения жилого дома Белоусова Д.В. расположенного по адресу: д. №5, ул. Цветочная, х. Верхний Пиховкин, р-н Каменский, обл. Ростовская. (ориентировочная протяженность ЛЭП – 0,108км)</t>
  </si>
  <si>
    <t>Строительство участка ВЛ-0,4кВ от опоры №57 ВЛ 0,4кВ №1, КТП №120, ВЛ 10кВ №2, ПС 35/10 кВ «КСХТ» для подключения жилого дома Плугина А.И. (ориентировочная протяженность ЛЭП – 0,040км)</t>
  </si>
  <si>
    <t>Строительство участка ВЛ-0,4 кВ от опоры № 6, ВЛ-0,4 кВ № 3, КТП № 221, ВЛ-10 кВ №3, ПС 35/10 кВ «Селивановская» для подключения ВРУ-0,4 кВ нежилого здания ИП Главы К(Ф)Х Сахно В.С., расположенного по адресу: Ростовская обл., Милютинский р-н, примерно в 1,5 км. от ориентира ст. Селивановская по направлению на юго-восток, к.н. 61:23:0600003:497 (ориентировочная протяженность ЛЭП – 0,200 км)</t>
  </si>
  <si>
    <t>Строительство участка  ВЛ-0,22 кВ от опоры №2 ВЛ-0,4 кВ № 1, КТП № 169, ВЛ-10 кВ № 1, ПС 35/10 кВ «Советская-1» для подключения  здания гаража Плющева С.В., расположенного по адресу: Ростовская обл., Советский р-н, сл. Чистяково, ул. Степная, д. 30 (ориентировочная протяженность ЛЭП – 0,060км)</t>
  </si>
  <si>
    <t>Строительство участка ВЛ-0,4 кВ от РУ-0,4кВ КТП №183 ВЛ 10 кВ №3 ПС 110/35/10 кВ «Чеботовская» для подключения жилого дома Щёголевой Н.М. (ориентировочная протяженность ЛЭП – 0,450 км)</t>
  </si>
  <si>
    <t>Строительство участка ВЛ-0,4кВ от опоры №22, ВЛ-0,4кВ №2, КТП №519, ВЛ-10кВ №3 ПС 35/10кВ "Колушкинская" для подключения жилого дома Жуковой В.А. (ориентировочная протяженность ЛЭП-0,15км)</t>
  </si>
  <si>
    <t>Строительство участка ВЛ-0,4 кВ от РУ-0,4 кВ КТП №113 ВЛ 10 кВ №4 ПС 35/10 кВ «Войковская» для подключения жилого дома Селиной А.С. (ориентировочная протяженность ЛЭП – 0,34 км)</t>
  </si>
  <si>
    <t>Строительство участка ВЛ-0,4кВ от опоры №11 ВЛ 0,4кВ №2 КТП № 352 ВЛ 10кВ №1  ПС 35/10кВ «Тарасовская СХТ» для подключения жилого дома Светляк А.В. (ориентировочная протяженность ЛЭП – 0,46км)</t>
  </si>
  <si>
    <t>Строительство участка ВЛ-0,4 кВ от АВ-0,4кВ № 1, КТП № 55, ВЛ 10 кВ № 2, ПС 110/10 кВ «Головокалитвинская» для подключения жилого дома Гречихиной О.И. (ориентировочная протяженность ЛЭП – 0,332 км)</t>
  </si>
  <si>
    <t>Строительство ТП-10/0,4кВ, участка ВЛ-0,4кВ от РУ-0,4кВ проектируемого ТП-10/0,4кВ для подключения здания зерносклада Палехина А.В. (ориентировочная протяженность ЛЭП-0,045км, ориентировочная трансформаторная мощность - 0,04МВА)</t>
  </si>
  <si>
    <t>Строительство участка ВЛ-0,4 кВ от опоры № 77, ВЛ-0,4 кВ № 1, КТП № 67, ВЛ-10 кВ № 7, ПС 110/35/10 кВ «Милютинская» для подключения БС № 61-02322 ПАО «Мобильные ТелеСистемы», расположенного по адресу: Ростовская обл., Милютинский р-н, х. Юдин, пер. Оборонный, д.2 (ориентировочная протяженность ЛЭП – 0,055 км)</t>
  </si>
  <si>
    <t>Строительство участка ВЛ-0,4 кВ от опоры № 17, ВЛ-0,4 кВ № 1, КТП № 85, ВЛ-10 кВ №7, ПС 110/35/10 кВ «Милютинская» для подключения жилого дома Дегтярева Д.В., расположенного по адресу: Ростовская обл., Милютинский р-он, х. Агропролетарский, ул.  Молодежная, д.17 (ориентировочная протяженность ЛЭП - 0,300 км)</t>
  </si>
  <si>
    <t>Строительство участка ВЛ-10 кВ от опоры №7, ВЛ-10 кВ № 1, ПС 35/10 кВ «Митякинская» для подключения нежилого здания фермы ИП главы К(Ф)Х Табуленко А.И., расположенного по адресу: Ростовская обл., Тарасовский р-н,  Красновское с.п., 360м. на северо-запад от жилого дома №14 по ул.Строителей, п.Весенний, к.н. 61:37:0600011:1190 (ориентировочная протяженность ЛЭП – 0,195 км)</t>
  </si>
  <si>
    <t>Строительство участка ВЛ-0,4кВ от опоры №14 ВЛ-0,4кВ №1, КТП № 537, ВЛ-10кВ №4, ПС 35/10кВ «Первомайская» для подключения фельдшерско-акушерского пункта муниципального бюджетного учреждения здравоохранения Каменского района «Центральная районная больница», расположенного по адресу: Ростовская область, Каменский район, х. Плешаков, севернее земельного участка по улице Московская, д. №16, КН 61:15:0060601:637 (ориентировочная протяженность ЛЭП – 0,040 км)</t>
  </si>
  <si>
    <t>Строительство участка ВЛ-0,4кВ от опоры №2, ВЛ-0,4кВ №2, КТП № 417, ВЛ-10кВ №2, ПС 35/10кВ «Глубокинская» для подключения фельдшерско-акушерского пункта муниципального бюджетного учреждения здравоохранения Каменского района «Центральная районная больница» расположенного по адресу: Ростовская область, Каменский район, п. Каменногорье, юго-восточнее земельного участка по улице Спортивная, д. №41, КН 61:15:0010301:1294 (ориентировочная протяженность ЛЭП – 0,040 км)</t>
  </si>
  <si>
    <t>Строительство участка ВЛ-10кВ от опоры №78, Л-140П, ВЛ-10кВ №4, ПС 35/10кВ «Каменская СХТ»,  ТП 10/0,4кВ и участка ВЛ-0,4кВ от РУ-0,4кВ проектируемого КТП 10/0,4кВ для подключения строящегося магазина Сыроежкина А.В. (ориентировочная протяженность ЛЭП  – 0,100 км, трансформаторная мощность - 0,025 МВА)</t>
  </si>
  <si>
    <t>Строительство участка ВЛ-6кВ от опоры № 36, ВЛ-6кВ Атлас, ПС 110/35/10/6 кВ «К-4»,  ТП 6/0,4кВ и участка ВЛ-0,4кВ от РУ-0,4кВ проектируемого ТП 6/0,4кВ для подключения придорожного сервиса ИП Рудакова Д.В., расположенного по адресу: Ростовская обл., Каменский р-н, земли фонда перераспределения (ПТФ «Старостаничная») участок №12, к.н. 61:15:0601601:233 (ориентировочная протяженность ЛЭП – 0,520км,  ориентировочная трансформаторная мощность  – 0,160МВА)</t>
  </si>
  <si>
    <t>Строительство участка ВЛ-10кВ от опоры № 57, ВЛ-10кВ № 3 Л -124, ПС 35/10кВ «Каменская СХТ»,  ТП 10/0,4кВ и участка ВЛ-0,4кВ от РУ-0,4кВ проектируемой ТП 10/0,4кВ для подключения придорожного сервиса ИП Рудакова Д.В., расположенной по адресу: Ростовская обл., Каменский р-н, х. Старая Станица,  АКХ «Колос» участок  № 127г, к.н. 61:15:0602101:1308 (ориентировочная протяженность ВЛ – 0,315 км, ориентировочная мощность ТП – 0,160 МВА)</t>
  </si>
  <si>
    <t>Строительство участка ВЛ-10 кВ, от опоры №65 ВЛ-10 кВ №4, ПС 35/10 кВ «Каменская СХТ», ТП 10/0,4 кВ и ВЛ-0,4 кВ от РУ проектируемого ТП 10/0,4 кВ,  для подключения овощехранилища Рудакова Д.В. расположенной, по адресу: Ростовская обл., Каменский р-н, х. Диченский, северо-западная окраина хутора в сторону дороги на ст. Калитвенскую, к.н. 61:15:060201:2550. (ориентировочная протяженность ЛЭП – 0,058 км, ориентировочная мощность ТП – 0,160 МВА)</t>
  </si>
  <si>
    <t>Строительство участка ВЛ-10 кВ от опоры №36, ВЛ-10 кВ №1, ПС 35/10 кВ "Каменская СХТ", ТП 10/0,4 кВ и участка ВЛ-0,4 кВ от РУ-0,4 кВ проектируемой ТП 10/0,4 кВ для подключения строящегося склада ИП Харчикова А.В., расположенного по адресу: Ростовская обл., Каменский р-н, х. Старая Станица, восточнее земельного участка по ул. Буденного №267, КН 61:15:0602101:1906 (ориентировочная протяженность ЛЭП - 0,025 км, ориентировочная мощность ТП - 0,160 МВА)</t>
  </si>
  <si>
    <t>Строительство участка ВЛ-10кВ от опоры №140, ВЛ-10кВ №5, ПС 35/10кВ «Калитвенская»,  ТП 10/0,4кВ и участка ВЛ-0,4кВ от РУ-0,4кВ проектируемого ТП 10/0,4кВ для подключения дома Копыловой С.Е.» (ориентировочная протяженность ЛЭП  – 0,175 км, трансформаторная мощность - 0,025 МВА)</t>
  </si>
  <si>
    <t>Строительство участка ВЛ-10кВ от опоры №3, Л-19, ВЛ-10кВ №2, ПС 110/35/10кВ «Обливская-1»,  ТП 10/0,4кВ и участка ВЛ-0,4кВ от РУ-0,4кВ проектируемого КТП 10/0,4кВ для подключения жилого дома Рокало Н.В., расположенного по адресу: Обливский район, хутор Ковыленский, улица Казарма 215 км, дом 2 кв.2 к.н. 61:27:0071101:106  (ориентировочная протяженность ЛЭП  – 0,228 км, трансформаторная мощность - 0,025 МВА)»</t>
  </si>
  <si>
    <t>Строительство участка ВЛ-10кВ от опоры №106, ВЛ-10кВ №2, ПС 35/10кВ «Вольно-Донская»,  ТП 10/0,4кВ и участка ВЛ-0,4кВ от РУ-0,4кВ проектируемой КТП 10/0,4кВ для подключения плотины Золотовского В.Л., расположенной по адресу: к.н. 61:24:0600007:595, ориентир 3,5 км юго-восточнее х. Власова, Морозовского р-на, Ростовской обл. (ориентировочная протяженность ЛЭП  – 0,48 км, трансформаторная мощность - 0,025 МВА)</t>
  </si>
  <si>
    <t>Строительство участка ВЛ-10кВ от опоры № 155, ВЛ-10кВ № 7, ПС 110/35/10кВ «Милютинская»,  ТП 10/0,4кВ и участка ВЛ-0,4кВ от РУ-0,4кВ проектируемого ТП 10/0,4кВ для подключения нежилых зданий (складов) Морозова Е.А., Колесниковой Е.Е., Каланчина А.А., расположенных по адресу: Ростовская обл., Милютинский р-н, на юго-восток от х. Агропролетарский к.н. 61:23:0600014:872; 61:23:0600014:873  (ориентировочная протяженность ЛЭП – 0,090км, ориентировочная мощность ТП – 0,063МВА)</t>
  </si>
  <si>
    <t>Строительство участка ВЛ-10кВ от опоры № 2, отпайка Л-122, ВЛ-10кВ № 4, ПС 35/10кВ «Семеновская»,  ТП 10/0,4кВ и участка ВЛ-0,4кВ от РУ-0,4кВ проектируемого ТП 10/0,4кВ для подключения здания мастерской ООО «Зерно Дон», расположенного по адресу: Ростовская обл., Милютинский р-н, х. Орлов, ул. Колхозная, д. 2 (ориентировочная протяженность ЛЭП – 0,220км, ориентировочная мощность ТП – 0,025МВА)</t>
  </si>
  <si>
    <t>Строительство участка ВЛ-10кВ от опоры № 7, отпайки Л-335, ВЛ-10кВ № 1, ПС 35/10кВ «Знаменская»,  ТП 10/0,4кВ и участка ВЛ-0,4кВ от РУ-0,4кВ проектируемого ТП 10/0,4кВ для подключения нежилого здания (склада) Еременко Н.П. расположенного по адресу: Ростовская обл., Милютинский р-н, 910 м. на север от сл. Маньково-Березовская, к.н. 61:23:0600006:775 (ориентировочная протяженность ЛЭП – 0,020 км, ориентировочная мощность ТП – 0,025 МВА)</t>
  </si>
  <si>
    <t>Строительство участка ВЛ-10кВ от опоры № 382,  ВЛ-10кВ № 2, ПС 35/10кВ «Обливская-2»,  ТП 10/0,4кВ и участка ВЛ-0,4кВ от РУ-0,4кВ проектируемого ТП 10/0,4кВ для подключения жилого дома Чувилевой  Т.С., расположенного по адресу: Ростовская обл., Обливский район, хутор Машинский, улица Береговая, 35, к.н. 61:27:0020201:11 (ориентировочная протяженность ЛЭП – 0,034км, ориентировочная мощность ТП – 0,025МВА)</t>
  </si>
  <si>
    <t>Строительство участка ВЛ-0,4кВ от РУ-0,4кВ КТП № 515,ВЛ-10кВ №2, ПС 35/10кВ «Первомайская» для подключения строящегося жилого дома Леонова А.Н.» (ориентировочная протяженность ЛЭП – 0,525 км)</t>
  </si>
  <si>
    <t>Строительство участка ВЛ-0,4кВ от ТП № 64, ВЛ-10 кВ № 3, ПС 35/10 кВ «Каменская СХТ» для подключения строящегося жилого дома Абрамовой Ю.А., расположенного по адресу: д. 1а, ул. 50 лет Победы, х. Старая Станица, р-н Каменский, обл. Ростовская (ориентировочная протяженность ЛЭП – 0,265км)</t>
  </si>
  <si>
    <t>Строительство участка ВЛ 0,4 кВ от КТП 10/0,4 кВ №119, ВЛ 10 кВ №6, ПС 110/35/10 кВ «Б-11» для подключения жилого дома Вифлянцевой Н.А. , расположенного по адресу: Ростовская обл., г. Морозовск, ул. Халтурина, д. 304б (ориентировочная протяженность ЛЭП – 0,29 км)</t>
  </si>
  <si>
    <t>Строительство участка ВЛ-0,4 кВ от КТП № 100, ВЛ-10 кВ № 2, ПС 35/10 кВ «Владимировская» для подключения коровника ИП Главы К(Ф)Х  Терентьевой М.С., расположенного по адресу: Ростовская обл., Морозовский р-н, ориентир 200м северо-западнее от домовладения № 7 по ул. Придорожная, х. Николаев, к.н.61:24:0600017:279 (ориентировочная протяженность ЛЭП – 0,07 км)</t>
  </si>
  <si>
    <t>Строительство участка ВЛ-0,4кВ от оп. №1, ВЛ-0,4 кВ №1, КТП №409, ВЛ 10 кВ №2, ПС 35/10 кВ «Скосырская» для подключения базовой станции сотовой связи №2170 ООО «Т2 Мобайл», расположенной по адресу: Ростовская обл., Тацинский р-н, х. Верхнеобливский, ул. Школьная, д.16а. (ориентировочная протяженность ЛЭП – 0,065 км)</t>
  </si>
  <si>
    <t>Строительство участка ВЛ-0,4кВ от опоры № 2, ВЛ-0,4кВ №1, КТП №19, ВЛ-10 кВ  №5, ПС 110/35/10кВ «Милютинская»,  для подключения жилого дома Авсецина В.В., расположенного по адресу: Ростовская обл., Милютинский р-н, х. Широкий Лог, ул. Питомник, д. №5, кв. 2 (ориентировочная протяженность ЛЭП – 0,060км)</t>
  </si>
  <si>
    <t>Строительство участка ВЛ-0,22 кВ от опоры № 7, ВЛ 0,4 кВ №4 , КТП№253 ВЛ 10кВ №3 ПС 35/10 кВ «Баклановская», для подключения нежилого помещения (библиотека) МБУК МЦБ, расположенного по адресу: Ростовская обл., Морозовский р-н, х. Костино-Быстрянский, ул. Котельникова, 74 (ориентировочная протяженность ЛЭП – 0,050 км)</t>
  </si>
  <si>
    <t>Строительство участка ВЛ-0,4кВ от опоры № 15, ВЛ-0,4кВ №1, КТП №287, ВЛ-10кВ  №6, ПС 35/10кВ «Вишневецкая»,  для подключения строящегося гаража Хорошилова С.Н. расположенного по адресу: Ростовская обл., Каменский р-н, х. Филиппенков, ул. Пушкина, д. № 2, корп. А (ориентировочная протяженность ЛЭП – 0,096км)</t>
  </si>
  <si>
    <t>Строительство участка ВЛ-0,4кВ от опоры № 41, ВЛ-0,4кВ №2, КТП №32, ВЛ-10кВ №1, ПС 35/10кВ «Калитвенская»  для подключения строящегося жилого дома Ходова И.Н., расположенного по адресу: Ростовская обл., Каменский р-н, ст. Калитвенская, ул. Щаденко, д. № 2 (ориентировочная протяженность ЛЭП – 0,045км)</t>
  </si>
  <si>
    <t>Строительство участка ВЛ-0,4 кВ от опоры № 10, ВЛ-0,4 кВ №2, КТП №382, ВЛ-10кВ №1, ПС 110/35/10/6 кВ «К-4» для подключения строящегося жилого дома Комиссарова Д.Ю., расположенного по адресу: Ростовская обл., Каменский р-н, х. Астахов, примыкает с южной стороны к участку пер. Чкалова, д. №1, к.н. 61:15:0020201:2234 (ориентировочная протяженность ЛЭП – 0,046км)</t>
  </si>
  <si>
    <t>Строительство участка ВЛ-0,4кВ от опоры № 6, ВЛ-0,4кВ №2, КТП №138, ВЛ-10кВ  №2, ПС 110/35/10/6кВ «К-4»,  для подключения жилого дома Краснянского В.С. расположенного по адресу: Ростовская область, Каменский район, х. Масаловка, ул. Д. Бедного, д. № 6 (ориентировочная протяженность ЛЭП – 0,077км)</t>
  </si>
  <si>
    <t>Строительство участка ВЛ-0,4кВ от опоры № 24, ВЛ-0,4кВ №1, КТП №6, ВЛ-10кВ №3, ПС 35/10кВ «Каменская СХТ», для подключения жилого дома Тимофеевой А.М. расположенного по адресу: Ростовская обл., Каменский р-н, х. Старая Станица, ул. Заветы Ильича, д. № 100, корп. А (ориентировочная протяженность ЛЭП – 0,042км)</t>
  </si>
  <si>
    <t>Строительство участка ВЛ-0,4кВ от опоры № 49, ВЛ-0,4кВ №2, КТП №516, ВЛ-10кВ №2, ПС 35/10кВ «Первомайская» для подключения жилого дома Кушниной Н.В., расположенного по адресу: Ростовская обл., Каменский р-н,  х. Первомайский, ул. Романовская, д. №16 (ориентировочная протяженность ЛЭП – 0,070км)</t>
  </si>
  <si>
    <t>Строительство участка ВЛ-0,4кВ от опоры № 58, ВЛ-0,4кВ №1, ТП № 15, ВЛ-10кВ №4, ПС 35/10кВ «Каменская СХТ» для подключения незавершенного строительством жилого дома Колодько А.В., расположенного по адресу: Ростовская обл., Каменский р-он, х. Диченский, ул. Левитана, д. №39, корп. А (ориентировочная протяженность ЛЭП – 0,180км)</t>
  </si>
  <si>
    <t>Строительство участка ВЛ-0,4кВ от опоры № 1, ВЛ-0,4кВ №1, КТП №249, ВЛ-10кВ  №6, ПС 35/10кВ «Селивановская»,  для подключения жилого дома Демидова А.В., расположенного по адресу: Ростовская обл., Милютинский р-н, х. Севостьянов, ул. Россошанская, д. №48 (ориентировочная протяженность ЛЭП – 0,490км)</t>
  </si>
  <si>
    <t>Строительство участка ВЛ-0,4кВ от опоры № 1, ВЛ-0,4кВ №3, КТП №378, ВЛ-10кВ  №2, ПС 35/10кВ «Селивановская»,  для подключения жилого дома Лагунова Н.Н., расположенного по адресу: Ростовская обл., Милютинский р-н, ст-ца. Селивановская, ул. Ворошилова, д. №39 (ориентировочная протяженность ЛЭП – 0,350км)</t>
  </si>
  <si>
    <t>Строительство участка ВЛ-0,4кВ от опоры № 4, ВЛ-0,4кВ №1, КТП №378, ВЛ-10кВ  №2, ПС 35/10кВ «Селивановская»,  для подключения жилого дома Шаповалова А.Н., расположенного по адресу: Ростовская обл., Милютинский р-н, ст-ца. Селивановская, ул. Заречная, д. №3 (ориентировочная протяженность ЛЭП – 0,490км)</t>
  </si>
  <si>
    <t>Строительство участка ВЛ-0,4кВ от опоры № 16, ВЛ-0,4 кВ №2 КТП № 42, ВЛ-10кВ № 3, ПС 35/10кВ «Калитвенская» для подключения строящегося жилого дома Бабай Е.С. расположенного по адресу: Ростовская обл., Каменский р-он, х. Муравлев, ул. Зеленая д. №86 (ориентировочная протяженность ЛЭП – 0,230км)</t>
  </si>
  <si>
    <t>Строительство КТПН-6/0,4 кВ, ВЛ-6 кВ, ВЛ-0,4 кВ от ВЛ-6 кВ № 3 РП-5  для электроснабжения нестационарного торгового объекта Воронко Ю. И. по адресу: Ростовская обл., г. Батайск, кадастровый квартал 61:46:0012401</t>
  </si>
  <si>
    <t>Строительство  ВЛ 0,4 кВ от опоры № 17 ВЛ 0,4 кВ №3  КТП № 177 ВЛ 10 кВ №125  ПС 110 кВ  СМ1  для электроснабжения  жилого дома заявителя Подскребалина В.В. по адресу: Ростовская обл., р-н. Семикаракорский, г. Семикаракорск, ул. Заводская,  д. 26, кадастровый номер земельного участка: 61:35:0110205:132</t>
  </si>
  <si>
    <t>Строительство КТПН 10/0,4 кВ, ВЛ 10 кВ, ВЛ 0,4 кВ от КЛ 10 кВ №3Ф5 РП-3 КЛ 10 кВ №1532 и №1546 ПС 110 кВ АС15 для электроснабжения жилых домов по ул. Виктора Дацко в г. Аксае Аксайского района Ростовской области (ориентировочная мощность трансформатора 0,250 МВА, ориентировочная протяжённость ЛЭП 0,347 км)</t>
  </si>
  <si>
    <t>Строительство участка ВЛИ-0,4 кВ  для подклучения жилых домов заявителей Угринович В. В. и Прокопенко А. И. г. Зерноград, Зерноградский район, Ростовская область</t>
  </si>
  <si>
    <t>Строительство ВЛ-0,4 кВ от опоры №7 ВЛ-0,4 кВ №1 КТП-10/0,4 №275 по ВЛ-10 кВ №4 ПС 110/10 кВ «Дегтевская», для технологического присоединения БССС №70422 РсО «Дегтево-Российская 1», заявитель ПАО «Вымпел-Коммуникации», расположенной в Ростовской области, Миллеровском р-не, сл. Дегтево, ул. Российская, д. 1, (61:22:0030101:285), (ориентировочная протяженность ЛЭП-0,06 км)</t>
  </si>
  <si>
    <t>Строительство ВЛ-0,4 кВ от опоры №1/1 ВЛ-0,4 кВ №2 КТП-10/0,4 №157 по ВЛ-10 кВ №5 ПС 35/10 кВ «Долотинская», для технологического присоединения жилого дома заявителя Соломин В.В., расположенного в Ростовской области, Миллеровском р-не, сл. Греково, ул. Молодежная, д.37, (61:22:0060301:917), (ориентировочная протяженность ЛЭП-0,16 км)»</t>
  </si>
  <si>
    <t>Строительство ВЛ-0,4 кВ от опоры № 3 ВЛ 0,4 кВ № 1 КТП-10/0,4 № 638 по ВЛ-10 кВ № 4 ПС 110/35/10 кВ «ГОК», для технологического присоединения ВРУ 0,4 кВ для электроснабжения подземного газопровода высокого и низкого давления заявителя, ПАО «Газпром газораспределение Ростов на Дону» расположенного в Ростовской области, г.  Миллерово (ориентировочная протяженность ЛЭП 0,094 км)».</t>
  </si>
  <si>
    <t>Строительство ВЛ-0,4 кВ от опоры № 13 ВЛ 0,4 кВ № 1 КТП-10/0,4 № 104 по ВЛ-10 кВ № 1 ПС 35/10 кВ «Базковская», для технологического присоединения жилого дома заявителя, Каргин В.С. расположенного в Ростовской области, Шолоховский р-н, х. Громковский, ул. Почтовая 147, (61:43:0010501:958) (ориентировочная протяженность ЛЭП 0,11 км)</t>
  </si>
  <si>
    <t>Строительство ВЛ 0,4кВ от опоры №2/5 ВЛ 0,4кВ №3 КТП 10/0,4кВ №27 по ВЛ 10кВ №4 ПС 110/35/10кВ "Кашарская", для технологического присоединения МФЦ заявителя, Администрация Кашарского района, расположенного в Ростовской области, Кашарский р-н, сл. Кашары, ул. Красноармейская (61:16:0010178:135)(ориентировочная :протяжённость ЛЭП 0,16км)</t>
  </si>
  <si>
    <t>Строительство ВЛ-0,4кВ  от опоры №9 ВЛ 0,4кВ №1 КТП-10/0,4 №350 по ВЛ-10кВ №1 ПС 35/10кВ «Колундаевская», для технологического присоединения жилого дома заявителя, Тарасовой Т.В., расположенного в Ростовской области, Шолоховский р-н,  х. Колундаевский, ул. Зеленая 47, (61:43:0060101:82), (ориентировочная протяженность ЛЭП  0,32км)</t>
  </si>
  <si>
    <t>Строительство ВЛ-0,4 кВ от опоры № 1 ВЛ 0,4 кВ № 1 КТП-10/0,4 № 393 по ВЛ-10 кВ № 4 ПС 35/10 кВ «Колундаевская», для технологического присоединения жилого дома заявителя, Каргин А.В., расположенного в Ростовской области, Шолоховский р-н, х. Ващаевский, ул. Луговая 11, (61:43:0060701:174), (ориентировочная протяженность ЛЭП 0,3 км)</t>
  </si>
  <si>
    <t>Строительство ВЛ-10 кВ от опоры № 78 по ВЛ-10 кВ № 4 ПС 35/10 кВ «Дударевская» с установкой КТП и строительством ВЛ-0,4 кВ», для технологического присоединения производственной базы заявителя,  ИП Ермакова Н.Н., расположенного в Ростовской области, Шолоховский р-н, х. Дударевский,  (61:43:00600001:421) (ориентировочная   протяженность ЛЭП – 0,03 км, ориентировочная мощность ТП – 0,025 МВА)</t>
  </si>
  <si>
    <t>Строительство ВЛ-10кВ от опоры №7/10/195 по ВЛ-10кВ №2 ПС 110/35/10кВ «Тиховская» с установкой КТП и строительством ВЛ-0,4кВ, для технологического присоединения склада заявителя, ИП Глава КФХ Ващаев Н.В., расположенного в Ростовской области, Шолоховский р-н, х. Калиновский (61:43:0600013:561) (ориентировочная   протяженность ЛЭП-0,03 км, ориентировочная мощность ТП-0,025 МВА)</t>
  </si>
  <si>
    <t>Строительство ВЛ-0,4 кВ от опоры №28 ВЛ 0,4 кВ №1 КТП-10/0,4 №504 по ВЛ-10 кВ №3 ПС 35/10 кВ "Пономаревская", для технологического присоединения БС №61-06002 заявителя, ПАО "Мобильные Телесистемы, расположенной в Ростовской области, Кашарский р-н, х. Пономарев, ул. Береговая,16, (61:16:0120101:894) ( ориентировочная протяженность ЛЭП  - 0,055 км)</t>
  </si>
  <si>
    <t>Строительство ВЛ-0,4 кВ от опоры №17 ВЛ 0,4 кВ №2 КТП-10/0,4 №672 по ВЛ-10 кВ № 2 ПС 35/10 кВ «Криворожская», для технологического присоединения склада заявителя, Глава КФХ Лукьянченко П.В., расположенного в Ростовской области, Миллеровский р-н, х. Екатериновка, ул. Юбилейная 88, (61:22:0600024:723) (ориентировочная протяженность ЛЭП 0,27 км)</t>
  </si>
  <si>
    <t>Строительство ВЛ 0,4кВ от опоры №1 ВЛ 0,4кВ №2 КТП 10/0,4кВ №279 по ВЛ 10кВ №48 ПС 110/10кВ "Дегтевская" для электроснабжения здания ремонтной мастерской заявителя, Глава КФХ Каменок Л.В., расположенного в Ростовской области, Миллеровский р-н, сл. Дёгтево (61:22:0600006:1188) (ориентировочная протяженность ЛЭП 0,12км)</t>
  </si>
  <si>
    <t>Строительство ВЛ-0,4 кВ от опоры №18 ВЛ 0,4 кВ №4 КТП-10/0,4  №280 по ВЛ-10 кВ №3 ПС 35/10 кВ "Дударевская", для технологического присоединения жилого дома заявителя Черников Ф.И. расположенного в Ростовской области, Шолоховский р-н, х. Дударевский, ул. Западная 4, (61:43:0040101:668), (ориентировочная протяженность ЛЭП 0,035 км.)"</t>
  </si>
  <si>
    <t>Строительство ВЛ-0,4кВ  от опоры №2/13 ВЛ 0,4кВ №2 КТП-10/0,4 №378 по ВЛ-10кВ №3 ПС 35/10кВ «Колундаевская», для технологического присоединения жилого дома заявителя, Латышова А.И., расположенного в Ростовской области, Шолоховский р-н,  х. Ващаевский, ул. Набережная 4, (61:43:0060301:81),   (ориентировочная протяженность ЛЭП 0,37км)</t>
  </si>
  <si>
    <t>Строительство ВЛ 0,4кВ от опоры №14 ВЛ 0,4кВ №1 КТП 10/0,4кВ №706 по ВЛ 10кВ №5 ПС 110/10кВ "Маяк", для технологического присоеднинения жилого дома заявителя, Зайцевой Н.Ю. расположенного в Ростовской области, Миллеровский р-н, х. Луки, ул. Лесная 1 (61:22:0100501:1) (ориентировочная протяженность ЛЭП 0,08км)</t>
  </si>
  <si>
    <t>Строительство ВЛ 0,4кВ от опоры №16 по  ВЛ 0,4кВ №2 КТП 10/0,4кВ №97 по ВЛ 10кВ №3 ПС 110/35/10кВ "НС-3", для электроснабжения жилых домов заявителей Кириллов А.В. и Пантелеева Е.Д. расположенных в Ростовской области, Шолоховский р-н, х. Альшанский, ул. Городская, 19, ул. Городская 32 (61:43:0010201:183) (61:43:0010201:168)  (ориентировочная протяженность ЛЭП 0,11км)</t>
  </si>
  <si>
    <t>Строительство ВЛ 0,4кВ от опоры №11 по  ВЛ 0,4кВ №1 КТП 10/0,4кВ №104 по ВЛ 10кВ №1 ПС 35/10кВ "Базковская", для электроснабжения жилого дома заявителя Жаркова А.И. расположенного в Ростовской области, Шолоховский р-н, х. Громковский, ул. Почтовая 137а (61:43:0010501:1198) (ориентировочная протяженность ЛЭП 0,03км)</t>
  </si>
  <si>
    <t>Строительство ВЛ-0,4 кВ от опоры №21 по ВЛ 0,4 кВ №1 КТП-10/0,4 №92 по ВЛ-10 кВ № 3 ПС 35/10 кВ «Боковская», для электроснабжения жилого дома заявителя Зыкова В.А., расположенного в Ростовской области, Боковский р-н, х. Земцов, ул. Колхозная 82а, (61:05:0070504:393),  (ориентировочная протяженность ЛЭП 0,099 км)</t>
  </si>
  <si>
    <t>Строительство ВЛ-0,4 кВ от опоры №11 ВЛ 0,4 кВ №3 КТП-10/0,4 №621 по ВЛ-10 кВ №1 ПС 110/27,5/10 кВ "Старая Станица", для электроснабжения личного подсобного хозяйства заявителя, Назаровой С.К., расположенного в Ростовской области, Миллеровский р-н, х. Банниково- Александровский, ул. Строителей 3, (61:22:0010201:218), (ориентировочная протяженность ЛЭП 0,083 км)"</t>
  </si>
  <si>
    <t>Строительство ВЛ-0,4 кВ от опоры №7 ВЛ 0,4 кВ №2 КТП-10/0,4  №155 по ВЛ-10 кВ №9 ПС 35/10 кВ "Боковская", для электроснабжения склада заявителя ИП Глава КФХ Тихонов В.И., расположенного в Ростовской области, Боковский р-н, с. Пономаревка, ул. Школьная 49, (61:05:0070606:160), (ориентировочная протяженность ЛЭП 0,09 км)".</t>
  </si>
  <si>
    <t>Строительство ВЛ-0,4 кВ от опоры №1 ВЛ 0,4 кВ №1 КТП-10/0,4  №68 по ВЛ-10 кВ №4 ПС 35/10 кВ "Боковская", для электроснабжения хозяйственного помещения заявителя Реуцкова П.П., расположенного в Ростовской области, Боковский р-н, х. Дуленков, ул. Заречная 1б, (61:05:0010601:143), (ориентировочная протяженность ЛЭП 0,05 км)</t>
  </si>
  <si>
    <t>Строительство ВЛ 0,4кВ от опоры №6/6 ВЛ 0,4кВ №1 КТП 10/0,4кВ №287 по ВЛ 10кВ №3 ПС 35/10кВ "Дударевская", для электроснабжения жилого дома Заявителя, Иващенко С.В., расположенного в Ростовской области, Шолоховский р-н, х. Дударевский, ул. Школьная, 14 (61:43:0040101:1202) (ориентировочная протяженность ЛЭП 0,03км)</t>
  </si>
  <si>
    <t>Строительство ВЛ-0,4 кВ от опоры №6A/2 ВЛ-0,4 кВ №1 КТП-10/0,4 кВ №301 по ВЛ-10 кВ №4 ПС 35/10 кВ "Дударевская", для электроснабжения ФАП х. Лосевский, заявителя МБУЗ "Центральная районная больница", расположенного в Ростовской области, Шолоховский р-н, х. Лосевский, ул. Зеленая 5 (61:43:0040301:242), (ориентировочная протяженность ЛЭП-0,03 км.)</t>
  </si>
  <si>
    <t>Строительство ВЛ-0,4кВ от опоры №6/5 по ВЛ 0,4кВ №1 КТП- 10/0,4  №165 по ВЛ-10кВ №2 ПС 110/35/10 кВ "НС 3", для электроснабжения жилого дома заявителя, Кружилина А.А.., расположенного в Ростовской области, Шолоховский р-н, х. Меркуловский, ул. Каменная 35, (61:43:0080101:665), (ориентировочная протяженность ЛЭП 0,07 км)</t>
  </si>
  <si>
    <t>Строительство ВЛ 0,4кВ от опоры №18 ВЛ 0,4кВ №1 КТП 10/0,4кВ №622 по ВЛ 10кВ №1 ПС 110/27,5/10кВ "Старая Станица", для электроснабжения БС №61-02873 заявителя, ПАО "Мобильные ТелеСистемы" расположенной в Ростовской области, Миллеровский р-н, х. Банниково-Александровский, ул. Речная, 39 (61:22:0010201:638) (ориентировочная протяженность ЛЭП 0,08км)</t>
  </si>
  <si>
    <t>Строительство ВЛ 0,4кВ от опоры №12/6 ВЛ 0,4кВ №2 КТП 10/0,4кВ №184 по ВЛ 10кВ №2 ПС 110/35/10кВ "Каргинская", для технологического присоединения хозсарая заявителя Чукарина С.И., расположенного в Ростовской области, Боковский р-н, ст. Каргинская, ул. Советская, 20 (61:05:0040102:376) (ориентировочная протяженность ЛЭП 0,08км)</t>
  </si>
  <si>
    <t>Строительство ВЛ-10 кВ от опоры № 38/28 по ВЛ-10 кВ № 2 ПС 110/35/10 кВ «Чертковская» с установкой КТП и строительством ВЛ-0,4 кВ, для технологического присоединения жилого дома заявителя, Калмыковой Л.И., расположенного в Ростовской области, Чертковский р-н, с. Осиково, ул. Речная 22 (61:42:0190101:225) (ориентировочная   протяженность ЛЭП – 0,77 км, ориентировочная мощность ТП – 0,025 МВА)</t>
  </si>
  <si>
    <t>Строительство ТП 10/0,4 кВ, ВЛ 10 кВ, ВЛ 0,4 кВ от ВЛ 10 кВ №401 ПС 110 кВ АС4 для электроснабжения автостоянки ИП Каплиева С. Г. на участке с КН 61:46:0012601:20 в г. Батайске Ростовской области (ориентировочная мощность трансформатора 0,250 МВА, ориентировочная протяжённость ЛЭП 0,060 км)</t>
  </si>
  <si>
    <t>Строительство КТПН 10/0,4 кВ, ВЛ 10 кВ, ВЛ 0,4 кВ от ВЛ 10 кВ №505 ПС 35 кВ АС5 для электроснабжения садового дома Пашетовой Н. И. на участке с КН 61:02:0500301:25 в г. Аксае Аксайского района Ростовской области (ориентировочная мощность трансформатора 0,025 МВА, ориентировочная протяжённость ЛЭП 0,417 км)</t>
  </si>
  <si>
    <t>Строительство ВЛ 0,4кВ от ВЛ 0,4кВ №1 КТП №60 ВЛ 10кВ от КЛ 10кВ №3ф5 РП3 КЛ 10кВ №1532 и №1546 ПС 110кВ АС15 для электроснабжения ВРУ 0,4 кВ жилого дома Ершова Д.Г. по ул. Виктора Дацко, 10 в г. Аксае Аксайского района Ростовской области (ориентировочная протяжённость ЛЭП 0,040км)</t>
  </si>
  <si>
    <t>«Строительство ВЛ 0,4 кВ от КТП №105 ВЛ 10 кВ №115 ПС 110 кВ СМ 1 для электроснабжения ВРУ-0,4 кВ жилого помещения заявителя Гугнина А.П. по адресу РО, г. Семикаракорск, примерно в 2518 м на юго-восток от строения по адресу: в районе Пождепо к.н.:61:35:0600012:722. (ориентировочная протяжённость ЛЭП 0,095 км)»</t>
  </si>
  <si>
    <t>Строительство ВЛ 0,4кВ проектируемой ВЛ 0,4кВ (по договору №61-1-18-00419769 от 27.12.2018) проектируемого КТПН 6/0,4кВ ВЛ 6кВ №305 ПС 35кВ АС3 для электроснабжения ВРУ 0,4кВ жилого дома Крикуновой Е.С. по пер. Генеральский, 16 в г. Аксае Аксайского района Ростовской области (ориентировочная протяжённость ЛЭП 0,061км)</t>
  </si>
  <si>
    <t>Строительство КТПН 6/0,4 кВ, ВЛ 6 кВ, ВЛ 0,4 кВ от ВЛ 6 кВ №305 ПС 35 кВ АС3 для электроснабжения ВРУ 0,4 кВ жилых домов Слепаковой Т. В. в г. Аксае Аксайского района Ростовской области (ориентировочная мощность трансформатора 0,063 МВА, ориентировочная протяжённость ЛЭП 0,168 км)</t>
  </si>
  <si>
    <t>Строительство ТП 6/0,4 кВ, ВЛ 6 кВ, ВЛ 0,4 кВ от ВЛ 6 кВ №305 ПС 35 кВ АС3 для электроснабжения тепличного комплекса ИП Вирабян Б. З. на участке с КН 61:02:0600010:13682 в г. Аксае Аксайского района Ростовской области (ориентировочная мощность трансформатора 0,040 МВА, ориентировочная протяжённость ЛЭП 0,050 км)</t>
  </si>
  <si>
    <t>Строительство ВЛ 0,4 кВ от проектируемой ВЛ 0,4 кВ проектируемой КТПН 6/0,4 кВ (по договору №61-1-18-00419781 от 27.12.2018 г.) ВЛ 6 кВ №305 ПС 35 кВ АС3 для электроснабжения ВРУ 0,4 кВ жилого дома Бурдюжковой И. И. по ул. Георгиевская, 5 в г. Аксае Аксайского района Ростовской области</t>
  </si>
  <si>
    <t>Строительство ВЛ 0,4 кВ от проектируемой ВЛ 0,4 кВ (по договору №61-1-19-00463545 от 13.08.2019 г.)  проектируемой КТПН 6/0,4 кВ (по договору №61-1-18-00419769 от 27.12.2018 г.) ВЛ 6 кВ №305 ПС 35 кВ АС3 для электроснабжения ВРУ 0,4 кВ жилого дома Габараева А. П. по ул. Ефремова, 10 в г. Аксае Аксайского района Ростовской области</t>
  </si>
  <si>
    <t>Строительство ВЛ 0,4 кВ от проектируемой ВЛ 0,4 кВ проектируемой КТПН 6/0,4 кВ (по договору №61-1-19-00464907 от 19.08.2019 г.) ВЛ 6 кВ №305 ПС 35 кВ АС3 для электроснабжения ВРУ 0,4 кВ жилого дома Зубкова В. М. по пер. Генеральский, 6 в г. Аксае Аксайского района Ростовской области</t>
  </si>
  <si>
    <t>Строительство КТПН 10/0,4 кВ, ВЛ 0,4 кВ, ВЛ 10 кВ от ВЛ 10 кВ №1547 ПС 110 кВ АС15 для электроснабжения ВРУ 0,4 кВ жилых домов по ул. Раевского, ул. Ермолова в г. Аксае Аксайского района Ростовской области (ориентировочная мощность трансформатора 0,040 МВА, ориентировочная протяжённость ЛЭП 0,211 км)</t>
  </si>
  <si>
    <t>Строительство ВЛ 0,4 кВ от ВЛ 0,4 кВ №3 КТП №177 ВЛ10 кВ №125 ПС 110 кВ СМ 1 для электроснабжения жилого дома блокированной застройки заявителя Кошаташян А.А. по адресу: Ростовская обл., Семикаракорский р-н, г. Семикаракорск, ул. Заводская, д.16, к.н.:61:35:0110205:138</t>
  </si>
  <si>
    <t>Строительство ВЛ 0,4 кВ от РУ 0,4 кВ  КТП №6 ВЛ 10 кВ №257 ПС 110 кВ БГ2 для электроснабжения аппаратно-программного комплекса видеофиксации нарушений правил дорожного движения «КРИС-П» ИП Андреева В.А. по адресу РО, Багаевский район, 35 км автодороги г. Ростов-на-Дону-г. Семикаракорск-г. Волгодонск</t>
  </si>
  <si>
    <t>Строительство ВЛ 6 кВ от ВЛ 6 кВ №305 ПС 35 кВ АС3 для электроснабжения производственной базы Перепелкина В. И. на участке с КН 61:02:0600010:9146 в г. Аксае Аксайского района Ростовской области (ориентировочная протяжённость ЛЭП 0,066 км)</t>
  </si>
  <si>
    <t>Строительство участка ВЛИ-0,4 кВ от оп. №7-42 ВЛ-0,4 кВ №2 КТП 10/0,4 кВ №7 ВЛ-10 №114 ПС 220/110/35/10 кВ "Зерновая" для электроснабжения жилого дома заявителя Валоян Г.М., г. Зерноград, Зерноградский район, Ростовская область  (ориентировочная протяженность ЛЭП – 0,300 км)</t>
  </si>
  <si>
    <t>Строительство ВЛ-0,4кВ от ВЛ-0,4кВ №1 КТП 6/0,4кВ №101 ВЛ-6кВ №10701 ПС 110/35/6кВ А-1 для подключения жилых домов заявителя Левченко Н.Н. г. Азов, Азовский район, Ростовская область (ориентировочная протяженность ЛЭП0-0,06км)</t>
  </si>
  <si>
    <t>Строительство участка ВЛИ-0,4кВ от оп. №257-42 ВЛ-0,4кВ №2 КТП-6/0,4кВ №257 ВЛ-6кВ №10701 ПС 110/35/6кВ "А-1" для подключения жилого дома заявителя Узянова В.А. г. Азов, Ростовская область (ориентировочная протяженность ЛЭП 0,130км)</t>
  </si>
  <si>
    <t>«Строительство ВЛ-10 кВ от опоры № 17/113 по ВЛ-10 кВ № 5 ПС 35/10 кВ «Поповская», для технологического присоединения крытого катка заявителя ООО «Светлый», расположенного в Ростовской области, Кашарский р-н, с. Каменка, ул. Центральная 9б. (61:16:0130401:436) (ориентировочная   протяженность ЛЭП – 0,05 км)»</t>
  </si>
  <si>
    <t>Строительство участка ВЛ-10кВ от опоры №39 Л-286, ВЛ-10кВ №2, ПС 110/35/10/6кВ «К-4», ТП 10/0,4кВ и участка ВЛ-0,4кВ от РУ-0,4кВ проектируемого ТП 10/0,4кВ для подключения строящегося магазина Беспалова Е.В. (ориентировочная протяженность ЛЭП  – 0,240км, трансформаторная мощность - 0,1МВА)</t>
  </si>
  <si>
    <t>Строительство участка ВЛ-10 кВ от опоры № 16, ВЛ-10 кВ Л-24 фид. №14, ПС 110/35/10 кВ «Б-3», установка ТП 10/0,4кВ и участка ВЛ-0,4кВ от проектируемого ТП 10/0,4 кВ для подключения строящегося жилого дома  Казаковой С.Ю. (ориентировочная протяженность ЛЭП -0,614 км, ориентировочная трансформаторная мощность-100 кВА)</t>
  </si>
  <si>
    <t>Строительство участка ВЛ-10кВ от опоры №17, ВЛ-10кВ №3, ПС 35/10кВ «Камен-ская СХТ», ТП 10/0,4кВ и участка ВЛ-0,4кВ от РУ-0,4кВ проектируемой ТП 10/0,4кВ для подключения жилого дома Смирновой О.С., расположенной по адресу: д. №5, ул. Ломоносова, х. Старая Станица, Каменского р-на, Ростовской области (ориентирово-чная протяженность ЛЭП – 0,39 км, ориентировочная мощность ТП - 0,160 МВА)</t>
  </si>
  <si>
    <t>Строительство участка ВЛ-10кВ от опоры №50 ВЛ-10кВ №1, ПС 35/10кВ «Каменская СХТ» для подключения КТП 10/0,4кВ строящегося гостиничного комплекса парка «Лога» Кушнаренко Е.С. (ориентировочная протяженность ЛЭП – 3,6 км)</t>
  </si>
  <si>
    <t xml:space="preserve">Строительство КВЛ  10 кВ от резервной линейной ячейки на II секции шин 10 кВ   ПС 110 кВ  СМ1  для электроснабжения   ЛЭП 10 кВ и ТП 10/0,4 кВ  заявителя ОАО Сырзавод «Семикаракорский» по адресу:  Ростовская область,  Семикаракорский  район, г. Семикаракорск, ул. А.А. Араканцева к.н.:61:35:0110172:231  </t>
  </si>
  <si>
    <t xml:space="preserve">Строительство ТП 10/0,4 кВ, ВЛ 10 кВ, ВЛ 0,4 кВ от отпайки №2 ВЛ 10 кВ №702 ПС 35 кВ НГ7 для электроснабжения складского помещения ООО “Церс Прайд” на участке с КН 61:55:0010219:179 в г. Новочеркасске по ул. Буденновской Ростовской области </t>
  </si>
  <si>
    <t>Строительство участка ВЛ-10кВ от опоры № 43, Л-885, ВЛ-10кВ №3, ПС 35/10кВ «Грушевская», установка ТП 10/0,4 кВ и участка ВЛ 0,4 кВ от проектируемого ТП 10/0,4 кВ  для подключения жилого дома Помазкова П.М., расположенного по адресу: Ростовская обл., Белокалитвинский р-н, х. Семимаячный, ул. Хрящевка, д. 8. (ориентировочная протяженность ЛЭП – 0,252 км, ориентировочная мощность ТП - 100кВА)</t>
  </si>
  <si>
    <t>Строительство участка ВЛ-10кВ от опоры № 62, Л-232, ВЛ-10кВ № 6, ПС 35/10кВ «Калитвенская»,  ТП 10/0,4кВ и участка ВЛ-0,4кВ от РУ-0,4кВ проектируемого ТП 10/0,4кВ для подключения помещения некапитального типа для ведения сельскохозяйственной деятельности ИП Вчерашнева А.А. расположенного по адресу: Ростовская обл., Каменский р-н, 350 м на северо-восток от х. Нижнеясиновский, к.н. 61:15:0602701:843 (ориентировочная протяженность ЛЭП – 1,515км, трансформаторная мощность – 0,160МВА)</t>
  </si>
  <si>
    <t>Строительство участка ВЛ-10кВ от опоры №12, ВЛ-10кВ №5, ПС 35/10кВ «Калитвенская»,  ТП 10/0,4кВ и участка ВЛ-0,4кВ от РУ-0,4кВ проектируемой ТП 10/0,4кВ для подключения нежилого здания (фермы крупного рогатого скота на 1200 голов) ИП Главы К(Ф)Х Брицына Л.Л., расположенного по адресу: Ростовская обл., Каменский р-н, 700м на северо-запад от станицы Калитвенская, КН 61:15:0602201:1805 (ориентировочная протяженность ЛЭП – 0,785км, ориентировочная мощность ТП – 0,160МВА)</t>
  </si>
  <si>
    <t>Строительство участка ВЛ-10кВ от опоры №118, ВЛ-10кВ №2, ПС 35/10кВ "Грушевская", КТП 10/0,4кВ и участка ВЛ-0,4кВ от РУ-0,4кВ проектируемого ТП 10/0,4кВ для подключения жилых домов Кузуб В.И., Волкова А.В., Трояновой Т.П., Калишиной В.Н., Зарянова А.К., расположенных по адресу: Ростовская обл., Белокалитвенский р-н, х. Дубовой, д. 64, 74, 80, 83, 87 (ориентировочная протяженность ЛЭП-2,171км, ориентировочная мощность ТП-0,25МВА)</t>
  </si>
  <si>
    <t>Строительство ТП 6/0,4 кВ, ВЛ 6 кВ, ВЛ 0,4 кВ от ВЛ 6 кВ №305 ПС 35 кВ АС3 для электроснабжения малоэтажной многоквартирной застройки ИП Живилова В. В. на участке с КН 61:02:0600010:14669 в г. Аксае Аксайского района Ростовской области (ориентировочная мощность трансформатора 0,250 МВА, ориентировочная протяжённость ЛЭП 0,295 км)</t>
  </si>
  <si>
    <t>Строительство ТП 6/0,4 кВ, ВЛ 6 кВ, ВЛ 0,4 кВ от ВЛ 6 кВ №305 ПС 35 кВ АС3 для электроснабжения многоэтажной жилой застройки ИП Живилова В. В. на участке с КН 61:02:0600010:14668 в г. Аксае Аксайского района Ростовской области (ориентировочная мощность трансформатора 0,250 МВА, ориентировочная протяжённость ЛЭП 0,045 км)</t>
  </si>
  <si>
    <t>Строительство ВЛ-10 кВ от опоры №35/192 по ВЛ-10 кВ №2 ПС 110/35/10 кВ «Вёшенская-1» с установкой КТП и строительством ВЛ-0,4 кВ» для технологического присоединения жилых домов заявителей», (ориентировочная протяженность ЛЭП – 2,3 км, ориентировочная мощность ТП – 0,160 мВА)»</t>
  </si>
  <si>
    <t>Строительство ВЛ 10 кВ от КВЛ 10 кВ №3ы5 по КЛ 10 кВ № 15+32 и 15+46 ПС АС15 для электроснабжениея автомобильной газонаполнительной компрессорной станции ООО "Газпром газомоторное топливо" на участке с КН 61:02:0600010:14232 в г. Аксае Аксайского райлна Ростовской области (1 Этап)</t>
  </si>
  <si>
    <t>Строительство участка ВЛ-10кВ от опоры №166, Л-377, ВЛ-10кВ №5, ПС 110/10кВ «Обливская ПТФ», ТП 10/0,4кВ и участка ВЛ-0,4кВ от РУ-0,4кВ проектируемого КТП 10/0,4кВ для подключения жилого дома Муравьевой А.Б., расположенного по адресу: Обливский р-н, х. Сиволобов, ул. Советская, д. 14 (ориентировочная протяженность ЛЭП  – 0,295 км, ориентировочная мощность ТП - 0,025 МВА)</t>
  </si>
  <si>
    <t>Строительство участка ВЛ-10кВ от опоры № 7, Л-18, ВЛ-10кВ № 2, ПС 110/35/10/6кВ «К-4», ТП 10/0,4кВ и участка ВЛ-0,4кВ от РУ-0,4кВ проектируемой ТП 10/0,4кВ для подключения здания механической мойки ИП Бовдуя А.Н. расположенной по адресу: Ростовская область, Каменский р-н, х. Красновка, ул. Профильная, д. №123 (ориентировочная протяженность ЛЭП – 0,035км, трансформаторная мощность – 0,160МВА)</t>
  </si>
  <si>
    <t>Строительство участка ВЛ-10 кВ от опоры № 7, ВЛ-10 кВ №2, ПС 110/35/10/6 кВ «К-4», ТП 10/0,4 кВ и участка ВЛ-0,4 кВ от РУ-0,4 кВ нового ТП 10/0,4 кВ, для подключения строящегося склада ИП Рудакова Д.В., расположенного по адресу: Ростовская обл., Каменский р-н, х.Красновка,  ул. Профильная, д. 123, к.н.з.у. 61:15:0080107:310 (ориентировочная протяженность ЛЭП– 0,01 км, ориентировочная мощность ТП – 0,160 МВА)</t>
  </si>
  <si>
    <t>Строительство участка ВЛ-10кВ от опоры № 44, Л-122, ВЛ-10кВ № 3, ПС 35/10кВ «Каменская СХТ»,  ТП 10/0,4кВ и участка ВЛ-0,4кВ от РУ-0,4кВ проектируемого ТП 10/0,4кВ для подключения магазина Ковтуна С.Н. расположенного по адресу: Ростовская обл., Каменский р-н, х. Старая Станица, юго-западнее земельного участка по пер.Партизанский, 69, к.н. 61:15:0130105:1810 (ориентировочная протяженность ЛЭП – 0,040км, трансформаторная мощность – 0,063МВА)</t>
  </si>
  <si>
    <t>Строительство участка ВЛ-10кВ от опоры №27, ВЛ-10кВ №4, ПС 35/10кВ "Литвиновская", ТП 10/0,22кВ для подключения ГРП 1 для объекта Межпоселковый газопровод высокого давления от ГРС Шолоховский (Горняцкий) к х. Гусынка, с отводами на х. Рудаков, х. Ленина, с. Литвиновка, х. Кочевань, х. Титов, х. Кононов, х. Корсунка, х. Демишев, х. Головка Белокалитвенского района ООО "Газпроммежрегионгаз" (оринтировочная протяженность ЛЭП-0,020км, ориентировочная трасформаторная мощность 0,01МВА)</t>
  </si>
  <si>
    <t>Строительство участка ВЛ-10кВ от опоры №3, ВЛ-10кВ №1,  ПС 35/10кВ «Каменская СХТ», ТП 10/0,4кВ и участка ВЛ-0,4кВ от РУ-0,4кВ проектируемого ТП 10/0,4кВ для подключения строящегося комплекса зданий автосервиса Черненкова В.Н., расположенного по адресу: Ростовская обл., Каменский р-н, х. Старая Станица, ул. Буденного (четная сторона), напротив комплекса зданий по ул. Буденного, д. 267 (ориентировочная протяженность ЛЭП – 0,137км, ориентировочная мощность ТП – 0,025МВА)</t>
  </si>
  <si>
    <t>Строительство участка ВЛ-10кВ от опоры № 45, ВЛ-10кВ №7, ПС 110/35/10кВ «Милютинская», ТП 10/0,4кВ, ВЛ-0,4кВ от РУ проектируемой ТП 10/0,4 для подключения жилых домов расположенных по адресу: Ростовская обл., Милютинский р-н, ст-ца. Милютинская, ул. Северная (ориентировочная протяженность ЛЭП – 0,885км, ориентировочная трансформаторная мощность 0,160мВА)</t>
  </si>
  <si>
    <t>Строительство участка ВЛ-10кВ от опоры №7, Л-56, ВЛ-10кВ №6, ПС 110/35/10кВ «Б-11», ТП 10/0,4кВ и участка ВЛ-*0,4кВ от РУ-0,4кВ проектируемого ТП 10/0,4кВ для подключения искусственного электроосвещения на автомобильной дороге А-260 "Волгоград-Каменск-Шахтинский-граница с Украиной" на участке км 220+574 - км 221+226, заявитель - Федеральное казенное учреждение "Управление автомобильной магистрали Москва-Волгоград Федерального дорожного агентства", адрес: Ростовская обл., р-н Морозовск, а/д А-260 (М-21) км 217+840 - 223+20 км, к.н. 61:24:0014001:746 (ориентировочная протяженность ЛЭП – 0,020км, ориентировочная мощность ТП – 0,025МВА)</t>
  </si>
  <si>
    <t>Строительство участка ВЛ-6 кВ от оп.№61 ВЛ-6 кВ «Михайловка-1» ПС110/35/6 кВ «Б-8», ТП 6/0,4 кВ и участка ВЛ-0,4 кВ от РУ-0,4кВ проектируемого ТП 6/0,4кВ для подключения ВРУ-0,4 кВ искусственного электроосвещения на автомобильной дороге А-260 «Волгоград-Каменск-Шахтинск-граница с Украиной» на участке 266+600 – км 267+100 ФКУ «Управление автомобильной магистрали Москва-Волгоград Федерального дорожного агенства» расположенного по адресу: Ростовская область, Тацинский район, п. Углегорский, автодорога А-260 (М-21) км 248+50 – 271+1150 к.н. 61:38: 0000000:90 (ориентировочная протяженность ЛЭП – 0,060км, ориентировочная мощность ТП – 0,025 МВА)</t>
  </si>
  <si>
    <t>Строительство участка ВЛ-10кВ от опоры №172, ВЛ-10кВ №3, ПС 110/35/10кВ «К-4» и ТП 10/0,4кВ для электроснабжения здания школы, заявитель - отдел капитального строительства и муципального хозяцства Администрации Каменского района, по адресу: Ростовская обл., Каменский р-н, х. Старая Станица, ул. 40 лет Победы, д.33, 150м к северу от земельного участка, к.н. 61:15:0602101:2536 (ориентировочная протяженность ЛЭП – 0,780км, ориентировочная мощность ТП – 0,400МВА)</t>
  </si>
  <si>
    <t>Строительство участка ВЛ-10кВ от опоры №67, ВЛ-10кВ №7, ПС 110/35/10кВ «Милютинская», ТП 10/0,4кВ и участка ВЛ-0,4кВ от РУ-0,4кВ проектируемого ТП 10/0,4кВ для подключения нежилого здания (склада) Квасова В.П., расположенного по адресу: Ростовская обл., Милютинский р-н, х. Юдин, примерно в 2000 м на северо-восток от х. Юдин, к.н. 61:23:060014:881 (ориентировочная протяженность ЛЭП – 0,260км, ориентировочная мощность ТП – 0,025МВА)</t>
  </si>
  <si>
    <t>Строительство КТПН 6/0,4 кВ, ВЛ 6 кВ, ВЛ 0,4 кВ от ВЛ 6 кВ №305 ПС 35 кВ АС3 для электроснабжения ВРУ 0,4 кВ жилых домов Газаловой Е. А., Живиловой М. С., Киреева О. Р., Живилова В. В. в г. Аксае Аксайского района Ростовской области (ориентировочная мощность трансформатора 0,250 МВА, ориентировочная протяжённость ЛЭП 3,390 км)</t>
  </si>
  <si>
    <t>Строительство ТП 6/0,4 кВ, ВЛ 6 кВ, ВЛ 0,4 кВ от ВЛ 6 кВ №305 ПС 35 кВ АС3 для электроснабжения магазина ИП Козык А. Г. по ул. Объездная, 3 в г. Аксае Аксайского района Ростовской области (ориентировочная мощность трансформатора 0,400 МВА, ориентировочная протяжённость ЛЭП 0,113 км)</t>
  </si>
  <si>
    <t>2.3.1.4.2.1.</t>
  </si>
  <si>
    <t>«Строительство ВЛ-10 кВ от опоры № 375 по ВЛ-10 кВ № 2 ПС 110/35/10 кВ «Вешенская 1» с установкой КТП и строительством ВЛ-0,4 кВ», для технологического присоединения жилых домов заявителей, Синякиной Е.М. и Иванкова В.С., расположенных в Ростовской области, Шолоховский р-н, х. Зубковский, ул. Лесная 56, Лесная 57 (61:43:0030301:150) (ориентировочная   протяженность ЛЭП – 0,89 км, ориентировочная мощность ТП – 0,04 МВА)»</t>
  </si>
  <si>
    <t>«Строительство ВЛ-10 кВ от опоры № 75 по ВЛ-10 кВ № 5 ПС 35/10 кВ «Долотинская» с установкой КТП и строительством ВЛ-0,4 кВ», для технологического присоединения жилого дома заявителя, Шкондина В.Н., расположенных в Ростовской области, Миллеровский р-н, х. Новоалександровка, ул. Горная 9 (61:22:0060901:16) (ориентировочная протяженность ЛЭП – 0,255 км, ориентировочная мощность ТП – 0,025 МВА)»</t>
  </si>
  <si>
    <t>Строительство ВЛ-10 кВ от опоры №22/100 по ВЛ-10 кВ №18 ПС 110/35/10 кВ "ГОК" с установкой КТП и строительством ВЛ-0,4 кВ, (ориентировочная протяженность ЛЭП-0,28 км, ориентировочная мощность ТП-0,16 МВА) для технологического присоединения нежилого помещения заявителя, Кубаева Ш.М. расположенного в Ростовской области, Миллеровский р-н, с/п Первомайское (61:22:0600028:933)</t>
  </si>
  <si>
    <t>Строительство ВЛ-0,4 кВ от РУ 0,4 кВ КТП 10/0,4 кВ №237 по ВЛ-10 кВ №6 ПС 110/35/10  "Вешенская- 1", для технологического присоединения  жилого дома заявителя Сапронова А.Н., расположенного в Ростовской области Шолоховский р-н, х. Гороховский, ул. Асфальтная, д. 79. ( ориентировочная протяженность ЛЭП- 0,55 км) (61:43:0060401:398)"</t>
  </si>
  <si>
    <t>Строительство ВЛ-10 кВ от опоры №196 по ВЛ-10 кВ №8 ПС 110/35/10 кВ "Калининская" с установкой КТП и строительством ВЛ-0,4 кВ (ориентировочная протяженность ЛЭП-0,1 км, ориентировочная мощность ТП-0,025 МВА) для технологического присоединения жилого дома заявителя, Сметанникова И.В. расположенного в Ростовской области, Шолоховский р-н, х. Рубежинский, ул. Береговая 45" (61:43:0050601:64).</t>
  </si>
  <si>
    <t>Строительство ВЛ-10 кВ от опоры №2/68 по ВЛ-10 кВ №2 ПС 35/10 кВ "Криворожская" с установкой КТП и строительством ВЛ-0,4 кВ, для технологического присоединения мастерской заявителя Мамасаидов М.Х. расположенного в Ростовской области, Миллеровский р-н, с/п Криворожское (61:22:0600024:504) (ориентировочная протяженность ЛЭП-0,035 км, ориентировочная мощность ТП-0,025 МВА)</t>
  </si>
  <si>
    <t>Строительство ВЛ-10 кВ от опоры №294 по ВЛ-10кВ №3 ПС 35/10 кВ "Мальчевская" с установкой КТП и строительством ВЛ-0,4 кВ", для технологического присоединения объекта розничной торговли заявителя, Беликовой Т.А., расположенного в Ростовской области, Миллеровский р-н, Мальчевское сельское поселение  (61:22:0600008:1211) (ориентировочная протяженность ЛЭП- 0,035 км, ориентировочная мощность ТП- 0,040 МВА)"</t>
  </si>
  <si>
    <t>Строительство ВЛ-10 кВ от опоры №5/242 по ВЛ-10 кВ №2 ПС 110/35/10 кВ "Колундаевская" с установкой КТП и строительством ВЛ-0,4 кВ (ориентировочная протяженность ЛЭП-0,16 км, ориентировочная мощность ТП-0,025 МВА) для технологического присоединения жилого дома заявителя, Резцова И.С. расположенного в Ростовской области, Шолоховский р-н, х. Кочетковский, ул. Степная 8" (61:43:0090501:1).</t>
  </si>
  <si>
    <t>Строительство ВЛ-10 кВ от опоры №5/327 по ВЛ-10кВ №1 ПС 35/10 кВ "Маньковская" с установкой КТП и строительством ВЛ-0,4 кВ", для технологического присоединения энергопринимающих устройств заявителя, ОАО "Российские железные дороги" расположенного в Ростовской области Чертковский р-н, х. Марьяны, ул. Школьная 1" (61:42:02000101:898) (ориентировочная протяженность ЛЭП- 0,53 км, ориентировочная мощность ТП- 0,063 мВА)</t>
  </si>
  <si>
    <t>Строительство ВЛ-0,4 кВ от РУ 0,4 кВ ТП-10/0,4 № 393 по ВЛ-10 кВ № 3 ПС 35/10 «Мальчевская», для технологического присоединения личного подсобного хозяйства заявителя Костюковой Т.Н. расположенного в Ростовской области Миллеровский р-н, х. Ленина» (61:22:0070701:151) (ориентировочной протяженностью 0,3 км)</t>
  </si>
  <si>
    <t>Строительство ВЛ-0,4 кВ от РУ 0,4 кВ КТП-10/0,4 №281 по ВЛ-10 кВ №3 ПС 35/10 кВ «Дударевская», для технологического присоединения жилого дома заявителя Буданова Л.В. расположенного в Ростовской области Шолоховский р-н, х. Дударевский, ул. Лесная 3» (61:43:0040101:643) (ориентировочной протяженностью 0,31 км)</t>
  </si>
  <si>
    <t>Строительство ВЛ-10 кВ от опоры № 195 по ВЛ-10 кВ № 3 ПС 110/10 кВ «Дегтевская» с установкой КТП и строительством ВЛИ-0,4 кВ», для технологического присоединения нежилого сооружения заявителя, Коптев А.С., расположенного в Ростовской области, Миллеровский р-н, б. Лозовая, в 1 км на юго-запад от х. Хмызов (61:22:060000:209) (ориентировочная   протяженность ЛЭП – 0,32 км, ориентировочная мощность ТП – 0,025 МВА)</t>
  </si>
  <si>
    <t>Строительство ВЛ-10 кВ от опоры №24 по ВЛ-10 кВ №1 ПС 220/110/10 кВ "Вешенская 2". Строительство новой КТП-10/0,4 кВ. Строительство 2-х ВЛ-0,4 кВ от новой КТП-10/0,4 кВ" для технологического присоединения энергопринимающих устройств заявителей, (ориентировочная протяженность ЛЭП-1,11 км, ориентировочная мощность ТП-0,1 мВА)</t>
  </si>
  <si>
    <t>Строительство ВЛ-0,4 кВ от КТП-10/0,4 кВ №157 по ВЛ-10 кВ №6 ПС 35/10 кВ "Боковская", для технологического присоединения жилого дома заявителя Кошелец А.Ю., расположенного в Ростовской области, Боковский р-н, ст. Боковская, ул. Подтелкова, д. 3" (61:05:0010104:1255) (ориентировочная протяженность ЛЭП 0,09 км)"</t>
  </si>
  <si>
    <t>Строительство ВЛ-0,4 кВ от КТП-10/0,4 №175 по ВЛ-10 кВ № 2 ПС 110/ 35/10 кВ «Сохрановская», для технологического присоединения модульной амбулатории МБУЗ ЦРБ Чертковского района, расположенного в Ростовской области, Чертковский р-н, х. Нагибин, ул. Ленина 29» (61:42:0100201:1459) (ориентировочная протяженность ЛЭП 0,04 км)»</t>
  </si>
  <si>
    <t>Строительство ВЛ-0,4 кВ  от РУ 0,4 кВ КТП-10/0,4 №573 по ВЛ-10 кВ №18 ПС 110/35/10 кВ «ГОК», для технологического присоединения энергопринимающих устройств, ЛЭП 0,4 кВ заявителя, ООО «Миллеровский Торговый Комплекс», расположенного в Ростовской области, Миллеровский р-н,  г. Миллерово, (61:54:0050001:222),   (ориентировочная протяженность ЛЭП  0,12 км)»</t>
  </si>
  <si>
    <t>Строительство ВЛ-0,4 кВ от КТП-10/0,4 № 526 по ВЛ-10 кВ № 4 ПС 110/35/10 кВ «ГОК», для технологического присоединения базовой станции № 61-01035 заявителя, ПАО «Мобильные ТелеСистемы», расположенного в Ростовской области, Миллеровский р-н, х. Новоспасовка, ул. Центральная 1, (61:22:0120701:21), (ориентировочная протяженность ЛЭП 0,2 км)»</t>
  </si>
  <si>
    <t>Строительство ВЛ-10 кВ от опоры № 138 по ВЛ-10 кВ № 9 ПС 11035//10 кВ «Ал. Лозовская» с установкой КТП и строительством ВЛ-0,4 кВ для технологического присоединения энергопринимающих устройств РТС Алексеево-Лозовское II категории, заявитель ФГУП «Российская телевизионная и радиовещательная сеть» филиал «Ростовский областной радиотелевизионный передающий центр» расположенной в Ростовской области, Чертковский р-н, с.Алексеево-Лозовское (61:42:0600015:1). (ориентировочная протяженность ЛЭП – 0,05 км, ориентировочная мощность ТП – 0,063 МВА)»</t>
  </si>
  <si>
    <t>Строительство ВЛ-10 кВ от опоры № 34/29 по ВЛ-10 кВ № 4 ПС 35/10 кВ «Волошинская» с установкой КТП и строительством ВЛ-0,4 кВ», для технологического присоединения магазина заявителя, ИП Громова А.А., расположенной в Ростовской области, Миллеровский р-н, с. Волошино, ул. Советская 33 А (61:22:0020101:3046) (ориентировочная   протяженность ЛЭП – 0,135 км, ориентировочная мощность ТП – 0,160 МВА)»</t>
  </si>
  <si>
    <t>Строительство ВЛ-0,4 кВ от опоры №21 ВЛ 0,4 кВ №2 КТП-10/0,4 №97 по ВЛ-10 кВ № 3 ПС 110/35/10 кВ «НС-3», для технологического присоединения жилого дома заявителя, Тимофеева Ю.Ю., расположенного в Ростовской области, Шолоховский р-н, х. Альшанский, ул. Кооперативная 25, (61:43:0010201:118), (ориентировочная протяженность ЛЭП 0,05 км)»</t>
  </si>
  <si>
    <t>Строительство ВЛ-0,4 кВ от КТП №47 по ВЛ-10 кВ № 1 ПС 35/10 кВ «Титовская», для технологического присоединения животноводческого корпуса заявителя ИП Карганян О.Г., расположенного в Ростовской области, Миллеровский р-н, Волошинское с.п., севернее х. Новорусский, (61:22:0020701:112), (ориентировочная протяженность ЛЭП 0,25 км)»</t>
  </si>
  <si>
    <t>Строительство участка ВЛ-0,4кВ от опоры №1, ВЛ-0,4кВ №2, КТП №424, ВЛ 10кВ №3 ПС 35/10кВ «Нижнепоповская», для подключения жилого дома Янгулова С.В. (ориентировочная протяженность ЛЭП – 0,341 км)</t>
  </si>
  <si>
    <t>Строительство участка ВЛ-0,4 кВ от опоры № 41, ВЛ-0,4 кВ № 1, КТП № 118, ВЛ-10 кВ № 6, ПС 110/10 кВ "Волченская ПТФ" для подключения объекта управления ФГКУ "Пограничное управление Федеральной службы безопасности РФ по Ростовской области" (ориентировочная протяженность ЛЭП - 1,2 км.)</t>
  </si>
  <si>
    <t>Строительство участка ВЛ-0,4 кВ от РУ-0,4 кВ КТП №607, ВЛ-10 кВ № 4, ПС 35/10 кВ «Краснодонецкая»,  для подключения жилого дома Агапова В.Н. (ориентировочная протяженность ЛЭП – 0,482 км)</t>
  </si>
  <si>
    <t>Строительство участка ВЛ-0,4 кВ от АВ-0,4 кВ № 2, КТП № 393, ВЛ-10 кВ № 2, ПС 35/10 кВ «Нижнепоповская» для подключения жилого дома  Бугрей Г.В. (ориентировочная протяженность ЛЭП – 0,394 км)</t>
  </si>
  <si>
    <t>Строительство участка ВЛ-10кВ от опоры № 239, ВЛ-10кВ №4, ПС 35/10кВ «Литвиновская», ТП 10/0,4 кВ и участка ВЛ 0,4 кВ от проектируемого ТП 10/0,4 кВ для подключения коровника Зайцева Н.Н., расположенного по адресу: Ростовская обл., Белокалитвинский р-н, х. Гусынка, к.н 61:04:0090603:117 (ориентировочная протяженность ЛЭП – 1,300 км ориентировочная мощность ТП – 0,040 МВА)</t>
  </si>
  <si>
    <t>Строительство участка ВЛ-0,4 кВ от опоры №1,  ВЛ-0,4 кВ № 2, КТП № 953    ВЛ-10кВ фид « Западной», ПС 35/10кВ «Ш-26»,  для подключения жилого дома Половинкина Д.Е. (ориентировочная длинна ЛЭП  – 0,663км)</t>
  </si>
  <si>
    <t>Строительство участка ВЛ-0,4кВ от ТП № 277, ВЛ-10 кВ «Кирова-2», ПС 110/35/10 кВ «Б-4» для подключения жилого дома Мурзагалиева С.З., расположенного по адресу: дом №6, улица Речная, хутор Нижнеговейный, район Каменский, область Ростовская (ориентировочная протяженность ЛЭП – 0,365км)</t>
  </si>
  <si>
    <t>Строительство участка ВЛ-0,4 кВ от КТП № 17, ВЛ-10 кВ № 4, ПС 35/10 кВ «Широко-Атамановская» для подключения  жилого дома Стороженко Е.Д., расположенного по адресу: Ростовская обл., Морозовский р-н, п. Комсомольский, ул. Степная, д. 32 (ориентировочная протяженность ЛЭП – 0,45 км)</t>
  </si>
  <si>
    <t>Строительство участка ВЛ-0,4кВ от опоры № 13, ВЛ-0,4кВ №1, КТП №16, ВЛ-10 кВ №5, ПС 110/35/10кВ «Милютинская», для подключения жилого дома Швечиковой А.В., расположенного по адресу: Ростовская обл., Милютинский р-н, х. Старокузнецов, ул. Заболотная, д. 17 (ориентировочная протяженность ЛЭП – 0,35 км)</t>
  </si>
  <si>
    <t xml:space="preserve">Строительство ВЛ 0,4 кВ от РУ 0,4 кВ КТП 10/0,4 кВ РПБ от ВЛ 10 кВ №702 ПС 35 кВ НГ7 для электроснабжения производственной базы ИП Юрченко К.С. на участке с КН 61:55:0010201:24 в г. Новочеркасске Ростовской области </t>
  </si>
  <si>
    <t xml:space="preserve">Строительство ТП 10/0,4 кВ, ВЛ 10 кВ, ВЛ 0,4 кВ от отпайки №2 ВЛ 10 кВ №702 ПС 35 кВ НГ7 для электроснабжения складского помещения ООО “Церс Прайд” на участке с КН 61:55:0010219:179 в г. Новочеркасске по ул. Буденновской Ростовской области  </t>
  </si>
  <si>
    <t>«Строительство участка ВЛ-0,4кВ от ВЛ-0,4кВ №1 ТП-10/0,4кВ №758 по ВЛ-10 кВ №6 ПС «Самбек» до границ земельного участка Заявителя (Устич Н.А.)»</t>
  </si>
  <si>
    <t>Строительство ВЛ-0,4кВ от опоры №21 ВЛ 0,4кВ №7 ТП 6/0,4кВ №78 по КЛ 6кВ №21 РП-1 до границ земельного участка Заявителя (Молчанов А.В.)</t>
  </si>
  <si>
    <t>"Строительство ВЛ-0,4 кВ от опоры №38 ВЛ 0,4 кВ №6 ТП 6/0,4 кВ №154 по КЛ 6 кВ №513/1 ПС Т-5 до границ земельного участка Заявителя (Должикова Т.Ю.)"</t>
  </si>
  <si>
    <t>«Строительство ВЛ 0,4 кВ от опоры №79 ВЛ 0,4 кВ №3 ТП 6/0,4 кВ №27 по КЛ 6 кВ №6 ПС 110/6 кВ «Т-5» до границ земельного участка Заявителя (Тетерин Ю.В.)»</t>
  </si>
  <si>
    <t>Строительство ВЛ 0,4 кВ от ТП 6/0,4 кВ №104 по КЛ 6 кВ №38 ПС 110/35/6 кВ «Т-24» до границ земельного участка Заявителя Иманкулиев Яшар Махмуд Оглы</t>
  </si>
  <si>
    <t>«Строительство ВЛ 0,4 кВ от оп. №31 ВЛ 0,4кВ №5 от ТП 6/0,4 кВ №84 по КЛ 6 кВ №6 ПС 110/6 кВ «Т-5» до границ земельного участка Заявителя Григорьевой Н.В. (ориентировочная протяженность ЛЭП 0,24 км)»</t>
  </si>
  <si>
    <t>Строительство ВЛ 0,4 кВ от ВЛ 0,4 кВ №2 ТП 6/0,4 кВ №103 по КЛ 6 кВ №106 ПС 110/35/6 кВ «Т-1» до границ земельного участка Заявителя Иванус С.В.</t>
  </si>
  <si>
    <t>Строительство ВЛ 0,4 кВ от ВЛ 0,4 кВ №1 ТП 6/0,4 кВ №48 по КЛ 6 кВ №21 РП 6кВ №1 по КЛ 6кВ №18/1, 18/2 ПС 110/35/6 кВ «Т-11» до границ земельного участка Заявителя Бокарева А.А.</t>
  </si>
  <si>
    <t>Строительство ВЛ 0,4 кВ от РУ 0,4 кВ ТП 6/0,4 кВ № 13 по КЛ 6 кВ №6 ПС 110/6 кВ «Т-5» до границы земельного участка заявителя (ИП Кожухова Н.Ю.) (ориентировочная протяженность ЛЭП 0,39 км)</t>
  </si>
  <si>
    <t>Строительство ВЛ 0,4 кВ от ВЛ 0,4 кВ №1 ТП 6/0,4 кВ № 65 по КЛ 6 кВ №44 ПС 35/6 «Т-8» до границы земельного участка заявителя (Смирнов Д.Л.)</t>
  </si>
  <si>
    <t>Строительство ВЛ 0,4 кВ от ВЛ 0,4 кВ №3 ТП 6/0,4 кВ № 5 до границы земельного участка заявителя (Павлова О.В.)</t>
  </si>
  <si>
    <t>«Строительство ВЛ 0,4кВ от РУ 0,4кВ ТП 6/0,4кВ №36 по КЛ 6кВ №5/1 РП 6кВ №1 по КЛ 6кВ №18/2 ПС 110/35/6кВ Т-11 до границы земельного участка заявителя (ИП Сыроватский Ю.В.) (ориентировочная протяженность ЛЭП 0,57км)</t>
  </si>
  <si>
    <t>Строительство ВЛ 0,4кВ от ТП-6/0,4кВ №8 по КВЛ 6кВ №8 ПС 110/6кВ "Т-5" до границ земельного участка заявителя (ГБУ РО "Психоневрологический диспансер")" (ориентировочная протяженность ЛЭП 0,2км)</t>
  </si>
  <si>
    <t>Строительство ВЛ 0,4 кВ от ВЛ 0,4 кВ №2 ТП 6/0,4 кВ №110 по КЛ 6 кВ №44 ПС «Т-8» до границ земельного участка Заявителя Шатунов Д.Г.</t>
  </si>
  <si>
    <t>Строительство ВЛ 0,4 кВ от ВЛ 0,4 кВ №2 ТП 6/0,4 кВ №122 по КЛ 6 кВ №80 ПС «Т-8» до границ земельного участка Заявителя Агафонов С.Ю.</t>
  </si>
  <si>
    <t>«Строительство ВЛ 0,4 кВ от ТП 6/0,4 кВ №19 по КЛ 6 кВ №50 РП 6 кВ №3 по КЛ 6 кВ №170 ПС 110/6 кВ Т-17 до границы земельного участка заявителя ИП Атаманкина Г.И. (ориентировочная протяженность ЛЭП 0,37 км)»</t>
  </si>
  <si>
    <t>Строительство ВЛ 0,4 кВ от РУ 0,4 кВ ТП 6/0,4 кВ №66 по КЛ 6 кВ №1393 ПС 110/6 кВ «Т-21» для электроснабжения нежилого помещения заявителя ИП Кравченко С.Н. по адресу: Ростовская область, г. Таганрог, ул. Щаденко, 49 к.н.61:58:0003387:223. (ориентировочная протяженность ЛЭП 0,225 км)</t>
  </si>
  <si>
    <t>Строительство двух ВЛ 0,4 кВ от ВЛ 0,4 кВ №6 ТП 6/0,4 кВ №294 по КЛ 6 кВ №80 ПС 35/6 кВ «Т-8» для электроснабжения жилых домов заявителей Березин Ю.Н., Фарафонов Е.А., Черевиченко О.Е., Бушуев В.Н. по адресу: РО, г. Таганрог, ул. Березовая 4, 6, 6/Бакинская 80 и заявителей ЗАО «Интех», Кононенко Ю.Е. по адресу: РО, г. Таганрог, ул. Сосновая 1, 3</t>
  </si>
  <si>
    <t>Строительство ВЛ 0,4 кВ от ВЛ 0,4 кВ №4 ТП №104 по КЛ 6 кВ №38 ПС Т-24 для электроснабжения жилых домов заявителей Дагаев Д.,Иващенко А.,Курбанова Ж.</t>
  </si>
  <si>
    <t>Строительство ВЛ 0,4кВ от РУ 0,4кВ ТП 6/0,4кВ №296 по КВЛ 6кВ №74 ПС 35/6 Т-8 для электроснабжения жилого дома заявителя Наумчук И.В. по адресу: РО г. Таганрог, пер. 5-й Новый, 113 к.н.61:58:0004479:65 (ориентировочная протяженность ЛЭП-0,066км)</t>
  </si>
  <si>
    <t>Строительство ВЛ 0,4 кВ от РУ 0,4 кВ ТП №92 по КЛ 6 кВ №11 ПС Т-5 для эл/снабжения нежилого помещения заявителя ИП Беньяминов А.И.</t>
  </si>
  <si>
    <t>Строительство ВЛ 0,4 кВ от ВЛ 0,4 кВ №3 ТП 6/0,4 кВ №77 РП-2 по КЛ 6 кВ №122/2 ПС Т-1 для технологического присоединения гаража заявителя Осипова Н.А.</t>
  </si>
  <si>
    <t xml:space="preserve">«Строительство ВЛ 0,4 кВ от РУ 0,4 кВ ТП 6/0,4 кВ №18 по КЛ 6 кВ №82 РП 6 кВ №12 по КЛ 6 кВ №512/2 ПС 110/6 кВ «Т-5» до границ земельного участка Заявителя ИП Баранников Ю.Г. (ориентировочная протяженность ЛЭП 0,39 км)»
</t>
  </si>
  <si>
    <t>Строительство ВЛ 0,4 кВ от ТП 6/0,4 кВ №106 по КЛ 6 кВ №55 РП-6 №1393 по КЛ 6 кВ ПС 110/6 Т-21 для ТП малоэт.многоквартир.застройки ИП Мардахаев О.З.</t>
  </si>
  <si>
    <t>Строительство ВЛ-10 кВ от опоры № 113 по ВЛ-10 кВ № 2 ПС 35/10 кВ «Лазаревская» с установкой КТП и строительством ВЛ-0,4 кВ, для технологического присоединения крытого тока заявителя, Глава КФХ Верещак Н.В., расположенного в Ростовской области, Чертковский р-н, х. Ходаков, ул. Молодежная 41 (61:42:0170301:80) (ориентировочная   протяженность ЛЭП – 0,32 км, ориентировочная мощность ТП – 0,04 МВА)</t>
  </si>
  <si>
    <t>Строительство ВЛ-10 кВ от опоры №7/148 по ВЛ-10 кВ №2 ПС 220/110/27/10 кВ "Сысоево" с установкой КТП и строительством ВЛ-0,4 кВ, для технологического присоединения насосной станции 3 подъема, заявитель Администрация Чертковского района, расположенной в Ростовской области, Чертковский р-н, 1,2 км по направлению на северо-запад от цента с. Михайлово-Александровка, (61:42:0600021:650),(ориентировочная протяженность ЛЭП 0,08 км, ориентировочная мощность трансформатора 0,063 кВА)</t>
  </si>
  <si>
    <t>Строительство ВЛ-0,4 кВ  от  КТП-10/0,4 №204 по ВЛ-10 кВ № 1 ПС  35/10 кВ «Поповская», для технологического присоединения детского сада заявителя, МБДОУ Подтелковский детский сад №6 «Солнышко», расположенного в Ростовской области, Кашарский р-н,  п. Дибровый, ул. Центральная 9, (61:16:0130302:121),   (ориентировочная протяженность ЛЭП  0,32 км)</t>
  </si>
  <si>
    <t>Строительство ВЛ-0,4 кВ от РУ 0,4 кВ КТП-10/0,4 №283 по ВЛ-10 кВ № 3 ПС 35/10 кВ «Дударевская», для электроснабжения жилых домов заявителей, Шумилина А.В. и Васильевой М.В., расположенных в Ростовской области, Шолоховский р-н, х. Дударевский, ул. Степная 2 кв. 1, ул. Степная 2 кв.2, (61:43:0040101:457), (61:43:0040101:456) (ориентировочная протяженность ЛЭП 0,7 км)</t>
  </si>
  <si>
    <t>Строительство ВЛ-0,4 кВ от РУ 0,4 кВ  КТП-10/0,4 №383 по ВЛ-10 кВ № 3 ПС 35/10 кВ «Колундаевская», для электроснабжения щита учета для строительства склада заявителя ИП Галицина Н.А., расположенного в Ростовской области, Шолоховский р-н, х. Ващаевский, (61:05:0600005:478),  (ориентировочная протяженность ЛЭП 0,18 км)</t>
  </si>
  <si>
    <t>Строительство ВЛ-0,4 кВ от РУ 0,4 кВ КТП-10/0,4  №204 по ВЛ-10 кВ №1 ПС 110/35/10 кВ "Вешенская 1", для электроснабжения здания школы заявителя, МБОУ "Дубровская средняя общеобразовательная школа",  расположенной в Ростовской области, Шолоховский р-н, х. Дубровский, пер. Школьный 1, (61:43:0030101:572), (ориентировочная протяженность ЛЭП 0,08 км)</t>
  </si>
  <si>
    <t>Строительство ВЛ-10 кВ от опоры № 1 по ВЛ-10 кВ № 2 ПС 35/10 кВ «Сетраковская» с установкой КТП и строительством ВЛ-0,4 кВ, для технологического присоединения БС №61-02328 заявитель, ПАО «Мобильные ТелеСистемы, расположенной в Ростовской области, Чертковский р-н, х. Сетраки, ул. Подгорная 30 (61:42:0600019:634) (ориентировочная   протяженность ЛЭП – 0,26 км, ориентировочная мощность ТП – 0,025 МВА)</t>
  </si>
  <si>
    <t>Строительство ВЛ 0,4кВ от ВЛ 0,4кВ №3 ТП 6/0,4кВ №44 по КЛ 6кВ №24, РП-2 по КЛ 6кВ №122/2 ПС «Т-1» до границ земельного участка Заявителя Палий Г.И. (ориентировочная протяженность ЛЭП 0,288км)</t>
  </si>
  <si>
    <t>Строительство ВЛ 0,4 кВ от ВЛ 0,4 кВ №4 КТП №60 ВЛ 10 кВ от КЛ 10 кВ №3ф5 РП3 КЛ 10 кВ №1532 и №1546 ПС 110 кВ АС15 для электроснабжения ВРУ 0,4 кВ жилого дома Высоцкой А. И. по ул. Иваненкова, 3 в г. Аксае Аксайского района Ростовской области (ориентировочная протяжённость ЛЭП 0,120 км)</t>
  </si>
  <si>
    <t>2.3.1.4.3.1.</t>
  </si>
  <si>
    <t>2.3.2.3.1.1.</t>
  </si>
  <si>
    <t>Строительство ВЛ-10 кВ от опоры №58 по ВЛ-10 кВ №18 ПС 110/35/10 кВ "ГОК", для технологического присоединения заявителя, ООО "Газпром газомоторное топливо", расположенного в Ростовской области, Миллеровский р-н, г. Миллерово, в районе пересечения ул. Артиллерийской и автодороги на Луганск, (61:54:0150001:107), (риентировочная протяженность ЛЭП- 0,05 км)</t>
  </si>
  <si>
    <t>Строительство ВЛ-10 кВ от опоры №6/62 по ВЛ-10 кВ №2 ПС 35/10 кВ «Новоселовская», для технологического присоединения заявителя, ООО «Индустриальное», расположенного в Ростовской области, Кашарский р-н, примерно в 100 м на юг от с. Усть-Мечетка, (61:16:0600012:371), (ориентировочная протяженность ЛЭП-0,05 км)»</t>
  </si>
  <si>
    <t>Строительство участка ВЛ-10кВ от опоры № 143, ВЛ-10 кВ № 2 ПС 110/35/10 кВ «Чеботовская», ТП 10/0,4кВ для подключения объекта управления ФГКУ «Пограничное управление Федеральной службы безопасности РФ по Ростовской области» (ориентировочная протяженность ЛЭП – 0,140 км, трансформаторная мощность-0,025МВА)</t>
  </si>
  <si>
    <t>Строительство участка ВЛ-10кВ от опоры №14, ВЛ-10кВ №3, ПС 35/10кВ «Грушевская», ТП 10/0,4кВ для подключения коровника Копылова А.А. (ориентировочная протяженность ЛЭП – 0,015 км., трансформаторная мощность - 0,16 МВА)</t>
  </si>
  <si>
    <t>Строительство участка ВЛ 10кВ от опоры №45, ВЛ 10кВ №3 ПС 110/35/10кВ "Б-11" для подключения строящейся автомобильной газонаполнительной компрессорной станции ООО "Газпром газомоторное топливо" расположенной по адресу: Ростовская обл., Морозовский р-н, г. Морозовск, ул. Макаренко, 62а, к.кв. №61:24:0014106:58 (ориентировочная протяженность ЛЭП - 0,09км)</t>
  </si>
  <si>
    <t>Строительство участка ВЛ-10 кВ от опоры №2 Л-186, ВЛ-10 кВ "Кирова-2", ПС 110/35/10 кВ "Б-4", ТП 10/0,4 кВ и участка ВЛ-0,4 кВ от РУ-0,4 кВ проектируемогоТП 10/0,4 кВ для подключения животноводческого комплекса ИП Рудакова Д.В., расположенного по адресу: Ростовская область, Каменский р-н, Богдановское с.п. ТсОО им. Кирова, пастбища р.уч. №23, КН ЗУ 61:15:0602501:1471 (ориентировочная протяженность ЛЭП - 0,383 км, ориентировочная мощность ТП - 0,160 МВА)</t>
  </si>
  <si>
    <t>Строительство участка ВЛ-10 кВ от опоры № 134,  ВЛ-10 кВ№1, ПС 35/10 кВ «Тарасовская СХТ», ТП 10/0,4 кВ, ВЛ-0,4кВ от РУ проектируемой ТП 10/0,4 для подключения БС №61-02541 ПАО «МТС», расположенной по адресу: Ростовская обл., Тарасовский р-н, сл. Дячкино, 280 м на юго-запад от участка с кадастровым №61:37:0600012:563 (ориентировочная протяженность ЛЭП – 0,358 км, ориентировочная мощность ТП - 0,025 МВА)</t>
  </si>
  <si>
    <t>Строительство участка ВЛ-10 кВ от опоры № 1, Л-230, ВЛ-10 кВ№5, ПС 35/10 кВ «Селивановская», ТП 10/0,4 кВ, ВЛ-0,4кВ от РУ проектируемой ТП 10/0,4 для подключения жилого дома Саранова А.П., расположенного по адресу: Ростовская обл., Милютинский р-н, х. Варламовка, ул. Лесная, д. 28 (ориентировочная протяженность ЛЭП – 1,400 км, ориентировочная трансформаторная мощность 0,025 мВА)</t>
  </si>
  <si>
    <t>Строительство участка ВЛ-10кВ от опоры № 66, ВЛ-10кВ № 1, ПС 35/10кВ «Глубокинская»,  ТП 10/0,4кВ и участка ВЛ-0,4кВ от РУ-0,4кВ проектируемого ТП 10/0,4кВ для подключения складских помещений ИП Панфилова М.И., расположенных по адресу: Ростовская обл., Каменский р-н, р.п. Глубокий, 500м на восток от ул. Н. Элеваторная, кад. №61:15:0010111:77 (ориентировочная протяженность ЛЭП – 0,075км, ориентировочная мощность ТП – 0,040МВА)</t>
  </si>
  <si>
    <t>Строительство участка ВЛ-10 кВ от опоры № 214, ВЛ-10 кВ №1, ПС 35/10 кВ «Войковская», ТП 10/0,4 кВ, ВЛ-0,22 кВ от РУ проектируемой ТП 10/0,4 для подключения жилых домов Скнариной Ю.С., Сычевой Н.Г., Обухова В.И., Мироновой Е.В. расположенных по адресу: Ростовская обл., Тарасовский р-н, х.Ушаковка, ул.Заречная, д.7, д.19, д.29, д.30 (ориентировочная протяженность ЛЭП – 0,575 км, ориентировочная трансформаторная мощность 0,100 мВА)</t>
  </si>
  <si>
    <t>Строительство участка ВЛ-6 кВ от опоры №36 Л-63, ВЛ-6 кВ Атлас, ПС 110/35/10/6 кВ "К-4", ТП 6/0,4 кВ и участка ВЛ-0,4 кВ от РУ-0,4 кВ проектируемого ТП 6/0,4 кВ для подключения карьера ИП Рудакова Д.В., расположенного по адресу: Ростовская обл., Каменский р-н, р.п. Глубокий, 240 м на север от земельного участка с КН 61:15:0601601:2212, КН ЗУ 61:15:0601601:237 ( ориентировочная протяженность ВЛ-6 кВ - 0,150 км, ориентировочная протяженность ВЛ-0,4 кВ - 0,010 км, ориентировочная мощность ТП - 0,160 МВА)</t>
  </si>
  <si>
    <t>Строительство участка ВЛ-6 кВ от опоры № 37, Л-63 ВЛ-6 кВ «Атлас», ПС 110/35/10/6 кВ «К-4», ТП 6/0,4 кВ и участка ВЛ-0,4 кВ от РУ-0,4 кВ новой ТП 6/0,4 кВ для подключения строящегося склада ИП Рудакова Д.В., расположенного по адресу: Ростовская обл., Каменский р-н, Старостаничное сельское поселение, АКХ «Колос», пастбище р. уч. № 10,  КН 61:15:0602101:2611 (ориентировочная протяженность ЛЭП– 0,128 км, ориентировочная мощность – 0,160 МВА)</t>
  </si>
  <si>
    <t>Строительство участка ВЛ-10кВ от опоры №13, Л-124, ВЛ-10кВ №3, ПС 35/10кВ «Каменская СХТ», ТП 10/0,4кВ и участка ВЛ-0,4кВ от РУ 0,4кВ проектируемой ТП 10/0,4кВ для подключения базы сельхозтехники ИП Рудакова Д.В., расположенной по адресу: Ростовская обл., Каменский р-н, х. Старая Станица, АКХ «Колос» пастбище р.уч. №12, к.н. 61:15:0602101:2614 (ориентировочная протяженность ВЛ-0,769 км, ориентировочная мощность ТП-0,160МВА)</t>
  </si>
  <si>
    <t>Строительство участка ВЛ-10 кВ от опоры №64, ВЛ-10 кВ №1, ПС 35/10 кВ "Элеватор", ТП 10/0,4 кВ, ВЛ-0,4 кВ от РУ новой ТП 10/0,4 кВ для подключения склада ИП главы КФХ Багандова М.К., расположенного по адресу: Ростовская обл., Морозовский р-н, х.Морозов, ул. восточная, д.1 а, к.н. №61:24:0080102:150 (ориентировочная протяженность ЛЭП - 0,25 км, ориентировочная трансформаторная мощность 0,063 МВА)</t>
  </si>
  <si>
    <t>Строительство участка ВЛ-6 кВ от опоры № 50, ВЛ-6 кВ «Михайловка-1» ПС 110/35/6 кВ «Б-12», ТП-6/0,4 кВ для подключения очистных сооружений канализации, заявитель - администрации Тацинского района, по адресу: Ростовская обл., Тацинский р-н, п. Углегорский, примерно в 3-х км от  п. Углегорский  по направлению на север, к.н. № 61:38:0600006:198 (ориентировочная протяженность ЛЭП – 2,2 км, ориентировочная мощность ТП – 0,063 МВА)</t>
  </si>
  <si>
    <t>Строительство двух ТП 10/0,4 кВ, участка ВЛ-10 кВ от опоры № 8, отпайка Л310, ВЛ-10 кВ № 3, ПС 35/10 кВ «Селивановская» до одной из проектируемых ТП 10/0,4 кВ, участка ВЛ-10кВ от опоры №5, ВЛ-10 кВ № 5, ПС 35/10 кВ «Селивановская» до второй из проектируемых ТП 10/0,4 кВ, для подключения Оздоровительного центра расположенного по адресу: Ростовская обл., Милютинский р-н, п.Полесье, ул. Лесная, к.н.: 61:23:0600003:519 (ориентировочная протяженность ЛЭП – 4,535 км, ориентировочная мощность ТП – 0,5МВА)</t>
  </si>
  <si>
    <t>Строительство участка ВЛ-10кВ от опоры № 23, ВЛ-10кВ № 2, ПС 35/10кВ «Глубокинская»,  ТП 10/0,4кВ и участка ВЛ-0,4кВ от РУ-0,4кВ проектируемого ТП 10/0,4кВ для подключения гаража на 20 боксов ИП Антюфеева А.В., расположенного по адресу: Ростовская обл., Каменский р-н, п. Каменногорье, пер. Школьный, д. 1, к.н. (ориентировочная протяженность ЛЭП – 0,035км, ориентировочная мощность ТП – 0,160МВА)</t>
  </si>
  <si>
    <t>Строительство участка ВЛ-0,4 кВ от новой ТП 10/0,4 кВ, строительство ТП 10/0,4 кВ, строительство участка ВЛ 10 кВ от опоры № 19, Л-416, ВЛ-10 кВ № 3, ПС 35/10 кВ «Нижнепоповская», для электроснабжения нежилых зданий Мохова Д.А., Глуховской Н.А., по адресам: Ростовская обл., Белокалитвинский р-н, (в районе х. Верхнепопов), от пункта триангуляции «Дороговский» примерно в 1800 метрах от ориентира по направлению на север. к.н. 61:04:0600007:410, к.н. 61:04:0600007:411. (ориентировочная протяженность ЛЭП – 0,506 км, ориентировочная мощность ТП – 0, 160 МВА)</t>
  </si>
  <si>
    <t>Строительство участка ВЛ-10 кВ от опоры № 74, ВЛ-10 кВ №1, ПС 35/10 кВ «Баклановская», для подключения строящегося хозяйственного помещения Чебонян О.Б., расположенного по адресу: Ростовская обл., Морозовский р-н, х. Новопроциков, ул. Школьная, д. 11, к.н. 61:24:0020302:303 (ориентировочная протяженность ЛЭП – 0,055 км)</t>
  </si>
  <si>
    <t>Строительство участка ВЛ-10 кВ от опоры № 154, Л-240, ВЛ-10 кВ№4, ПС 110/10 кВ «Обливская ПТФ», ТП 10/0,4 кВ, ВЛ-0,4кВ от РУ проектируемой ТП 10/0,4 для подключения линейного ответвления к вводу-0,4 кВ Переходкина С.М., расположенного по адресу: Ростовская обл., Обливский р-н, х.Лобачев, в границах ОАО «Лобачевский», к.н. № 61:27:0600011:131 (ориентировочная протяженность ЛЭП – 0,040 км, ориентировочная мощность ТП - 0,025 МВА)</t>
  </si>
  <si>
    <t>Строительство участка ВЛ-10 кВ от опоры № 79, Л-349, ВЛ-10 кВ№1, ПС 35/10 кВ «Тарасовская СХТ», ТП 10/0,4 кВ, ВЛ-0,4кВ от РУ проектируемой ТП 10/0,4 для подключения телятника Лыгановской Р.Н., расположенного по адресу: Ростовская обл., Тарасовский р-н, х.Мокроталовка, 530м на северо-восток, к.н. № 61:37:0600012:1471 (ориентировочная протяженность ЛЭП – 0,850 км, ориентировочная трансформаторная мощность 0,025 мВА)</t>
  </si>
  <si>
    <t>Строительство участка ВЛ-10кВ от опоры № 38, ВЛ-10 кВ № 1, ПС 35/10 кВ «Широко-Атамановская» для подключения ТП 10/0,4 кВ ОАО «РЖД», расположенной по адресу: Ростовская область, Цимлянский район, участок Морозовская-Куберле (км 53+450-км95+050) в границах Цимлянского района, к. н: 61:41:0000000:23 (ориентировочная протяженность ВЛ-10кВ – 0,4 км)</t>
  </si>
  <si>
    <t>Строительство участка ВЛ-10 кВ от опоры № 198, ВЛ-10 кВ № 4,ПС 35/10 кВ «Курнолиповская» и участка ВЛ-0,4 кВ от РУ-0,4 кВ новой ТП 10/0,4 кВ (установку новой ТП 10/0,4 кВ осуществить согласно договора ТП №61-1-19-00478133), для подключения строящегося склада ИП Рудаков Д.В., расположенного по адресу: Ростовская обл., Тарасовский р-н, х. Ерофеевка, вблизи поля с к.н. 92 по северному склону б. Колонская,   к.н.з.у. 61:37:0600022:338 (ориентировочная общая протяженность ЛЭП – 1,57 км)</t>
  </si>
  <si>
    <t>2.3.2.3.2.1.</t>
  </si>
  <si>
    <t>Строительство ВЛ-10 кВ от опоры №182 по ВЛ-10 кВ №3 ПС 110/35/10 кВ "Колодезянская" с установкой КТП и строительством ВЛ-0,4 кВ, для технологического присоединения нежилого здания заявителя Серебрякова Н.Г., расположенного в Ростовской области, Миллеровский р-н, сл. Колодези, (61:22:0600005:1113), (ориентировочная протяженность ЛЭП- 5,02 км, ориентировочная мощность ТП- 0,063 МВА)"</t>
  </si>
  <si>
    <t>3.1.1.1.2.1</t>
  </si>
  <si>
    <t>1-10 кВ</t>
  </si>
  <si>
    <t>3.1.1.1.3.1</t>
  </si>
  <si>
    <t>Строительство КЛ 6 кВ от проектируемой линейной ячейки 6 кВ ПС 110 кВ БТ2 для электроснабжения торгово складского помещения расположенного по адресу: г. Батайск, пер. Лесозащитный, д.4, к.н. 61:16:0010201:5683 (ориентировочная протяжённость ЛЭП 0,275 км)</t>
  </si>
  <si>
    <t>3.1.1.1.3.2</t>
  </si>
  <si>
    <t>Строительство 2 ВЛ 0,4 кВ, 2 ТП 10/0,4кВ, 2 КЛ 10 кВ от КЛ 10 кВ №19-36 и №19-46 ПС 110 кВ Р19 для электроснабжения рынка продовольственных товаров (ООО «СеНат») расположенной по адресу: г. Ростов-на-Дону, Советский район, Коммунальная зона жилого района «Левенцовский», к.н. 61:44:0062510:150</t>
  </si>
  <si>
    <t xml:space="preserve"> «Строительство  двух  КЛ-6 кВ для  для электроснабжения насосной станции подкачки в районе п. Майский Октябрьского района Ростовской области»</t>
  </si>
  <si>
    <t>3.1.1.1.4.1</t>
  </si>
  <si>
    <t>Строительство 2 КЛ 10 кВ от проектируемой линейной ячейки 10 кВ на II секции шин (№32-56) и от линейной ячейки на I секции шин №32-55 ПС 110 кВ Р32 для электроснабжения многоэтажного жилого комплекса с помещениями общественного назначения (ООО «Галактика»), расположенного по адресу: г. Ростов-на-Дону, пр-кт 40-летия Победы, д. 63/17, кад. № 61:44:0000000:980</t>
  </si>
  <si>
    <t>3.1.1.1.4.2</t>
  </si>
  <si>
    <t>3.1.1.1.5.2</t>
  </si>
  <si>
    <t>3.1.1.1.6.2</t>
  </si>
  <si>
    <t xml:space="preserve">Строительство 2КЛ 6кВ от проектируемых линейных ячеек 6кВ на I, II секции шин ПС 110кВ Р24 для электроснабжения многоэтажного жилого комплекса с помещениями общественного назначения (ООО "Галактика"), расположенного по адресу: г. Ростов-на-Дону, ул. Оганова, кад. №61:44:0080503:1 </t>
  </si>
  <si>
    <t>3.1.1.2.2.1</t>
  </si>
  <si>
    <t>3.1.1.2.3.2</t>
  </si>
  <si>
    <t>Строительство КЛ-6 кВ от ТП-6/0,4кВ №287 в рассечку по КЛ-6 кВ №132/1 ПС Т-1 до новой ТП-6/0,4кВ. Строительство ТП-6/0,4 кВ (МБУ "Управление защиты от чрезвычайных ситуаций населения и территории г.Таганрога</t>
  </si>
  <si>
    <t>3.1.2.1.1.2</t>
  </si>
  <si>
    <t xml:space="preserve">Строительство 2 КЛ 10 кВ от проектируемых линейных ячеек 10 кВ в РП 10 кВ ПС 110 кВ Р19 для электроснабжения многоквартирного жилого дома (Специализированный застройщик СК10 ЖК «Левенцовский»), расположенного по адресу: г. Ростов-на-Дону, микрорайон №1 жилого района «Левенцовский» </t>
  </si>
  <si>
    <t>3.1.2.1.1.1</t>
  </si>
  <si>
    <t>Строительство КЛ 6 кВ от КЛ 6 кВ №79 ПС 35/6 кВ Т-8 для электроснабжения производственного помещения заявителя (ИП Болмат И.Е.) по адресу РО, г. Таганрог, пер. 7-й Новый, 110, корп. Г, к.н: 61:58:0004482:348 (ориентировочная протяженность ЛЭП – 0,2 км)</t>
  </si>
  <si>
    <t>3.1.2.2.3.1</t>
  </si>
  <si>
    <t>1-20 кВ</t>
  </si>
  <si>
    <t>4.1.4.</t>
  </si>
  <si>
    <t>Строительство КЛ 10 кВ с подключением от ВЛ 10 кВ №2 ПС 35/10 кВ Колесниковская для электроснабжения административного здания и здания гаража заявителя: Федеральная служба безопасности Российской Федерации в лице Дирекции по строительству в Южном федеральном округе Управления капитального строительства Службы обеспечения деятельности Федеральной службы безопасности Российской Федерации по адресу РО, М-Курганский р-н, п. М-Курган, прилегающий с восточной стороны к ориентиру ул. Романа Аксенова, д.18, к.н:61:21:0600001:3017 (ориентировочная протяженность КЛ – 0,5 км)</t>
  </si>
  <si>
    <t>6/0,4</t>
  </si>
  <si>
    <t>5.1.1.1</t>
  </si>
  <si>
    <t>10/0,4</t>
  </si>
  <si>
    <t>Строительство ВЛ-10 кВ от оп. №25 отпайки на КТП № 315 по ВЛ 10 кВ «Маяки» ПС Н-15, с установкой ТП-10/0,4 кВ и ВЛИ-0,4 кВ для присоединения распределительного щита максимальной мощности 15кВт по адресу: Ростовская обл., р-н. Родионово-Несветайский, 615 м севернее от х. Маяки (ФГКУ «ПУ ФСБ РФ по РО»). (ориентировочная протяженность ЛЭП 1,22 км, ориентировочная мощность трансформатора 25 кВА)</t>
  </si>
  <si>
    <t>5.1.1.2</t>
  </si>
  <si>
    <t>Строительство КТПН 10/0,4 кВ от ВЛ 10 кВ №3 ПС 35 кВ Б. Салы для электроснабжения строительной площадки Канчатовой Е. Н. на уч-ке с КН 61:02:0600005:3014 в г. Аксае Аксайского района Ростовской области</t>
  </si>
  <si>
    <t>5.1.2.1</t>
  </si>
  <si>
    <t>Строительство КТП 10/0,4 кВ от опоры №8 ВЛ 10 кВ №4 ПС 110/35/10 кВ «Б-11» для подключения АГЗС №20/61 ООО «НОВАТЭК», расположенной по адресу: Ростовская обл., Морозовский р-н, г. Морозовск, ул. Макаренко, д. 55 (ориентировочная мощность ТП - 0,063 МВА)</t>
  </si>
  <si>
    <t>Строительство ВЛ 0,4 кВ от новой ТП 10/0,4 кВ, строительство ТП 10/0,4 кВ, строительство ВЛ 10 кВ от ВЛ 10 кВ №1 ПС110/ 35/10 кВ «Чалтырь», отпайки на ТП10/0,4 кВ №1-42А, для технологического присоединения автоматической блочной АЗС Заявителя (ООО «ФЛЭШ») по адресу: Ростовская область, Мясниковский район, х. Ленинакан, ул. Торговый проспект, 28 а, к.н. 61:25:0600401:13096 (ориентировочная протяженность ЛЭП 0,004 км; мощность силового трансформатора 25 кВА)</t>
  </si>
  <si>
    <t>5.1.2.2</t>
  </si>
  <si>
    <t>Строительство участка ВЛ-10 кВ от опоры №3, Л-416, ВЛ-10 кВ №3, ПС 35/10 кВ «Нижнепоповская»,  ТП 10/0,4 кВ и участка ВЛ-0,4 кВ от РУ-0,4 кВ проектируемого КТП 10/0,4 кВ для подключения строящейся мастерской Братякиной Н.М., расположенной по адресу: Ростовская обл., р-н. Белокалитвинский, п. Сосны, 61:04:060007:364 (ориентировочная протяженность ЛЭП  – 0,030 км, трансформаторная мощность - 0,100 МВА)</t>
  </si>
  <si>
    <t>5.1.3.1</t>
  </si>
  <si>
    <t>Строительство ВЛ-10 кВ от ВЛ-10 кВ №4 ПС 35/10кВ «Жуковская», строительство КТП 10/0,4 и ВЛ 0,4 кВ для электроснабжения объекта – модульная бойня по убою КРС, расположенная по адресу: Ростовская область, Песчанокопский район, вблизи с. Жуковское, граф. учет №175, кад. № 61:30:0600008:3547,     заявитель     СССПК         «Песчанокопскагроснаб» Гридин С.П. (Ориентировочная протяженность ЛЭП - 0,05 км, ориентировочная мощность ТП – 0,16 МВА</t>
  </si>
  <si>
    <t>5.1.3.2</t>
  </si>
  <si>
    <t>Строительство КТП-10/0,4кВ от опоры №6 Л-217 ВЛ-10кВ №6 ПС 110/35/10кВ Б-11 для подключения жилого дома Землянской Т.В. (ориентировочная трансформаторная мощность 0,1МВА)</t>
  </si>
  <si>
    <t>5.1.3.3</t>
  </si>
  <si>
    <t>5.1.4.1</t>
  </si>
  <si>
    <t>5.1.4.2</t>
  </si>
  <si>
    <t>5.1.5.1</t>
  </si>
  <si>
    <t>5.1.5.2</t>
  </si>
  <si>
    <t>Строительство ТП 10/0,4 кВ и участка ВЛ-0,4 кВ  от вновь построенной ТП 10/0,4 кВ, подключение новой ТП 10/0,4 кВ выполнить от концевой опоры, вновь построенной ВЛ-10 кВ. (по договору ТП № 61-1-19-477271), для подключения строящегося склада ИП Галгановой С.Ю., расположенного по адресу: Ростовская обл., Тарасовский р-н, х. Ерофеевка, к.н.з.у. 61:37:0600022:339 (ориентировочная протяженность ЛЭП – 0,07км, ориентировочная мощность ТП – 0,400 МВА)</t>
  </si>
  <si>
    <t>8.1.1.</t>
  </si>
  <si>
    <t>8.2.1.</t>
  </si>
  <si>
    <t>1 - 20 кВ</t>
  </si>
  <si>
    <t>8.2.3.</t>
  </si>
  <si>
    <t>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филиала ПАО "Россети Юг" - "Ростовэнерго",
а также на обеспечение средствами коммерческого учета электрической энергии (мощности)</t>
  </si>
  <si>
    <t>Строительство участка ВЛ-0,4кВ от КТП-10/0,4кВ №483 ВЛ-10кВ №1 ПС 35/10кВ "Фрунзе-1" для электроснабжения объекта "дом рыбака", расположенного по адресу: Российская Федерация, Ростовская обл., Сальский р-н, п. Степной Курган, в кадастровом квартале 61:34:0600001:25888, заявитель Холод К.Г.</t>
  </si>
  <si>
    <t>Строительство ВЛ 0,4кВ от РУ 0,4кВ ТП 10/0,4кВ №4-40 по ВЛ 10кВ №4 ПС 110/35/10кВ «Чалтырь» для технологического присоединения жилого дома заявителя Кечеджиян Э.В. по адресу: Ростовская область, Мясниковский район, с. Крым ул. Степная д.2 к.н. 61:25:0201001:26 (ориентировочная протяженность ЛЭП 0,140км)</t>
  </si>
  <si>
    <t xml:space="preserve">    Строительство ВЛ 0,4 кВ от ВЛ 0,4 кВ №1 ТП 10/0,4 кВ №5-1 по ВЛ 10 кВ №5 ПС 110/35/10 кВ Чалтырь для технологического присоединения жилого дома заявителя Авакян Р.Ш. по адресу: Ростовская область, Мясниковский район, с. Чалтырь ул. Пролетарская д. 67 к.н. 61:25:131317:0032 (ориентировочная протяженность ЛЭП 0,08 км)</t>
  </si>
  <si>
    <t>Строительство ВЛ 0,4 кВ от РУ 0,4 кВ новой ТП 10/0,4 кВ, строительство ТП 10/0,4 кВ, строительство ВЛ 10 кВ от ВЛ 10 кВ №7 ПС 35/10 кВ Б.Салы до новой ТП 10/0,4 кВ, для технологического присоединения свинарника заявителя Гугасян В.М. по адресу: Ростовская область, Мясниковский р-н, с. Большие Салы, юго-восточная окраина к.н. № 61:25:0040101:1418 (ориентировочная протяженность ЛЭП - 0,375 км, ориентировочная мощность ТП – 25 кВА)</t>
  </si>
  <si>
    <t>Строительство ВЛ 0,4 кВ от РУ 0,4 кВ новой ТП 10/0,4 кВ, строительство ТП 10/0,4 кВ, строительство ВЛ 10 кВ от ВЛ 10 кВ №29-11 ПС 110/10 кВ Р29, для технологического присоединения фермерского хозяйства заявителя Цхяян А.Р. по адресу: Ростовская область, Мясниковский р-н, с. Чалтырь, установлено относительно ориентира поле №8 бригады №6 колхоза имени Мясникяна, расположенного за пределами участка к.н. № 61:25:0601001:420  (ориентировочная протяженность ЛЭП - 0,34 км, ориентировочная мощность ТП – 25 кВА)</t>
  </si>
  <si>
    <t>Строительство ВЛ-0,4кВ от ВЛ-0,4кВ проектируемой по титулу: "Строительство ВЛ-0,4кВ от ВЛ-0,4кВ №1 КТП-10/0,4кВ №580 ВЛ-10кВ №5 ПС 110/10кВ "Самбек", для технологичекского присоединения производственного цеха заявителя Калинова А.В. по адресу: Ростовская область, Неклиновский р-н, с. Бессергеновка, ул. И.Лебедева, 3 к.н. №61:26:040201:3505 (ориентировочная протяженность ЛЭП-0,5км)" для технологического присоединения базовой станции сотовой связи №1156 заявителя ООО "Т2 Мобайл" по адресу: Ростовская область, Неклиновский район, с. Бессергеновка, ул. К.Зуева, 34м к востоку от дома №2, к.н. 61:26:0040201:001 (ориентировочная протяженность ЛЭП 0,04км)</t>
  </si>
  <si>
    <t>Строительство ВЛ 0,4 кВ от РУ 0,4 кВ новой ТП 10/0,4 кВ; строительство ТП 10/0,4 кВ; строительство ВЛ 10 кВ от ВЛ 10 кВ №7-8 ПС 35/10 кВ «Гаевская» до новой ТП 10/0,4 кВ для технологического присоединения ангара заявителя (Грицаенко И.Н.) по адресу: Ростовская область, Неклиновский р-н, с. Малофедоровка, ул. Лиманная, 18-б, к.н. 61:26:0160201:771 (ориентировочная протяженность ЛЭП – 0,03 км; ориентировочная мощность ТП – 25 кВА)</t>
  </si>
  <si>
    <t>Строительство ВЛ 0,4 кВ от ВЛ 0,4 кВ проектируемой от ТП 10/0,4 кВ №6-7 ПС 35/10 кВ «Б. Салы» по договору № 61-1-19-00425669 от 07.02.2019 г. для технологического присоединения жилого дома заявителя: (Бегларян А.А.) по адресу: Ростовская область, Мясниковский район, с. Б.Салы ул. Солнечная 21 к.н. 61:25:0600501:1870 (ориентировочная протяженность ЛЭП 0,08 км)</t>
  </si>
  <si>
    <t>Строительство ВЛ 0,4кВ от новой ТП 10/0,4кВ, строительство ТП 10/0,4кВ, строительство ВЛ 10кВ от ВЛ 10кВ №1 ПС 35/10кВ «Чалтырь» до новой ТП 10/0,4 кВ, для технологического присоединения нежилого помещения Заявителя (ИП Сидоров А.Ю.) по адресу: Ростовская область, Мясниковский район, х. Ленинакан, ул. Дачная, д.19, к.н.61:25:0030301:1526(ориентировочная протяженность ЛЭП 0,02 км; мощность силового трансформатора 63кВА)</t>
  </si>
  <si>
    <t>Строительство ВЛ 0,4 кВ от новой ТП 10/0,4 кВ, строительство ТП 10/0,4 кВ, строительство ВЛ 10 кВ от ВЛ 10 кВ №13 ПС 35/10 кВ «Чалтырь1» для технологического присоединения складского здания Заявителя (ИП Согомонян В.Г.) по адресу: Ростовская область, Мясниковский район, с. Крым, ул. Транспортная 12 к.н. №61:25:0600201:777 (ориентировочная протяженность ЛЭП 0,42 км; мощность силового трансформатора 40 кВА)</t>
  </si>
  <si>
    <t>Строительство ВЛ 0,4 кВ от новой ТП 10/0,4 кВ, строительство ТП 10/0,4 кВ, строительство ВЛ 10 кВ от ВЛ 10 кВ №1 ПС 110/35/10 кВ «Чалтырь» для технологического присоединения автосервиса Заявителя (ИП Срапионян А.Т.) по адресу: Ростовская область, Мясниковский район, х. Красный Крым 1-й км автодороги Ростов-Новошахтинск Промышленная зона 1-й проезд, уч. №3 к.н. 61:25:0600401:8068 (ориентировочная протяженность ЛЭП 0,01 км; мощность силового трансформатора 40 кВА)</t>
  </si>
  <si>
    <t>Строительство ВЛ 0,4кВ от ВЛ 0,4кВ проектируемой по договору №61-1-18-00362453, для технологического присоединения склада Заявителя (Котов С.М.) по адресу: Ростовская область, Неклиновский район, с. Николаевка, 200м западнее пер. Зеленый, к.н. 61:26:0600014:1870 (ориентировочная протяженность ЛЭП 0,07км)</t>
  </si>
  <si>
    <t>Строительство ВЛ 0,4 кВ от ВЛ 0,4 кВ №1 ТП 10/0,4 кВ №1-155 по ВЛ 10 кВ №1 ПС 110/35/10 кВ «Чалтырь» для технологического присоединения: жилого дома заявителя (Зименко А.С.)  по адресу Ростовская область, Мясниковский район, х. Красный Крым ул. Молодежная 2-я, д.1б к.н. 61:25:0030101:1950 (ориентировочная протяженность ЛЭП 0,05 км)</t>
  </si>
  <si>
    <t>Строительство ВЛ 0,4 кВ от РУ 0,4 кВ ТП 10/0,4 кВ №12-4 по ВЛ 10 кВ №12 ПС 110/35/10 кВ Чалтырь, для технологического присоединения нежилого помещения заявителя: (ИП Филь Д.В.) по адресу: Ростовская область, Мясниковский район, с.  Чалтырь, ул. Ленина 23/5я Линия 7а к.н. 61:25:0101124:3 (ориентировочная протяженность ЛЭП 0,035 км)</t>
  </si>
  <si>
    <t>Строительство ВЛ 0,4кВ от ВЛ 0,4кВ №1 ТП 10/0,4кВ №5-45 по ВЛ 10кВ №5 ПС 110/35/10кВ Б.Салы, для технологического присоединения жилого дома заявителя: (Хазарян К.К.) по адресу: Ростовская область, Мясниковский район, с. Несветай, ул. 3-я линия, д. 1 к.н. 61:25:0040201:419 (ориентировочная протяженность ЛЭП 0,1км)</t>
  </si>
  <si>
    <t>Строительство ВЛ 0,4 кВ от ВЛ 0,4 кВ №1 КТП №140м ВЛ 10 кВ №3 ПС 35/10 кВ «ГСКБ» для технологического присоединения жилого дома Заявителя (Мелехов С.В.) по адресу: Ростовская область, Неклиновский район, с. Александрова Коса, ул. Транспортная, 21, к.н. 61:26:0180601:1626 (ориентировочная протяженность ЛЭП 0,08 км)</t>
  </si>
  <si>
    <t>Строительство ВЛ 0,4 кВ от ВЛ 0,4 кВ №2 ТП 10/0,4 кВ №1-16 по ВЛ 10 кВ №1 ПС 110/35/10 кВ Чалтырь, для технологического присоединения жилого дома заявителя: (Оганнисян М.В.) по адресу: Ростовская область, Мясниковский район, с.  Крым, ул. Пролетарская, д. 48. к.н. 61:25:0201028:218 (ориентировочная протяженность ЛЭП 0,04 км)</t>
  </si>
  <si>
    <t>Строительство ВЛ 0,4 кВ от РУ 0,4 кВ КТП 10/0,4 кВ №49м ВЛ 10 кВ №НС-3 ПС 35/10 кВ «Лакадемоновская» для технологического присоединения Заявителя (ФГКУ «ПУ ФСБ РФ по РО») по адресу: Ростовская область, Неклиновский район, с. Беглица, 40 м на северо-запад от земельного участка с к.н. 61:26:0600021:183 (ориентировочная протяженность ЛЭП 0,17 км)</t>
  </si>
  <si>
    <t>Строительство ВЛ 0,4 кВ от КТП 10/0,4 кВ №200м ВЛ 10 кВ №7/8 ПС 35/10/6 кВ «Гаевка» для технологического присоединения жилого дома Заявителя (Шаповалов В.С.) по адресу: Ростовская область, Неклиновский р-н, с. Гаевка, ул. Миусская, 2, к.н. 61:26:0160301:16 (ориентировочная протяженность ЛЭП 0,04 км)</t>
  </si>
  <si>
    <t>Строительство ВЛ 0,4кВ от ВЛ 0,4кВ №2 КТП 10/0,4кВ №405 ВЛ 10кВ №5 ПС 35/10кВ «Покровская» для технологического присоединения личного подсобного хозяйства Заявителя (Головченко Е.С.) по адресу: Ростовская область, Неклиновский район, с. Покровское, ул. Полевая, 45, к.н. 61:26:0050114:100 (ориентировочная протяженность ЛЭП 0,11км)</t>
  </si>
  <si>
    <t>Строительство ВЛ 0,4 кВ от ВЛ 0,4 кВ №1 КТП №274м ВЛ 10 кВ №4 ПС 35/10 кВ «ГСКБ» для технологического присоединения личного подсобного хозяйства Заявителя (Бойченко Т.Р.) по адресу: Ростовская область, Неклиновский район, с. Новобессергеневка, ул. Энгельса, 7 А, к.н. 61:26:0180101:7265 (ориентировочная протяженность ЛЭП 0,082 км)</t>
  </si>
  <si>
    <t>Строительство ВЛ 0,4 кВ от ВЛ 0,4 кВ №2 ЗТП 10/0,4 кВ №325м ВЛ 10 кВ №7 ПС 35/10 кВ «Русский Колодец» для технологического присоединения личного подсобного хозяйства Заявителя (Тюрбеева И.И.) по адресу: Ростовская область, Неклиновский р-н, х. Русский Колодец, ул. Лермонтова, 26, к.н. 61:26:0070701:311 (ориентировочная протяженность ЛЭП 0,22 км)</t>
  </si>
  <si>
    <t>Строительство ВЛ 0,4 кВ от ВЛ 0,4 кВ №2 МТП 10/0,4 кВ №148 ВЛ 10 кВ №3 ПС 110/10 кВ «Отрадненская» для технологического присоединения Заявителя (ПАО «МТС») по адресу: Ростовская область, Неклиновский р-н, с. Отрадное, к.н. 61:26:0190101 (ориентировочная протяженность ЛЭП 0,125 км)</t>
  </si>
  <si>
    <t>Строительство ВЛ 0,4 кВ от КТП 10/0,4 кВ №241/1 ВЛ 10 кВ №1 ПС 110/10 кВ «Отрадненская» для технологического присоединения Заявителя (ИП Мирской О.А.) по адресу: Ростовская область, Неклиновский р-н, 250 метров западнее с. Марьевка, к.н. 61:26:0600003:554 (ориентировочная протяженность ЛЭП 0,07 км)</t>
  </si>
  <si>
    <t>Строительство ВЛ-10 кВ от вновь установленной опоры в пролёте опор №1-00/6 и №1-00/5 ВЛ-10 кВ Л-1 Мелькомбинат, строительство КТП 10/0,4 и КЛ- 0,4 кВ для электроснабжения объекта – производственная база, расположенного по адресу: РФ, Ростовская область, г. Сальск, ул. Фабричная, д. 2/1, к.н. 61:57:0010817:46, заявитель ИП Нурбагандов О.Г.» (Ориентировочная протяженность ЛЭП - 0,045 км, ориентировочная мощность ТП – 0,16 МВА)</t>
  </si>
  <si>
    <t>Строительство ВЛИ 0,4 кВ от существующей опоры №1-02/8 по ВЛ 0,4 кВ Л-1 КТП 10/0,4 кВ №163/180 кВА по ВЛ 10 кВ Л-4 ПС Уютная для электроснабжения объекта – «вагончик», расположенного по адресу: РФ, Ростовская обл., р-н. Пролетарский, рядом с земельным участком с КН 61:31:0600011:887, расположенным по адресу: Ростовская область, Пролетарский район, 5,55 км юго-западнее х. Уютный, кадастровый номер земельного участка: 61:31:0600011:904, заявитель Кузьмина Л.В. (Ориентировочная протяженность ЛЭП – 0,13 км)</t>
  </si>
  <si>
    <t>Строительство ВЛ 0,4 кВ от КТП 10/0,4 кВ №218 по ВЛ 10 кВ Л-15 Целинская для электроснабжения объекта – «полевой стан», расположенного по адресу: РФ, Ростовская область, Целинский район, с/о Юловский, в границах ТОО «Рассвет», кадастровое поле №39, 39а, к.н. 61:40:600007:0059, заявитель ИП глава КФХ Милидий Н.П.» (Ориентировочная протяженность ЛЭП - 0,2 км)</t>
  </si>
  <si>
    <t>Строительство ВЛ-0,4 кВ от опоры №1-00/1-8 ВЛ-0,4 кВ Л-1 ТП 10/0,4 кВ №238 по ВЛ-10 кВ  Л-3 Сандатовская, с заменой провода на участке ВЛ-0,23 кВ Л-1 от ТП 10/0,4 кВ №238 до опоры 1-00/1-8 ВЛ-0,23 кВ Л-1 ТП 10/0,4 кВ №238 по ВЛ-10 кВ Л-3 Сандатовская для электроснабжения объекта – ферма, расположенная по адресу: РФ, Ростовская область, Сальский р-н, в кадастровом квартале 61:34:0600015 с условным центром в с. Сандата , к.н.з.у. 61:34:0600015:1932, заявитель ИП Глава КФХ Токарев В.А.» (Ориентировочная протяженность ЛЭП - 0,23 км)</t>
  </si>
  <si>
    <t>Строительство ВЛ-0,4 кВ от КТП 10/0,4 кВ №130 Л-4 ПС Уютная для электроснабжения объекта – «дачный домик», расположенного по адресу: РФ, Ростовская область, Пролетарский район, с/т. Заречное к.н. 61:31:0500401:73, заявитель Вознюк А.А.» (Ориентировочная протяженность ЛЭП - 0,25 км)</t>
  </si>
  <si>
    <t>Строительство ВЛ 0,4 кВ от КТП-10/0,4 кВ №246 ВЛ 10 кВ Л-4 КРС для электроснабжения объекта – жилой дом, расположенного по адресу: РФ, Ростовская область, Пролетарский район, п. Опенки, ул. Мира, д. 94, к.н. 61:31:0080101:1701, заявитель Криворотова А.Ю.» (Ориентировочная протяженность ЛЭП - 0,25 км)</t>
  </si>
  <si>
    <t>Строительство ВЛ 0,4 кВ от опоры №1-00/12 ВЛ 0,4 кВ Л-1 КТП 10/0,4 кВ № 70/250 кВА ВЛ 10 кВ Л-7 Целинская для электроснабжения объекта – «склад», расположенного по адресу: РФ, Ростовская область, Целинский район, Новоцелинское сельское поселение, к.н.з.у.: 61:40:0600011:2916, заявитель Маргарян М.М.» (Ориентировочная протяженность ЛЭП - 0,315 км)</t>
  </si>
  <si>
    <t>Строительство ВЛ 10 кВ от опоры №5-03/8 Л-5 Наумовская, строительство КТП 10/0,4 и ВЛ 0,4 кВ для электроснабжения объекта - насосная станция, расположенного по адресу: РФ, Ростовская область, Пролетарский район, 0,3 км южнее х. Харьковский-1, к.н. 61:31:0600004:145, заявитель ИП Долматов Е.Н.» (Ориентировочная протяженность ЛЭП - 0,56 км, ориентировочная мощность ТП – 0,063 МВА)</t>
  </si>
  <si>
    <t>Строительство ВЛ 0,4 кВ от опоры №1-01/7, ВЛ 0,4 кВ Л-1, КТП-10/0,4 кВ №134, ВЛ 10 кВ Л-5 Куберле-2 для электроснабжения объекта – Быстровозводимое модульное здание пожарного депо ПЧ-241, расположенного по адресу: РФ, Ростовская область, Орловский район, п. Красноармейский, ул. Кирова, 45 а, к.н. 61:29:0060129:336, заявитель Государственное казенное учреждение Ростовской области «Противопожарная служба Ростовской области»» (Ориентировочная протяженность ЛЭП - 0,06 км)</t>
  </si>
  <si>
    <t>Строительство ВЛ-10 кВ от опоры №2-00/71 ВЛ-10 кВ №2 ПС 35/10кВ «Летницкая», строительство КТП 10/0,4 и ВЛ-0,4 кВ для электроснабжения объекта – дом животноводов, расположенный по адресу: Ростовская область, Песчанокопский район, вблизи с. Летник, граф. учет №222, кад. № 61:30:0600011:1999, заявитель Рыжков В.В. (Ориентировочная протяженность ЛЭП - 4,41 км, ориентировочная мощность ТП – 0,025 МВА)</t>
  </si>
  <si>
    <t>Строительство ВЛ 0,4кВ от опоры №3-00/7 ВЛ 0,4кВ Л-3 КТП 10/0,4кВ №65 по ВЛ 10кВ Л-5 Хлебодарненская для электроснабжения объекта – «дом культуры», расположенного по адресу: РФ, Ростовская область, Целинский район, с. Хлеборобное, ул. Советская, д. 16 а», к.н. 61:40:0100101:2335, заявитель Администрация Хлеборобного сельского поселения Целинского района Ростовской области» (Ориентировочная протяженность ЛЭП - 0,05км)</t>
  </si>
  <si>
    <t>Строительство ВЛИ 0,4 кВ от КТП 6/0,4 кВ №491/160 кВА по ВЛ 6 кВ Л-1 ПС Екатериновская для электроснабжения объекта – «жилое помещение», расположенного по адресу: РФ, Ростовская область, Сальский район, п. Манычстрой, к.н. 61:34:0600006:603, заявитель Лилитко Т.И.» (Ориентировочная протяженность ЛЭП – 0,18 км)</t>
  </si>
  <si>
    <t>Строительство ВЛ 0,4 кВ от КТП-10/0,4 кВ №917 ВЛ 10 кВ Л-2 Ганчуковская для электроснабжения объекта – квартира, расположенного   по адресу: РФ, Ростовская область, Пролетарский район, х. Ганчуков, ул. Степная, д. 4, кв. 2, к.н. 61:31:0070101:1208, заявитель Науменко Л.Г.» (Ориентировочная протяженность ЛЭП - 0,35 км)</t>
  </si>
  <si>
    <t>Строительство ВЛ 0,4 кВ от КТП-10/0,4кВ №322 ВЛ 10кВ Л-5 ПС Степная для электроснабжения объекта – «жилой дом», расположенного по адресу: РФ, Ростовская область, Пролетарский район, х. Степной, ул. Степная, д. 1, к.н. з.у.: 61:31:0060401:61, заявитель Коваленко И.В.» (Ориентировочная протяженность ЛЭП - 0,44 км)</t>
  </si>
  <si>
    <t>Строительство ВЛ 0,4кВ от опоры №1-02/12 ВЛ 0,4кВ Л-1 КТП 10/0,4кВ №216 по ВЛ 10кВ Л-5 Раздольненская для электроснабжения объекта – «врачебная амбулатория», расположенного по адресу: РФ, Ростовская область, Целинский район, с. Михайловка, ул. Крупской, д. 18, к.н. з.у.: 61:40:0050101:2341, заявитель МБУЗ  «ЦРБ Целинского района Ростовской области» (Ориентировочная протяженность ЛЭП 0,06км)</t>
  </si>
  <si>
    <t>Строительство ВЛ 0,4 кВ от опоры №1-00/14 по ВЛ 0,4 кВ Л-1 КТП 10/0,4 кВ №130 Л-4 Уютная для электроснабжения объекта - «дачный дом», расположенного по адресу: РФ, Ростовская область, Пролетарский район, г. Пролетарск, СТ «Заречное», к.н. 61:31:0500401:24, заявитель Троянов А.С.» (Ориентировочная протяженность ЛЭП - 0,3 км)</t>
  </si>
  <si>
    <t>Строительство ВЛ 0,4 кВ от КТП 10/0,4 кВ № 236 по ВЛ 10 кВ Л-15 Целинская для электроснабжения объекта – «коровник на 200 голов», расположенного по адресу: РФ, Ростовская область, Целинский район, Юловское сельское поселение, западнее окраины п. Юловский, к.н. з.у.: 61:40:0600008:1535, заявитель Абузарова Мариям Бахтиёровна» (Ориентировочная протяженность ЛЭП - 0,09 км)</t>
  </si>
  <si>
    <t>Строительство ВЛ-10 кВ от ВЛ-10 кВ №9 ПС 110/35/10кВ «Трубецкая», строительство КТП 10/0,4 и ВЛ 0,4 кВ для электроснабжения объекта – сельскохозяйственная база, расположенного по адресу:РФ,  Ростовская область, Сальский район, в кадастровом квартале  № 61:34:600005 с условным центром в п.Гигант, поле II, участок 3, кадастровый номер 61:34:0600005:2862. Заявитель ИП Глава К(Ф)Х Бабкова Т. В.». (Ориентировочная протяженность ЛЭП - 0,81 км, ориентировочная мощность ТП – 0,025 МВА)</t>
  </si>
  <si>
    <t>Строительство ВЛ 10 кВ от опоры №1-00/209 ВЛ 10 кВ №1 Ново-Донская, строительство КТП 10/0,4 и ВЛ 0,4 кВ для электроснабжения объекта – нежилое здание полевого стана, расположенного по адресу: Ростовская область, Целинский район, территория СПК «Московский», к.н. 61:40:0600015:3400, заявитель Горячих В.Н. (Ориентировочная протяженность ЛЭП – 2,96 км, ориентировочная мощность ТП – 0,025 МВА)</t>
  </si>
  <si>
    <t>Строительство ВЛ 0,4 кВ от опоры № 4-00/8 ВЛ-0,4 кВ Л-4 КТП-10/0,4 кВ № 138/160 кВа ВЛ-10 кВ Л-4 ПС 110 кВ Уютная для электроснабжения объекта – «жилой дом», расположенного по адресу: РФ, Ростовская область, Пролетарский район, ДНТ «Ручеек №3», ул. Вишневая, д. 39, к.н. з.у.: 61:31:500101:0010, заявитель Егорова Е.В.» (Ориентировочная протяженность ЛЭП - 0,42 км)</t>
  </si>
  <si>
    <t>Строительство ВЛ-10кВ от опоры №8-06/67 по ВЛ-10кВ Л-8 ПС 110/35/10кВ Пролетарская, строительство КТП 10/0,4кВ и ВЛ-0,4кВ для электроснабжения объекта «дом рыбака», расположенного по адресу: Ростовская обл., р-н. Пролетарский, ЗАО им. 50 летия СССР отд. №1,5 конт. 306, заявитель Басов С.И.»  (Ориентировочная протяженность ЛЭП – 1,68 км, ориентировочная мощность ТП – 0,025МВА)</t>
  </si>
  <si>
    <t>Строительство ВЛ 10 кВ от опоры №6-02/12 по ВЛ 10 кВ Л-6 Ново-Егорлыкская, с переводом питания ВЛ 10 кВ Л-6 Ново-Егорлыкская со II – секции шин в резервную ячейку I-секции шин РУ-10 кВ ПС 35/10 кВ Ново-Егорлыкская, строительство КТП 10/0,4 и ВЛ 0,4 кВ для электроснабжения объекта –здание школы №54, расположенного по адресу: 347616 РФ, Ростовская область, Сальский район, с. Новый Егорлык, ул. Красная, д. 41, к.н. 61.34.0110101:1387,  заявитель МБОУ ООШ №54 имени Е.И. Игнатенко» (Ориентировочная протяженность ЛЭП - 0,66 км, ориентировочная мощность ТП – 0,063 МВА)</t>
  </si>
  <si>
    <t>Строительство ВЛ 10 кВ от опоры №8-00/15 по ВЛ 10 кВ Л-8 Ново-Егорлыкская, с переводом питания ВЛ-10 кВ Л-8 Ново-Егорлыкская со II – секции шин в резервную ячейку I-секции шин РУ-10 кВ ПС 35/10 кВ Ново-Егорлыкская, строительство КТП 10/0,4 и ВЛ 0,4 кВ для электроснабжения объекта –здание школы №62, расположенного по адресу: РФ, Ростовская область, Сальский район, с.Новый Егорлык, ул. Ленина, участок 14, к.н. :61.34.0110101:2378,  заявитель МБОУ СОШ №62 имени Е.И. Игнатенко» (Ориентировочная протяженность ЛЭП - 0,71 км, ориентировочная мощность ТП – 0,04 МВА)</t>
  </si>
  <si>
    <t>Строительство ВЛ 10 кВ от опоры №16-00/12 по ВЛ 10 кВ Л-16 Сальская, строительство КТП 10/0,4 и ВЛ 0,4 кВ для электроснабжения объекта – административно-бытовое здание, расположенного по адресу: РФ, Ростовская область, г. Сальск , ул. Мелиоративная,7, заявитель ООО «Сальская ярмарка» (Ориентировочная протяженность ЛЭП - 0,1 км, ориентировочная мощность ТП – 0,25 МВА)</t>
  </si>
  <si>
    <t>Строительство ВЛ 0,4 кВ от КТП 10/0,4 кВ №69 по ВЛ 10 кВ Л-2 АРЗ для электроснабжения объекта – «бетоносмесительного узла и прочего оборудования», расположенного по адресу: РФ, Ростовская область, г. Сальск, ул. Карла Маркса, участок 114/1 к.н. 61:57:0010859:9, заявитель ИП Вырвич Ю.А.» (Ориентировочная протяженность ЛЭП – 0,14 км)</t>
  </si>
  <si>
    <t>Строительство ВЛ 0,4кВ от опоры №2-00/13 ВЛ 0,4кВ Л-2 КТП 10/0,4кВ № 282/100кВА ВЛ 10кВ Л-3 Лопанская для электроснабжения объекта – «жилой дом», расположенного по адресу: РФ, Ростовская область, Целинский район, с. Лопанка, ул. Красная, д. 69а, к.н. з.у.: 61:40:040101:1155, заявитель Муштоков Б.Д. (Ориентировочная протяженность ЛЭП - 0,16 км)</t>
  </si>
  <si>
    <t>Строительство ВЛ 0,4 кВ от опоры №1-00/24 ВЛ 0,4 кВ Л-1 КТП 10/0,4кВ № 296 по ВЛ 10 кВ Л-3 Целинская для электроснабжения объекта – «летняя кухня», расположенного по адресу: РФ, Ростовская область, Целинский район, п. Новая Целина, ул. Гагарина, д. 33, к.н. з.у.: 61:40:0010154:116, заявитель Мирзоев Юрий Афанасьевич» (Ориентировочная протяженность ЛЭП - 0,07 км)</t>
  </si>
  <si>
    <t>Строительство ВЛ-0,4кВ от опоры №1-00/4-5 ВЛ 0,4 кВ Л-1 от КТП 10/0,4 кВ №69 ВЛ 10 кВ Л-6 РП-1-6П для электроснабжения объекта - "дачный дом", расположенного по адресу: РФ, Ростовская область, г. Пролетарск, ул. Городовикова, д.59, к.н. з.у.: 61:31:0110280:5, заявитель Ефремов В.С." (ориентировочная протяженность ЛЭП 0,1км)</t>
  </si>
  <si>
    <t>Строительство ВЛ 0,4 кВ от КТП 10/0,4 кВ №523 по ВЛ 10 кВ Л-3 Водозабор для электроснабжения объекта – «жилой дом», расположенного по адресу: РФ, Ростовская область, Сальский район, СНТ №2 «Бровки», ул. Дачная, д. 7, к.н. 61:34:0500801:808, заявитель Исакова О.Е.» (Ориентировочная протяженность ЛЭП – 0,6 км).</t>
  </si>
  <si>
    <t>Строительство ВЛ 0,4 кВ от КТП 6/0,4 кВ №395/25 кВА по ВЛ 6 кВ Л-2 НС 1 для электроснабжения объекта – «бытовой вагончик», расположенного по адресу: РФ, Ростовская область, Сальский район, п. Юловский поле 14о, к.н. 61:34:0600004:1892, заявитель Попов О.П.» (Ориентировочная протяженность ЛЭП – 0,2 км)</t>
  </si>
  <si>
    <t>Строительство ВЛ 0,4 кВ от существующей опоры №1-00/7 ВЛ 0,4 кВ Л-1 КТП-10/0,4 кВ №130 по ВЛ 10 кВ Л-4 Уютная для электроснабжения объекта – «дом для отдыха», расположенного по адресу: РФ, Ростовская область, Пролетарский район садоводческое товарищество «Заречное», 4, к.н.з.у.: 61:31:0500401:84, заявитель Алексеев В.А.» (Ориентировочная протяженность ЛЭП - 0,04 км)</t>
  </si>
  <si>
    <t>Строительство ВЛ 0,4 кВ от опоры №2-00/19 ВЛ 0,4 кВ Л-2 КТП 10/0,4 кВ №287 по ВЛ 10 кВ Л-1 Целинская для электроснабжения объекта – «жилой дом», расположенного по адресу: РФ, Ростовская область, Целинский район, п. Новая Целина ул. Кленовая, д.10», к.н. 61:40:0010145:5, заявитель Коновалова А.П.» (Ориентировочная протяженность ЛЭП - 0,29 км)</t>
  </si>
  <si>
    <t>Строительство ВЛИ 0,22 кВ от опоры №2-00/8 по ВЛ 0,4 кВ Л-2   КТП 10/0,4 кВ №236 по ВЛ 10 кВ Л-5 Песчанокопская для электроснабжения объекта – кафе, расположенного по адресу: РФ, Ростовская область, Песчанокопский район, автотрасса Батайск-Ставрополь 150км+540  к.н.з.у.: 61:30:0600004:6093, заявитель ИП Миронов В.А. (Ориентировочная протяженность ЛЭП - 0,17 км)</t>
  </si>
  <si>
    <t>Строительство ВЛ 10 кВ от опоры №2-00/75 ВЛ 10 кВ Л-2 Ленинец, строительство КТП 10/0,4 кВ и ВЛ 0,4 кВ для электроснабжения объекта – Мясоперерабатывающий комбинат, расположенного по адресу: РФ, Ростовская область, Сальский р-н, с. Кручёная Балка, 16 км автодороги Сальск-Крученая Балка, к.н. 61:34:0600007:1913, заявитель Слепченко Е.В.» (Ориентировочная протяженность ЛЭП - 0,05 км, ориентировочная мощность ТП – 0,025 МВА)</t>
  </si>
  <si>
    <t>Строительство ТП 10/0,4 кВ, строительство ВЛ 10 кВ от ВЛ 10 кВ №2 ПС 110/35/10 кВ Чалтырь, для технологического присоединения теплицы заявителя И.П. Меликян К.З. по адресу: Ростовская область, Мясниковский р-н, земли колхоза «Дружба» кад № 61:25:0600401:12088 (ориентировочная протяженность ЛЭП - 0,01 км, ориентировочная мощность ТП – 25 кВА)</t>
  </si>
  <si>
    <t xml:space="preserve">"Строительство ВЛ 10 кВ от опоры №6-02/12 по ВЛ 10 кВ Л-6 Ново-Егорлыкская, с переводом питания ВЛ 10 кВ Л-6 Ново-Егорлыкская со II-сеции шин в резервную ячейку I-секции шин РУ-10 кВ ПС 35/10 кВ Ново-Егорлыкская, строительство КТП 10/0,4 и ВЛ 0,4 кВ для электроснабжения объекта - здание школы №54, расположенного по адресу: 347616 РФ, Ростовская область, Сальский район, с. Новый Егорлык, ул. Красная, д. 41, к.н. 61.34.0110101:1387, заявитель МБОУ ООШ №54 имени Е.И. Игнатенко" </t>
  </si>
  <si>
    <t>Строительство участка ВЛ-10 кВ от существующей оп. №148 ВЛ-10 кВ «Совхоз» от ПС Ш-16, с установкой ТП-10/0,4 кВ, и строительство ВЛИ-0,4 кВ от вновь установленной ТП-10/0,4 кВ для присоединения автоматической блочной АЗС ООО «Флэш» (ориентировочная протяженность ЛЭП 0,205 км, ориентировочная мощность трансформатора 100 кВА)</t>
  </si>
  <si>
    <t>Строительство участка ВЛ-10 кВ от существующей оп. №2 отпайки на КТП№252 ВЛ-10 кВ «Красюковка» от ПС Ш-39, с установкой ТП-10/0,4 кВ, и строительство ВЛИ-0,4 кВ от вновь установленной ТП-10/0,4 кВ для присоединения НСО «Курень»(ориентировочная протяженность ЛЭП 0,01 км, ориентировочная мощность трансформатора 160 кВА)</t>
  </si>
  <si>
    <t>"Строительство ВЛ-0,4 кВ от вновь установленной опоры ВЛ-0,4кВ и вновь установленной КТП-10/0,4 кВ от вновь построенной ВЛ-10 кВ от опоры ВЛ-10 кВ №7-00/140 ПС 35/10 кВ КРС для электроснабжения двух дачных домиков, расположенных по адресу: Ростовская обл., р-н Пролетарский, ДНТ №2, заявители Поляков Н.В., Босенко Д.И. (Ориентировочная протяженность ЛЭП - 0,53км)"</t>
  </si>
  <si>
    <t>Строительство ВЛИ-0,4кВ от опоры №1 по ВЛИ-0,4кВ №5 ТП-10/0,4кВ №5/1 по ВЛ-10кВ №5 ПС "Хапры-Тяговая" до границ земельного участка заявителя (Атаева С.Н.)</t>
  </si>
  <si>
    <t>Строительство ВЛ 0,4 кВ от РУ 0,4 кВ новой ТП 10/0,4 кВ, строительство ТП 10/0,4 кВ, строительство ВЛ 10 кВ от ВЛ 10 кВ №1 ПС 110/35/10 кВ Чалтырь, для технологического присоединения ангара заявителя (Жаравин А.Е.) по адресу: Ростовская область, Мясниковский р-н, Красно-Крымское сельское поселение 0+210 м вправо автодороги Ростов-на-Дону - Новошахтинск к.н. № 61:25:0600401:9816 (ориентировочная протяженность ЛЭП - 0,015 км, ориентировочная мощность ТП – 25 кВА)</t>
  </si>
  <si>
    <t>Строительство ВЛ 0,4 кВ от ВЛ 0,4 кВ №1 КТП 10/0,4 кВ №511А ВЛ 10 кВ №3 ПС 110/10 кВ «Лиманная» для технологического присоединения Заявителя (Вартанян С.Г.) по адресу: Ростовская область, Неклиновский р-н, с. Лотошники, ул. Веселая, 2, к.н. 61:26:090401:0:8/506/А-А4СКБГДЕ:0/18286 (ориентировочная протяженность ЛЭП 0,2 км)</t>
  </si>
  <si>
    <t>"Строительство ВЛ-0,4кВ от ВЛ-0,4кВ №1 ТП-10/0,4 кВ №281м ВЛ-10кВ №3 ПС 35/10кВ «Лакадемоновская» до границ земельного участка Заявителя (Гричук С.Г.)"</t>
  </si>
  <si>
    <t>Строительство ВЛИ-0,4кВ от РУ-0,4кВ ТП-10/0,4кВ №1-22 ПС Чалтырь 110/35/10кВ, до границы земельного участка заявителя (Смышляев А.Г.)</t>
  </si>
  <si>
    <t>Строительство ВЛ-10кВ от опоры №42 по ВЛ-10кВ №2 ПС Чалтырь, строительство ТП-10/0,4кВ, строительство ВЛИ-0,4кВ до границ земельных участков заявителей (Ярославцев С.А., Гадзиян Х.Г., Григорян Э.В., Айдинян Е.Г., Атаян М.А., Чубарян И.Д., Бабиян А.Э., Агаглуян Л.А., Минакова О.А., Багагозян М.Е., Черепанов В.А., Айдинян Д.Д., Айдинян Н.Е., Косеян Г.С., Андонян О.А., Бабенкова О.М., Тащиев В.А.)</t>
  </si>
  <si>
    <t>Строительство ВЛ-0,4кВ от РУ 0,4 кВ ТП 10/0,4 кВ №2-25 по ВЛ 10 кВ №2 ПС 110/35/10 кВ Чалтырь, для технологического присоединения жилого дома заявителя: (Григорян З.С.) по адресу: Ростовская область, Мясниковский район, с. Крым, ул. Секизяна 31, к.н. 61:25:0201023:251 (ориентировочная протяженность ЛЭП 0,14 км)</t>
  </si>
  <si>
    <t>Строительство ВЛ 0,4 кВ от ВЛ 0,4 кВ №3 ТП 6/0,4 кВ №99 по ВЛ 6 кВ №24 РП 6 кВ №2 по КЛ 6 кВ №122/2 ПС 110/35/6 кВ «Т-1» до границ земельного участка Заявителя ИП Сергиенко В.И. (ориентировочная протяженность ЛЭП 0,4 км)</t>
  </si>
  <si>
    <t>Строительство ВЛ 0,4 кВ от РУ 0,4 кВ ТП 10/0,4 кВ №1-6 ПС 110/35/10 кВ «Чалтырь», до границы земельного участка заявителя (Юшкова М.С.)» (ориентировочная протяженность ЛЭП 0,15 км)</t>
  </si>
  <si>
    <t>Строительство ВЛ 0,4кВ от РУ 0,4кВ ТП 10/0,4кВ №5-13 по ВЛ 10кВ №5 ПС 35/10 Б.Салы до границы земельного участка заявителя (Гургенян А.С.) (ориентировочная протяженность ЛЭП 0,3км)</t>
  </si>
  <si>
    <t>Строительство ВЛ 0,4кВ от ВЛ 0,4кВ №1 ТП 10/0,4кВ №1-155 по ВЛ 10кВ №1 ПС 110/35/10кВ Чалтырь, до границы земельного участка заявителя (Мартиросян В.А.) (ориентировочная протяженность ЛЭП 0,07км)</t>
  </si>
  <si>
    <t>Строительство ВЛ-0,4кВ от ВЛ-0,4кВ №1 ТП-10/0,4кВ №1-133 по ВЛ-10кВ №1 ПС 110/35/10кВ Чалтырь до границы земельного участка заявителя (Баисова О.М.) (ориентировочная протяженность ЛЭП-0,36км)</t>
  </si>
  <si>
    <t>Строительство ВЛ 0,4 кВ от КТП 10/0,4 кВ №4/16 ВЛ 10 кВ №3 ПС 110/35/10 кВ «Синявская» до границы земельного участка заявителя (ИП Гаврина А.Л.) (ориентировочная протяженность ЛЭП 0,7 км)</t>
  </si>
  <si>
    <t>Строительство ВЛ 0,4кВ от ВЛ 0,4кВ №1 КТП 10/0,4кВ №245 ВЛ 10кВ №6 ПС 35/10кВ «Покровская» до границы земельного участка заявителя (Баранцова Е.К.) (ориентировочная протяженность ЛЭП 0,28км)</t>
  </si>
  <si>
    <t>Строительство ВЛ 10 кВ от  ВЛ 10 кВ №5 ПС35/10 кВ Петровская, строительство ТП10/0,4 кВ, строительство ВЛ 0,4 кВ   до границы земельного участка заявителя (Литовченко А.Н., Эзегелян Х.Е., Дзреян Х.А., Сбытов М.М., Сбытов М.А., Сбытова Т.С., Буюклян В.М., Буюклян А.Т., Чараева М.В., Осканов Ф.Э., Текнеджян А.Р.)» (ориентировочная протяженность ЛЭП - 0,35 км., ориентировочная мощность ТП-250 кВА)</t>
  </si>
  <si>
    <t>Строительство ВЛ 10 кВ от ВЛ 10 кВ №1 ПС 110/35/10 кВ Чалтырь отпайки на ТП 10/0,4 кВ №1-5А до новой ТП 10/0,4 кВ, строительство ТП 10/0,4 кВ, строительство ВЛ 0,4 кВ от новой ТП 10/0,4 кВ до границы земельного участка заявителя (ИП Бабиев А.В.) (ориентировочная протяженность ЛЭП - 0,92 км, ориентировочная мощность ТП – 160 кВА)</t>
  </si>
  <si>
    <t>Строительство ВЛ 0,4 кВ от ВЛ 0,4 кВ №2 КТП 10/0,4 кВ №580 ВЛ 10 кВ №5 ПС 110/10 кВ «Самбек» до границы земельного участка заявителя (Абрамова Ю.А.) (ориентировочная протяженность ЛЭП 0,27 км)</t>
  </si>
  <si>
    <t>Строительство ВЛ 0,4кВ от РУ 0,4кВ КТП 10/0,4кВ №463м ВЛ 10кВ №2 ПС 35/10кВ «Русский Колодец» для технологического присоединения частного жилого дома заявителя Стукань Е.И. по адресу: Ростовская область, Неклиновский район, хутор Русский Колодец, улица Новая, 52, к.н. 61:26:0070701:213 (ориентировочная протяженность ЛЭП 0,070км)</t>
  </si>
  <si>
    <t>Строительство ВЛ 0,4кВ от ВЛ 0,4кВ №1 КТП 10/0,4кВ №481 ВЛ 10кВ №1 ПС 35/10кВ «Советка-2» для технологического присоединения кватиры заявителя Кузяков М.В. по адресу: Ростовская область, Неклиновский район, слобода Советка, проспект Октябрьский, 35, квартира 3 к.н. 61:26:0200101:74 (ориентировочная протяженность ЛЭП 0,260км)</t>
  </si>
  <si>
    <t>Строительство ВЛ 0,4кВ от ВЛ 0,4кВ №1 КТП 10/0,4кВ №710 ВЛ 10кВ №1/3 ПС 110/35/10кВ «Троицкая-1» для технологического присоединения участка заявителя Абасова Д.Р. по адресу: Ростовская область, город Таганрог, улица Бровикова, 33, к.н. 61:58:0006027:1029 (ориентировочная протяженность ЛЭП 0,110км)</t>
  </si>
  <si>
    <t>Строительство ВЛ 0,4кВ от ВЛ 0,4кВ №1 КТП 10/0,4кВ №43м ВЛ 10кВ №5 ПС 35/10кВ «Русский Колодец» для технологического присоединения земельного участка заявителя Степаненко И.В. по адресу: Ростовская область, Неклиновский район, село Красный Пахарь, улица Есенина, 2, к.н. 61:26:0160601:295 (ориентировочная протяженность ЛЭП 0,235км)</t>
  </si>
  <si>
    <t>Строительство ВЛ 0,4 кВ от ВЛ 0,4 кВ №2 КТП 10/0,4 кВ №432 ВЛ 10 кВ №4 ПС 35/10 кВ «Покровская» для технологического присоединения гаража заявителя Кузнецов В.Д. по адресу: Ростовская область, Неклиновский район, с. Покровское, ул. Ленина, 2-Г, к.н. 61:26:0050103:250 (ориентировочная протяженность ЛЭП 0,2 км)</t>
  </si>
  <si>
    <t>Строительство ВЛ 0,4 кВ от ВЛ 0,4 кВ №2 ТП 10/0,4 кВ №6-26 по ВЛ 10 кВ №6 ПС 110/35/10 кВ «Чалтырь» для технологического присоединения жилого дома заявителя Мовсесян Г.Г. по адресу: Ростовская область, Мясниковский район, с. Чалтырь ул. 1-я Линия д. №17 к.н. 61:25:0101401:3. (ориентировочная протяженность ЛЭП 0,2 км)</t>
  </si>
  <si>
    <t>Строительство ВЛ 0,4 кВ от ВЛ 0,4 кВ №1 ТП 10/0,4 кВ №7-8 по ВЛ 10 кВ №7 ПС 110/35/10 кВ «Синявская» для технологического присоединения жилого дома заявителя Плохенко Г.Н. по адресу: Ростовская область, Мясниковский район, х. Недвиговка ул. Сады д. №31 к.н. 61:25:070101:0108. (ориентировочная протяженность ЛЭП 0,06 км)</t>
  </si>
  <si>
    <t>Строительство ВЛ 0,4 кВ от ВЛ 0,4 кВ №2 ТП 10/0,4 кВ №5-1 по ВЛ 10 кВ №5 ПС 110/35/10 кВ «Чалтырь» для технологического присоединения автосервиса заявителя ИП Погосян О.А. по адресу: Ростовская область, Мясниковский район, с. Крым ул. Большесальская, д. 2г к.н. 61:25:0101232:393. (ориентировочная протяженность ЛЭП 0,160 км)</t>
  </si>
  <si>
    <t>Строительство ВЛ 0,4 кВ от ВЛ 0,4 кВ №1 ТП 10/0,4 кВ №3-6 по ВЛ 10 кВ №3 ПС 110/35/10 кВ «Чалтырь» для технологического присоединения жилого дома заявителя Аносян В.К. по адресу: Ростовская область, Мясниковский район, с. Чалтырь ул. Социалистическая 54в к.н. 61:25:0101232:360. (ориентировочная протяженность ЛЭП 0,14 км)</t>
  </si>
  <si>
    <t>Строительство ВЛ 0,4 кВ от ВЛ 0,4 кВ №1 КТП 10/0,4 кВ №413Ам ВЛ 10 кВ №4 ПС 35/10 кВ «Русский Колодец» для электроснабжения подсобного хозяйства заявителя Егунов В.Ф. по адресу: Ростовская область, район Неклиновский, село Боцманово, улица Седова, 27, к.н. 61:26:0070801:185 (ориентировочная протяженность ЛЭП 0,22 км)</t>
  </si>
  <si>
    <t>Строительство ВЛ 0,4 кВ от РУ 0,4 кВ КТП 10/0,4 кВ №401 ВЛ 10 кВ №5 ПС 110/35/10 кВ Алексеевская для электроснабжения станции ПАО «МТС» по адресу Матвеево Курганский р-н, с. Староротовка, просп. Дружбы 48-А. к.н:61:21:0010401:2170, замена силового трансформатора на КТП 10/0,4 кВ №401 ВЛ 10 кВ №5 ПС 110/35/10 кВ Алексеевская.  (ориентировочная протяженность ЛЭП - 0,06 км., ориентировочная мощность силового трансформатора 40 кВА)</t>
  </si>
  <si>
    <t>Строительство ВЛ 0,4 кВ от ВЛ 0,4 кВ №1 ТП 10/0,4 кВ №5-2 по ВЛ 10 кВ №5 ПС 110/27/10 кВ «Хапры-Тяговая» для электроснабжения магазина заявителя Гадзиян Н.А. по адресу: Ростовская область, Мясниковский район, х. Калинин ул. Беляева 1 к.н. 61:25:0050101:6873 (ориентировочная протяженность ЛЭП 0,06 км)</t>
  </si>
  <si>
    <t>Строительство ВЛ 0,4 кВ от РУ 0,4 кВ новой ТП 10/0,4 кВ, строительство ТП 10/0,4 кВ, строительство ВЛ 10 кВ от ВЛ 10 кВ №20-04 ПС 220/110/10 кВ Р-20 до новой ТП 10/0,4 кВ, для электроснабжения производственного помещения заявителя Назарьянц И.А. по адресу: Ростовская область, Мясниковский р-н, х. Калинин, ул. Строителей 1 к.н. 61:25:0601001:2778.  (ориентировочная протяженность ЛЭП - 0,45 км, ориентировочная мощность ТП – 250 кВА)</t>
  </si>
  <si>
    <t>Строительство ВЛ 0,4 кВ от ВЛ 0,4 кВ №1 КТП 10/0,4 кВ №69 ВЛ 10 кВ №3 ПС 110/10 кВ «Лиманная» для электроснабжения подсобного хозяйства заявителя Куликов А.А. по адресу: Ростовская область, Неклиновский район, д. Золотарева, улица Лиманная, 3-А, к.н. 61:26:0000000:6072 (ориентировочная протяженность ЛЭП 0,200 км)</t>
  </si>
  <si>
    <t>Строительство ВЛ 0,4кВ от ВЛ 0,4кВ №3 ТП 10/0,4кВ №3-14 по ВЛ 10кВ №3 ПС 35/10кВ «Петровская» для электроснабжения жилого дома заявителя Гайбарян А.Х. по адресу: РО, Мясниковский район, х. Александровка 2-я, ул. Комсомольская д. 1б к.н. 61:25:0080201:1466 (ориентировочная протяженность ЛЭП 0,07км)</t>
  </si>
  <si>
    <t>Строительство ВЛ 0,4 кВ от ВЛ 0,4 кВ №2 ТП 10/0,4 кВ №7-6 по ВЛ 10 кВ №7 ПС 110/35/10 кВ «Синявская» для технологического присоединения жилого дома заявителя Господинко И.Е по адресу: Ростовская область, Мясниковский район, х. Недвиговка, ул. Железнодорожная 54а к.н. 61:25:0070101:1813 (ориентировочная протяженность ЛЭП 0,25 км)</t>
  </si>
  <si>
    <t>Строительство ВЛ 0,4кВ от ВЛ 0,4кВ №2 ТП 10/0,4кВ №1-16 по ВЛ 10кВ №1 ПС 110/35/10кВ «Чалтырь» для технологического присоединения жилого дома заявителя Гайбарян А.А. по адресу: Ростовская область, Мясниковский район, с. Крым ул. 13-я Линия д. 20б, к.н.61:25:0201028:291 (ориентировочная протяженность ЛЭП 0,160км)</t>
  </si>
  <si>
    <t>Строительство ВЛ 0,4 кВ от ВЛ 0,4 кВ проектируемой  по договору № 61-1-17-00331557 (Ещенко Г.Ю.) для технологического присоединения жилого дома заявителя Киянова О.А. по адресу: Ростовская область, Мясниковский район, с. Султан Салы ул. Пролетарская д. 36, к.н.61:25:0030401:82 (ориентировочная протяженность ЛЭП 0,08 км)</t>
  </si>
  <si>
    <t>Строительство ВЛ 0,4 кВ от ВЛ 0,4 кВ №1 ТП 10/0,4 кВ №1-6 по ВЛ 10 кВ №1 ПС 110/35/10 «Чалтырь» для технологического присоединения жилого дома заявителя Майкоглуян А.М. по адресу: Ростовская область, Мясниковский район, х. Ленинакан ул. Трудовая д. 37 д, к.н.61:25:0030301:1416 (ориентировочная протяженность ЛЭП 0,09 км)</t>
  </si>
  <si>
    <t>Строительство ВЛ 0,4 кВ от ВЛ 0,4 кВ №2 ТП 10/0,4 кВ №5-15 по ВЛ 10 кВ №5 ПС 110/35/10 кВ «Чалтырь» для технологического присоединения жилого дома заявителя Епихина С.В. по адресу: Ростовская область, Мясниковский район, с. Чалтырь, ул. Трудовая д. 47 к.н. 61:25:0101432:40 (ориентировочная протяженность ЛЭП 0,04 км)</t>
  </si>
  <si>
    <t>Строительство ВЛ 10 кВ от ВЛ 10 кВ №5 ПС 110/27/10 кВ Хапры-Тяговая, строительство КЛ 10 кВ под полотном ж/д, строительство новой ТП 10/0,4 кВ, строительство ВЛ 0,4 кВ от РУ 0,4 кВ новой ТП 10/0,4 кВ, для электроснабжения жилого дома и гаража заявителей Глущенко Г.Д., Бобров В.В. по адресу: РО, Мясниковский р-н, х. Калинин, ул. Заводская д. 6 б; 7 ж</t>
  </si>
  <si>
    <t>Строительство ВЛ 0,4 кВ от РУ 0,4 кВ ТП 10/0,4 кВ №5-17 по ВЛ 10 кВ №5 ПС 35/10 кВ Б.Салы для технологического присоединения жилого дома заявителя Котельникова И.В. по адресу: Ростовская область, Мясниковский район, с. Б. Салы ул. Героев д. 39 к.н.61:25:0600501:1066.  (ориентировочная протяженность ЛЭП 0,18 км)</t>
  </si>
  <si>
    <t>Строительство ВЛ 0,4 кВ от РУ 0,4 кВ ТП 10/0,4 кВ №370 ВЛ 10 кВ №3 ПС 110/10 кВ Отрадненская для технологического присоединения нежилого здания заявителя Сухоруков А.Н. по адресу: Ростовская область, Неклиновский район, х. Пименово, участок находится примерно в 200 м от ориентира по направлению на юго-восток, к.н. 61:26:0600004:208 (ориентировочная протяженность ЛЭП 0,09 км)</t>
  </si>
  <si>
    <t>Строительство ВЛ 0,4 кВ от проектируемой ВЛ 0,4 кВ по титулу: «Строительство ВЛ-0,4кВ от ВЛ-0,4кВ №1 ТП-10/0,4 кВ №281м ВЛ-10кВ №3 ПС 35/10кВ «Лакадемоновская» до границ земельного участка Заявителя (Гричук С.Г.)» для технологического присоединения личного подсобного хозяйства заявителя Скороход Н.В. по адресу: Ростовская область, Неклиновский район, с. Лакедемоновка, ул. Социалистическая, 59, к.н. 61:26:160101:0231 (ориентировочная протяженность ЛЭП 0,12 км)</t>
  </si>
  <si>
    <t>Строительство ВЛ 0,4 кВ от ВЛ 0,4 кВ №3 ТП 6/0,4 кВ №30 по КЛ 6 кВ №80 ПС 35/6 кВ Т-8 для электроснабжения жилых домов заявителей Саркисян Б.В, Анищенко И.В. по адресу: РО г. Таганрог, ул. М. Жукова, 60, 66 (ориентировочная протяженность ЛЭП– 0,195 км)</t>
  </si>
  <si>
    <t>Строительство ВЛ 0,4 кВ от ВЛ 0,4 кВ №1 ТП 10/0,4 кВ №7-15 по ВЛ 10 кВ №7 ПС 110/35/10 кВ Синявская для электроснабжения жилого дома заявителя Козьмин С.А. по адресу: РО Мясниковский р-н, х. Недвиговка, ул. Октябрьская, д. 67, корп. а, к.н.61:25:0070101:4293. (ориентировочная протяженность ЛЭП– 0,07 км)</t>
  </si>
  <si>
    <t>Строительство ВЛ 0,4 кВ от ВЛ 0,4 кВ №2 ТП 10/0,4 кВ №1-106 по ВЛ 10 кВ №1 ПС 110/35/10 кВ Чалтырь для электроснабжения жилого дома заявителя Потрачян Г.К. по адресу: РО, Мясниковский р-н, х. Ленинаван, ул. Насосная, д. 5, к.н.61:25:0030202:4088. (ориентировочная протяженность ЛЭП– 0,035 км)</t>
  </si>
  <si>
    <t>Строительство ВЛ 0,4 кВ от проектируемой ВЛ 0,4 кВ по титулу: «Строительство ВЛ 0,4кВ от ВЛ 0,4кВ №2 КТП 10/0,4кВ №474(63кВА) по ВЛ 10кВ №3 ПС 110/10кВ «Лиманная» до границ земельного участка Заявителя (Карпова А.А.)»  до границ земельного участка Филина А.В. по адресу: Ростовская область, Неклиновский район, село Андреево-Мелетьево, улица Молодежная, дом 58А, к.н. 61:26:0600013:1625, (ориентировочная протяженность ЛЭП 0,041 км)</t>
  </si>
  <si>
    <t>Строительство ВЛ 0,4 кВ от ВЛ 0,4 кВ №1 ТП 10/0,4 кВ №5-1 по ВЛ 10 кВ №5 ПС 110/27/10 кВ Хапры-Тяговая для технологического присоединения жилого дома заявителя Пилипенко О.В. по адресу: Ростовская область, Мясниковский район, х. Калинин ул. 50-лет Победы д. 24, к.н.61:25:0050101:1306 (ориентировочная протяженность ЛЭП 0,1 км)</t>
  </si>
  <si>
    <t>Строительство ВЛ 0,4 кВ от ВЛ 0,4 кВ, проектируемой по договору № 61-1-17-00347695 от 25.01.2018 г. (Чибухчян А.Л.) для технологического присоединения жилого дома заявителя Таварян Р.Р. по адресу: Ростовская область, Мясниковский район, с. Султан Салы ул. Налбандяна д. 44, к.н.61:25:0030401:438 (ориентировочная протяженность ЛЭП 0,03 км)</t>
  </si>
  <si>
    <t>Строительство ВЛ 0,4 кВ от ВЛ 0,4 кВ №1 ТП 10/0,4 кВ №1-24 по ВЛ 10 кВ №1 ПС 110/35/10 кВ «Чалтырь» для технологического присоединения жилого дома заявителя Асвадурян Е.Б. по адресу: Ростовская область, Мясниковский район, с. Кр.Крым ул. Братьев Баян 79 к.н.61:25:0600401:12307 (ориентировочная протяженность ЛЭП 0,06 км)</t>
  </si>
  <si>
    <t>Строительство ВЛ 0,4 кВ от РУ 0,4 кВ новой ТП 10/0,4 кВ, строительство ТП 10/0,4 кВ, строительство ВЛ 10 кВ от  ВЛ 10 кВ  №6 ПС 35/10 кВ Б.Салы до новой ТП 10/0,4 кВ, для технологического присоединения жилых домов заявителей  Бабаян В.В., Саркисян В.С., Красюков В.С. по адресу: Ростовская область, Мясниковский р-н, с. Большие Салы, ул. Мира, д. 1,2,3  к.н. № 61:25:0600501:1584, 61:25:0600501:1777, 61:25:0600501:1585  (ориентировочная протяженность ЛЭП - 0,41 км, ориентировочная мощность ТП – 63 кВА)</t>
  </si>
  <si>
    <t>Строительство ВЛ 0,4 кВ от ВЛ 0,4 кВ №1 ТП 10/0,4 кВ №5-9 по ВЛ 10 кВ №5 ПС 110/27/10 кВ «Хапры-Тяговая» для технологического присоединения жилого дома заявителя Журавлев Н.В. по адресу: Ростовская область, Мясниковский район, х. Калинин ул. Школьная 128/в  к.н. 61:25:0050101:6923 (ориентировочная протяженность ЛЭП 0,08 км)</t>
  </si>
  <si>
    <t>Строительство ВЛ 0,4кВ от ВЛ 0,4кВ №1 ТП 10/0,4кВ №20-20 ПС 220/110/10кВ Р-20, для технологического присоединения складского помещения заявителя Еременко А.В. по адресу Ростовская обл., Мясниковский р-н, х. Калинин, ул. Промышленная, 4 к.н. 61:25:0601001:3142 (ориентировочная протяженность ЛЭП 0,18км)</t>
  </si>
  <si>
    <t>Строительство ВЛ 0,4 кВ от ВЛ 0,4 кВ №1 ТП 10/0,4 кВ №1-6 по ВЛ 10 кВ №1 ПС 110/35/10 кВ «Чалтырь» для технологического присоединения жилого дома заявителя Ачарян С.Л. по адресу: Ростовская область, Мясниковский район, х. Ленинакан ул. Дачная 2 к.н.61:25:0030301:1229 (ориентировочная протяженность ЛЭП 0,07 км)</t>
  </si>
  <si>
    <t>Строительство ВЛ 0,4 кВ от ВЛ 0,4 кВ №2 ТП 10/0,4 кВ №7-1 по ВЛ 10 кВ №7 ПС 35/10 кВ «Петровская» для технологического присоединения жилого дома заявителя Крюков В.В. по адресу: Ростовская область, Мясниковский район, сл. Петровка ул. Октябрьская 32а к.н.61:25:080101:0168 (ориентировочная протяженность ЛЭП 0,18 км)</t>
  </si>
  <si>
    <t>Строительство ВЛ 0,4 кВ от ВЛ 0,4 кВ №2 КТП 10/0,4 кВ №112 ВЛ 10 кВ №8 ПС 35/10 кВ «Покровская» для технологического присоединения частного жилого дома заявителя Звездина В.А. по адресу: Ростовская область, Неклиновский район, с. Покровское, пер. Украинский, 35, к.н. 61:26:050137:0097 (ориентировочная протяженность ЛЭП 0,065 км)</t>
  </si>
  <si>
    <t>Строительство ВЛ 0,4 кВ от ВЛ 0,4 кВ проектируемой по титулу: «Строительство ВЛ 0,4 кВ от ВЛ 0,4 кВ проектируемой по титулу: «Строительство ВЛ 0,4 кВ от КТП 10/0,4 кВ №729 ВЛ 10 кВ №3 ПС 35/10 кВ «ГСКБ» до границ земельного участка Заявителя (Мороз С.С.)» для технологического присоединения личного подсобного хозяйства заявителя Пирогова Е.В. по адресу: Ростовская область, Неклиновский район, с. Новобессергеневка, ул. Лескова, 8, к.н. 61:26:0600024:4416 (ориентировочная протяженность ЛЭП 0,185 км)» для технологического присоединения частных жилых домов заявителя Борцов А.В. по адресу: Ростовская область, Неклиновский район, с. Новобессергеневка, ул. Лескова, 14, 16, к.н. 61:26:0600024:871 (ориентировочная протяженность ЛЭП 0,146 км)</t>
  </si>
  <si>
    <t>Строительство ВЛИ-0,4кВ от РУ-0,4кВ ТП-10/0,4кВ №6/3 ПС Б.Салы до границы земельного участка заявителя (Есаян Г.А.)</t>
  </si>
  <si>
    <t>Строительство ВЛ 0,4кВ от РУ 0,4кВ новой ТП 10/0,4кВ, строительство ТП 10/0,4кВ, строительство ВЛ 10кВ от ВЛ 10кВ №1 ПС 110/35/10кВ Чалтырь до новой ТП 10/0,4кВ, для технологического присоединения садового центра заявителя Бредихина Е.В. по адресу: Ростовская область, Мясниковский р-н, Красно-Крымское сельское поселение на землях колхоза «Дружба» к.н. № 61:25:600401:2999 (ориентировочная протяженность ЛЭП - 0,075км, ориентировочная мощность ТП – 25кВА)</t>
  </si>
  <si>
    <t>Строительство ВЛ 0,4 кВ от ВЛ 0,4 кВ №1 ТП 10/0,4 кВ №7-23 по ВЛ 10 кВ №7 ПС 110/35/10 кВ «Синявская» для технологического присоединения жилого дома заявителя Брагина Е.Н. по адресу: Ростовская область, Мясниковский район, х. Хапры ул. Первомайская 18 б к.н.61:25:0070201:2317 (ориентировочная протяженность ЛЭП 0,1 км)</t>
  </si>
  <si>
    <t>Строительство ВЛ 0,4кВ от РУ 0,4кВ новой ТП 10/0,4кВ, строительство ТП 10/0,4кВ, строительство ВЛ 10кВ от ВЛ 10кВ №1 ПС 110/35/10кВ Чалтырь для технологического присоединения нежилого помещения заявителя Аванесов В.А. по адресу: Ростовская область, Мясниковский р-н, к.н. № 61:25:0600401:12558 (ориентировочная протяженность ЛЭП - 0,065км, ориентировочная мощность ТП – 40кВА)</t>
  </si>
  <si>
    <t>Строительство ВЛ 0,4 кВ от ВЛ 0,4 кВ проектируемой по договору № 61-1-17-00357413 (Баисова О.М.) от ТП 10/0,4 кВ №1-133 по ВЛ 10 кВ №1 ПС 110/35/10 кВ «Чалтырь» для технологического присоединения жилого дома заявителя (Жаравин А.Е.) по адресу: Ростовская область, Мясниковский район, х. Ленинаван ул. Октябрьская 7 к.н.61:25:0600401:11507 (ориентировочная протяженность ЛЭП 0,06 км)</t>
  </si>
  <si>
    <t>Строительство ВЛ 0,4кВ от РУ 0,4кВ ТП 10/0,4кВ №1-54 по ВЛ 10кВ №1 ПС 110/35/10кВ "Чалтырь" для технологического присоединения магазина заявителя ИП Майкоглуян А.Е. по адресу: Ростовская область, Мясниковский район, х. Ленинаван, ул. Садовая, д. 32 к.н. 61:25:0030202:4136 (ориентировочная протяженностль ЛЭП 0,2км)</t>
  </si>
  <si>
    <t>Строительство ВЛ 0,4 кВ от РУ 0,4 кВ ТП 10/0,4 кВ №3/6 по ВЛ 10 кВ №3 ПС 110/35/10 кВ «Чалтырь2» для технологического присоединения кафе-закусочная заявителя (Кураян А.Р.) по адресу: Ростовская область, Мясниковский район, с.Чалтырь ул. Социалистическая 23 л. к.н.61:25:0101327:55 (ориентировочная протяженность ЛЭП 0,2 км)</t>
  </si>
  <si>
    <t>Строительство ВЛ 0,4 кВ от ВЛ 0,4 кВ №1 ТП 10/0,4 кВ №7-14 по ВЛ 10 кВ №7 ПС 110/35/10 кВ «Синявская» для технологического присоединения  жилого дома заявителя (Пономарева Н.А.) по адресу: Ростовская область, Мясниковский район, х. Хапры ул. Кольцевая 20 к.н.61:25:0070201:2110 (ориентировочная протяженность ЛЭП 0,04 км)</t>
  </si>
  <si>
    <t>Строительство ВЛ 0,4 кВ от РУ 0,4 кВ новой ТП 10/0,4 кВ, строительство ТП 10/0,4 кВ, строительство ВЛ 10 кВ от отпайки на ТП 10/0,4 кВ №1/54 по ВЛ 10 кВ №1 ПС 110/35/10 кВ Чалтырь запитанной от ВЛ 10 кВ №29-35 ПС 110/10 Р-29 до новой ТП 10/0,4 кВ, для технологического присоединения склада заявителя (ИП Добрынин М.Б.) по адресу: Ростовская область, Мясниковский р-н, х. Ленинаван, ул. Садовая, д. 10/1 к.н. №61:25:0600401:12077. (ориентировочная протяженность ЛЭП - 0,025 км, ориентировочная мощность ТП – 400 кВА)</t>
  </si>
  <si>
    <t>Строительство ВЛ 0,4 кВ от РУ 0,4 кВ новой ТП 10/0,4 кВ, строительство ТП 10/0,4 кВ, строительство ВЛ 10 кВ от ВЛ 10 кВ №2 ПС 110/35/10 кВ «Чалтырь» отпайки на ТП 10/0,4 кВ №2-15 до новой ТП 10/0,4 кВ, для технологического присоединения нежилого помещения заявителя (ИП Чобанян А.З.) по адресу: Ростовская область, Мясниковский р-н, с. Крым ул. Восточная 7д к.н. № 61:25:0600201:427 (ориентировочная протяженность ЛЭП - 0,385 км, ориентировочная мощность ТП – 250 кВА)</t>
  </si>
  <si>
    <t>Строительство ВЛ 0,4 кВ от ЗТП 10/0,4 кВ №82 ВЛ 10 кВ №4 ПС 110/10 кВ «Лиманная» для технологического присоединения жилого дома Заявителя (Галустян А.С.) по адресу: Ростовская область, Неклиновский район, с. Сухосарматка, ул. Лесная, 13, к.н. 61:26:0090201:172 (ориентировочная протяженность ЛЭП 0,45 км)</t>
  </si>
  <si>
    <t>Строительство ВЛ 0,4 кВ от ВЛ 0,4 кВ №2 КТП 10/0,4 кВ №93м ВЛ 10 кВ №4 ПС 35/10 кВ «ГСКБ» для технологического присоединения жилого дома Заявителя (Жиркова О.В.) по адресу: Ростовская область, Неклиновский район, с. Новобессергеневка, пер. Большой, 14, к.н. 61:26:0180101:7108 (ориентировочная протяженность ЛЭП 0,06 км)</t>
  </si>
  <si>
    <t>Строительство ВЛ 0,4 кВ от ВЛ 0,4 кВ проектируемой по договору №61-1-17-00348457 (Юшкова М.С.) от ТП 10/0,4 кВ №1-6 по ВЛ 10 кВ №1 ПС 110/35/10 кВ «Чалтырь» для технологического присоединения жилого дома заявителя (Кобелева Л.Д.) по адресу: Ростовская область, Мясниковский район, х. Ленинакан пер. Дзержинский 1 е к.н.61:25:0030301:1130 (ориентировочная протяженность ЛЭП 0,15 км)</t>
  </si>
  <si>
    <t>Строительство ВЛ 0,4 кВ от РУ 0,4 кВ новой ТП 10/0,4 кВ, строительство ТП 10/0,4 кВ, строительство ВЛ 10 кВ от ВЛ 10 кВ №1 ПС 110/35/10 кВ «Чалтырь» до новой ТП 10/0,4 кВ, для электроснабжения  жилого дома заявителя (Досаев М.А.) и склада заявителя (Соловейкина О.Ю.) по адресу: Ростовская область, Мясниковский р-н, х. Красный Крым 1-й км. автодороги Ростов – Новошахтинск Промышленная зона 1-й проезд уч-ок №12 и уч-ок №13 (ориентировочная протяженность ЛЭП - 0,08 км, ориентировочная мощность ТП – 40 кВА)</t>
  </si>
  <si>
    <t>Строительство ВЛ 0,4 кВ от новой ТП 10/0,4 кВ, строительство ТП 10/0,4 кВ, строительство ВЛ 10 кВ от ВЛ 10 кВ №7/8 ПС 35/10/6 кВ «Гаевская» для технологического присоединения жилых домов Заявителя (Чичканова Е.Ю.) по адресу: Ростовская область, Неклиновский район, с. Малофедоровка, ул. Лиманная, 77, 88, 97, 109 (ориентировочная протяженность ЛЭП 0,8 км; мощность силового трансформатора 630 кВА)</t>
  </si>
  <si>
    <t>Строительство ВЛ 0,4 кВ от РУ 0,4 кВ новой ТП 10/0,4 кВ, строительство ТП 10/0,4 кВ, строительство ВЛ 10 кВ от ВЛ 10 кВ №7 ПС 35/10 кВ Б. Салы для технологического присоединения: жилых домов заявителей (Суслова Л.Н., Банькина Е.Г.) по адресу: Ростовская обл., Мясниковский р-н, с. Б.Салы, ул. Центральная 36 к.н. № 61:25:0600501:1670 и ул. Согласия 35 к.н. № 61:25:0600501:1680, (ориентировочная протяженность ЛЭП – 1,43 км, ориентировочная мощность ТП – 630 кВА)</t>
  </si>
  <si>
    <t>Строительство ВЛ 0,4кВ от РУ 0,4кВ новой ТП 10/0,4кВ, строительство ТП 10/0,4кВ, строительство ВЛ 10кВ от ВЛ 10кВ №9 ПС 110/35/10кВ Чалтырь, для технологического присоединения магазина заявителя (ИП Кесеян М.К.) по адресу: Ростовская область, Мясниковский р-н, с. Чалтырь, ул. 6-я Линия д. 96 к.н №61:25:0101334:517 (ориентировочная протяженность ЛЭП-0,17км, ориентировочная мощность ТП-160кВА)</t>
  </si>
  <si>
    <t>Строительство ВЛ 0,4 кВ от новой ТП 10/0,4 кВ, строительство ТП 10/0,4 кВ, строительство ВЛ 10 кВ от ВЛ 10 кВ №1 ПС 35/10 кВ «Таганрогская» для технологического присоединения лечебно-профилактического учреждения Заявителя (ООО «Морской лев») по адресу: Ростовская область, Неклиновский район, п. Приазовский, ул. Центральная, 12, к.н. 61:26:0100301:505 (ориентировочная протяженность ЛЭП 0,02 км; мощность силового трансформатора 160 кВА)</t>
  </si>
  <si>
    <t>Строительство ВЛ 0,4 кВ от РУ 0,4 кВ ТП 10/0,4 кВ проектируемой по договору от 15.03.2018 г № 61-1-18-00364771 по ВЛ 10 кВ №1 ПС 110/35/10 кВ «Чалтырь» для технологического присоединения магазина заявителя (Кривченко В.Н.) по адресу: Ростовская область, Мясниковский район, с. Чалтырь 1-й км. + 489 м вправо автодороги Ростов-на-Дону - Новошахтинск к.н. 61:25:0600401:9533 (ориентировочная протяженность ЛЭП 0,1 км)</t>
  </si>
  <si>
    <t>Строительство ВЛ 0,4 кВ от ВЛ 0,4 кВ №1 КТП 10/0,4 кВ №148м ВЛ 10 кВ №4 ПС 35/10 кВ «ГСКБ» для технологического присоединения ВРУ 0,4 кВ жилого дома Заявителя (Курбацкий А.В.) по адресу: Ростовская область, Неклиновский район, с. Петрушино, х-во ОАО «Заря», поле №10, к.н. 61:26:0600024:4524 (ориентировочная протяженность ЛЭП 0,08 км)</t>
  </si>
  <si>
    <t>Строительство ВЛ 0,4 кВ от опоры ВЛ 0,4 кВ №1 ТП 10/0,4 кВ №7-16 ПС110/35/10 кВ «Синявская» для технологического присоединения: парка заявителя (Муниципальное казенное учреждение культуры «Дом культуры» Недвиговского сельского поселения) по адресу Ростовская область, Мясниковский район, х. Недвиговка ул. Октябрьская 72 в к.н. 61:25:0070101:4572, спортплощадка заявителя (Администрация Недвиговского сельского поселения) по адресу: Ростовская область, Мясниковский район, х. Недвиговка ул. Октябрьская 72 б к.н. 61:25:0070101:4483 (ориентировочная протяженность ЛЭП 0,12 км)</t>
  </si>
  <si>
    <t>Строительство ВЛ 0,4 кВ от РУ 0,4 кВ ТП 10/0,4 кВ №6-7 ПС/35/10 кВ «Б.Салы» для технологического присоединения жилых домов заявителей: (Цатурян А.М.) по адресу: Ростовская область, Мясниковский район, с. Б.Салы ул. Солнечная 15 к.н. 61:25:0600501:1909, (Тирацуян А.В.) по адресу: Ростовская область, Мясниковский район, с. Б.Салы ул. Солнечная 13 к.н. 61:25:0600501:1908 (ориентировочная протяженность ЛЭП 0,47 км)</t>
  </si>
  <si>
    <t>Строительство ВЛ 0,4кВ от ТП 10/0,4кВ №29 ВЛ 10кВ №6 ПС 110/10кВ "Самбек" для технологического присоединения спортивно-оздоровительного комплекса Богохвалова Н.В. Заявителя (ООО "ТЭК") по адресу: Ростовская область, г. Таганрог, ул. Михайловская, 50, к.н. 61:58:0007029:168 (ориентировочная протяженность ЛЭП 0,03км)</t>
  </si>
  <si>
    <t>Строительство ВЛ 0,4 кВ от новой ТП 10/0,4 кВ, строительство ТП 10/0,4 кВ, строительство ВЛ 10 кВ от ВЛ 10 кВ №3 ПС 110/35/10 кВ «Чалтырь», отпайки на ЛР 10 кВ №3/21, запитанной от ВЛ 10 кВ №20-04 ПС 220/110/10 кВ Р-20, для технологического присоединения производственно-складского помещения Заявителя (ИП Манукян С.Г.) по адресу: Ростовская область, Мясниковский район, с. Чалтырь, ул. Мясникяна 190, к.н. 61:25:0101202:58 (ориентировочная протяженность ЛЭП 0,07 км; мощность силового трансформатора 160 кВА)</t>
  </si>
  <si>
    <t>Строительство ВЛ 0,4 кВ от проектируемой ВЛ 0,4 кВ по договору №61-1-18-00368839 от 17.04.18 от проектируемой ВЛ 0,4 кВ по договору №61-1-18-00364771 от 15.03.18 от новой ТП 10/0,4 кВ по ВЛ 10 кВ №1 ПС 110/35/10 кВ «Чалтырь» для технологического присоединения; нежилого помещения заявителя (ИП Еприкян О.Е.) по адресу: Ростовская область, Мясниковский район, с. Чалтырь, Красно-Крымское сельское поселение</t>
  </si>
  <si>
    <t>Строительство ВЛ 0,4 кВ от ВЛ 0,4 кВ №1 ЗТП 10/0,4 кВ №167А ВЛ 10 кВ №4 ПС 35/10 кВ «Покровская» для технологического присоединения ВРУ 0,4 кВ магазина Заявителя (ИП Ширинов А.А.) по адресу: Ростовская область, Неклиновский р-н, с. Покровское, пер. Комсомольский, 55 А, к.н. 61:26:0050101:345 (ориентировочная протяженность ЛЭП 0,12 км)</t>
  </si>
  <si>
    <t>Строительство ЛЭП 0,4 кВ от РУ 0,4 кВ ТП 10/0,4 кВ №249 по ВЛ 10 кВ №2 ПС 35/10 кВ Колесниковская для технологического присоединения ЛЭП 0,4 кВ нежилого здания Заявителя (ИП Наумчук А.В.) по адресу: Ростовская область, М-Курганский р-н, п. М-Курган, ул. Южная д. 30-и, к.н. 61:21:0010150:535 (ориентировочная протяженность ЛЭП 0,28 км)»</t>
  </si>
  <si>
    <t>Строительство ВЛ 0,4кВ от РУ 0,4кВ ТП №38 по ВЛ 10кВ №4 ПС Латоновская для ТП памятника воинам ВОВ (адм-ция Малокирсановского с.п.)</t>
  </si>
  <si>
    <t>Строительство ВЛ 0,4 кВ от новой ТП 10/0,4 кВ, строительство ТП 10/0,4 кВ, строительство ВЛ 10 кВ от ВЛ 10 кВ №1 ПС 110/35/10 кВ «Чалтырь» до новой ТП 10/0,4 кВ, для технологического присоединения строительной базы Заявителя (ИП Крылов А.В.) по адресу: Ростовская область, Мясниковский район, Краснокрымское с.п., 3-й км. а/д Ростов н/д – Новошахтинск, уч. 1/4 к.н. 61:25:0600401:9788. (ориентировочная протяженность ЛЭП 0,02 км; мощность силового трансформатора 160 кВА)</t>
  </si>
  <si>
    <t>Строительство ВЛ 0,4 кВ от РУ 0,4 кВ новой ТП 10/0,4 кВ, строительство ТП 10/0,4 кВ, строительство ВЛ 10 кВ от ВЛ 10 кВ №1 ПС 110/35/10 кВ Чалтырь, отпайки на ТП 10/0,4 кВ №1-81, запитанной от ВЛ 10 кВ №29-35 ПС 110/10кВ Р-29, для технологического присоединения жилых домов, заявителей по адресу: Ростовская область, Мясниковский р-н, х. Ленинаван, ул. Пушкинская (ориентировочная протяженность ЛЭП - 0,42км, ориентировочная мощность ТП – 400кВА)</t>
  </si>
  <si>
    <t>Строительство ВЛ 0,4кВ от ВЛ 0,4кВ №2 ТП 10/0,4кВ №8-5 по ВЛ 10кВ №8 ПС 110/35/10кВ «Синявская» для технологического присоединения жилого дома заявителя: (Прокофьева З.А.) по адресу: Ростовская область, Мясниковский район, х. Веселый ул. Заречная д.13 к.н. 61:25:0060101:341 (ориентировочная протяженность ЛЭП 0,21км)</t>
  </si>
  <si>
    <t>Строительство ВЛ 0,4 кВ от ВЛ 0,4 кВ №2 ТП 10/0,4 кВ №1-133 ПС 110/35/10 кВ «Чалтырь» для технологического присоединения жилого дома заявителя: (Котанджян Г.А.) по адресу: Ростовская область, Мясниковский район, х. Ленинаван ул. им. И.Х. Баграмяна д.34 к.н. 61:25:0600401:9607 (ориентировочная протяженность ЛЭП 0,04 км)</t>
  </si>
  <si>
    <t>Строительство ВЛ 0,4 кВ от ВЛ 0,4 кВ №4 КТП 10/0,4 кВ №69 ВЛ 10 кВ №3 ПС 110/10 кВ «Лиманная» для технологического присоединения жилого дома Заявителя (Чуприна Т.И.) по адресу: Ростовская область, Неклиновский р-н, д. Золотарево, ул. Лиманная, 49-б, к.н. 61:26:0090301:578 (ориентировочная протяженность ЛЭП 0,075 км)</t>
  </si>
  <si>
    <t>Строительство ВЛ 0,4 кВ от ВЛ 0,4 кВ №1, от ВЛ 0,4 кВ №2, ТП 10/0,4 кВ №1-148 ПС 110//35/10 кВ «Чалтырь» для технологического присоединения жилых домов заявителя (Витютнев А.Н.) по адресу: Ростовская область, Мясниковский район, х. Ленинаван ул. 1-я Кольцевая д. 55 к.н. 61:25:0600401:6975, д. 61 к.н. 61:25:0600401:6932. (ориентировочная протяженность ЛЭП 0,105 км)</t>
  </si>
  <si>
    <t>Строительство ВЛ 0,4 кВ от ВЛ 0,4 кВ №1 ТП 10/0,4 кВ  №6-19 по ВЛ 10 кВ №6 ПС 110/35/10 кВ "Чалтырь" для технологического присоединения жилого дома заявителя (Маркарян Л.С.) по адресу: Ростовская область, Мясниковский район, с. Крым ул.Ленина д.3 к.н. 61:25:0201020:81 (ориентировочная протяженность ЛЭП 0,15 км)</t>
  </si>
  <si>
    <t>Строительство ВЛ 0,4 кВ от КТП 10/0,4 кВ №66 ВЛ 10 кВ №3 ПС 110/10 кВ "Самбек" для технологического присоединения магазина Заявителя (ИП Милованов И.Б.) по адресу: Ростовская область, Неклиновский район, с. Самбек, ул. Кооперативная,32, к.н. 61:26:0020101:5046  (ориентировочная протяженность ЛЭП 0,08 км)</t>
  </si>
  <si>
    <t>Строительство ВЛ 0,4 кВ от новой ТП 10/0,4 кВ, строительство ТП 10/0,4 кВ, строительство ВЛ 10 кВ от ВЛ 10 кВ № 1 ПС 110/35/10 кВ «Чалтырь», отпайки на ТП 10/0,4 кВ №1-81А, запитанной от ВЛ 10 кВ №29-35 ПС 110/10 кВ Р-29 для технологического присоединения ответвления к вводу объекта Заявителя (Ефремов А.Р.) по адресу: Ростовская область, Мясниковский район, х. Ленинаван, ул. Пушкинская 1/2 к.н. №61:25:0600401:13189 (ориентировочная протяженность ЛЭП 0,03 км; мощность силового трансформатора 160 кВА)</t>
  </si>
  <si>
    <t>Строительство ВЛ 0,4 кВ от РУ 0,4 кВ ТП 10/0,4 кВ (по договору 61-1-19-00442851 от 20.05.2019) по ВЛ 10 кВ №1 ПС 110/35/10 кВ Чалтырь отпайки на ТП 10/0,4 кВ №1-185, запитанной от ВЛ 10 кВ №29-35 ПС 110/10 кВ Р-29, для технологического присоединения нежилого помещения Заявителя (ИП Мазун А.Г.) по адресу: Ростовская область, Мясниковский район, установлено относительно ориентира, расположенного в границах участка, Краснокрымское сельское поселение, на землях колхоза «Дружба» к.н.61:25:0600401:3241 (ориентировочная протяженность ЛЭП – 0,04 км.)</t>
  </si>
  <si>
    <t>Строительство ВЛ 0,4 кВ от ВЛ 0,4 кВ №2 КТП 10/0,4 кВ №96 ВЛ 10 кВ №3 ПС 110/10 кВ «Самбек» для технологического присоединения личного подсобного хозяйства Заявителя (Кацуба О.А.) по адресу: Ростовская область, Неклиновский район, с. Самбек, ул. Первомайская, 147, к.н. 61:26:0020101:4770 (ориентировочная протяженность ЛЭП 0,075 км)</t>
  </si>
  <si>
    <t>Строительство ВЛ 0,4 кВ от ВЛ 0,4 кВ №1 КТП 10/0,4 кВ №391 ВЛ 10 кВ №2 ПС 35/10 кВ «Покровская» для технологического присоединения личного подсобного хозяйства Заявителя (Пужаев А.Е.) по адресу: Ростовская область, Неклиновский район, с. Покровское, ул. Гагарина, 35, к.н. 61:26:0050101:2562 (ориентировочная протяженность ЛЭП 0,12 км)</t>
  </si>
  <si>
    <t>Строительство ВЛ 0,4 кВ от ВЛ 0,4 кВ №2 КТП 10/0,4 кВ №103м ВЛ 10 кВ №3 ПС 35/10 кВ «Таганрогская» для технологического присоединения жилого дома Заявителя (Гамаюнов С.Л.) по адресу: Ростовская область, Неклиновский район, с. Весело-Вознесенка, ул. Октябрьская, 27 Б, к.н. 61:26:0100101:1244 (ориентировочная протяженность ЛЭП 0,04 км)</t>
  </si>
  <si>
    <t>Строительство ВЛ 0,4 кВ от ВЛ 0,4 кВ №2 ТП 10/0,4 кВ №380 по ВЛ 10 кВ №4 ПС 110/10 кВ «Лиманная» для технологического присоединения личного подсобного хозяйства Заявителя (Мкртчан А.Ю.) по адресу: Ростовская область, Неклиновский район, с. Андреево-Мелентьево, пер. Первомайский, 45, к.н. 61:26:0090101:270 (ориентировочная протяженность ЛЭП 0,07 км)</t>
  </si>
  <si>
    <t xml:space="preserve">Строительство ВЛ 0,4 кВ от новой ТП 10/0,4 кВ, строительство ТП 10/0,4 кВ, строительство ВЛ 10 кВ от ВЛ 10 кВ №1 ПС 110/35/10 кВ «Чалтырь» запитанной от ВЛ 10 кВ №29-35 ПС 110/10 кВ Р-29, для технологического присоединения нежилого помещения Заявителя (ИП Тонян М.Л.) по адресу: Ростовская область, Мясниковский район, х. Ленинаван, ул. Садовая д. 30 а </t>
  </si>
  <si>
    <t>Строительство ВЛ 0,4кВ от ТП 10/0,4кВ №295 по ВЛ 10кВ №2 ПС 35/10кВ Колесниковская, строительство ВЛ 0,4кВ от ТП 10/0,4кВ №206 по ВЛ 10кВ №3 ПС 35/10кВ М-Курганская для технологического присоединения ЛЭП 0,4 кВ блочно-модульной котельной Заявителя (Администрация Матвеево-Курганского сельского поселения) по адресу: Ростовская область, М-Курганский р-н, п. Матвеев-Курган, пер. Спортивный, д.39, корп. а, к.н. 61:21:0010159:523 (ориентировочная протяженность ЛЭП 0,2км)</t>
  </si>
  <si>
    <t>Строительство ВЛ 0,4 кВ от ВЛ 0,4 кВ №1 ТП 10/0,4 кВ №2-22 по ВЛ 10 кВ №2 ПС 110/35/10 кВ Чалтырь, для технологического присоединения жилого дома заявителя: (Кобылкин С.Б.) по адресу: Ростовская область, Мясниковский район, с.  Крым, ул. Александра Суворова, д. 45. к.н. 61:25:0600201:995 (ориентировочная протяженность ЛЭП 0,08 км)</t>
  </si>
  <si>
    <t>Строительство ВЛ 0,4кВ от ВЛ 0,4кВ №1 КТП №9м ВЛ 10кВ №3 ПС 35/10 ГСКБ для технологического присоединения подсобного хозяйства Заявителя (Мураито В.Г.) по адресу Ростовская область, Неклиновский район, с. Новобессергеневка, ул. Островского, д. 14 корпус Г к.н. 61:26:0180101:7003 (ориентировочная протяженность ЛЭП 0,085км)</t>
  </si>
  <si>
    <t>Строительство ВЛ 0,4 кВ от ВЛ 0,4 кВ №1 ТП 10/0,4 кВ №309 по ВЛ 10 кВ №8 ПС 35/10 кВ М-Курганская для технологического присоединения магазина Заявителя (ИП Хачунц Н.С.) по адресу: Ростовская область, М-Курганский р-н, п. М-Курган, ул. Московская д. 55, к.н. 61:21:0010114:155 (ориентировочная протяженность ЛЭП 0,06 км)</t>
  </si>
  <si>
    <t>Строительство ВЛ 0,4 кВ от ВЛ 0,4 кВ №1 ТП 10/0,4 кВ №1-102 по ВЛ 10 кВ №1 ПС 110/35/10 кВ Чалтырь, для технологического присоединения жилого дома заявителя: (Гуликян Л.Р.) по адресу: Ростовская область, Мясниковский район, х.  Ленинаван, ул. Насосная, д. 1/1. к.н. 61:25:0030202:3796 (ориентировочная протяженность ЛЭП 0,05 км)</t>
  </si>
  <si>
    <t>Строительство ВЛ 0,4 кВ от ВЛ 0,4 кВ №1 КТП №3/17 ВЛ 10 кВ №3 ПС 110/35/10 кВ «Синявская» для технологического присоединения жилого дома Заявителя (ИП Агаджанян А.В.) по адресу: Ростовская область, Неклиновский район, х. Мержаново, Восточная окраина, к.н. 61:26:0600016:1018 (ориентировочная протяженность ЛЭП 0,1 км)</t>
  </si>
  <si>
    <t>Строительство ВЛИ-0,4 кВ от ВЛИ-0,4 кВ ТП №1-106 х. Ленинаван, заявители Тер-Геворкова Ю.В., Кучеренко А.И.</t>
  </si>
  <si>
    <t>Строительство ВЛ 0,4 кВ от ВЛ-0,4 кВ ТП 10/0,4 кВ №12-2 ПС 110/35/10 кВ "Чалтырь", для технологического присоединения жилых домов заявителей: (Тунян А.А., Тунян Э.А.) по адресу: Ростовская область, Мясниковский район, с. Чалтырь, ул. Шагиняна 63, к.н. 61:25:0101602:528 (ориентировочная протяженность ЛЭП 0,05 км)</t>
  </si>
  <si>
    <t>Строительство ВЛ 0,4 кВ от новой ТП 10/0,4 кВ, строительство ТП 10/0,4 кВ, строительство ВЛ 10 кВ от ВЛ 10 кВ №5/3 ПС 110/35/10 кВ «Троицкая-1», для технологического присоединения нежилого помещения Заявителя (ИП Кириченко Е.Н.) по адресу: Ростовская область, Неклиновский район, с. Николаевка, ул. Гоголя, 65, к.н. 61:26:060014:783 (ориентировочная протяженность ЛЭП 0,155 км; мощность силового трансформатора 160 кВА)</t>
  </si>
  <si>
    <t>Строительство ВЛ 0,4 кВ от новой ТП 10/0,4 кВ, строительство ТП 10/0,4 кВ по ВЛ 10 кВ №2 ПС 110/35/10 кВ «Новиковская», для технологического присоединения площадки повысительной насосной станции сооружений Заявителя (Администрация Куйбышевского района Ростовской области) по адресу: Ростовская обл., р-н Куйбышевский, с.Новиковка</t>
  </si>
  <si>
    <t>Строительство ВЛ 0,4кВ от ВЛ 0,4кВ №1 КТП 10/0,4кВ №651 ВЛ 10кВ №2 ПС 35/10кВ «Покровская» для технологического присоединения личного подсобного хозяйства Заявителя (Грибанова М.В.) по адресу: Ростовская область, Неклиновский район, с. Покровское, ул. Прохладная, 60 А, к.н. 61:26:0050114:994 (ориентировочная протяженность ЛЭП 0,063км)</t>
  </si>
  <si>
    <t>Строительство ВЛ 0,4 кВ от опоры ВЛ 0,4 кВ №1 ТП 10/0,4 кВ №5-2 по ВЛ 10 кВ №5 ПС 35/10 кВ Б.Салы, для технологического присоединения жилого дома заявителя (Сирадегян М.Г.) по адресу: Ростовская область, Мясниковский район, с.  Б.Салы, ул. 1-я Ленинская, д 1а. к.н. 61:25:0040101:1407 (ориентировочная протяженность ЛЭП 0,06 км)</t>
  </si>
  <si>
    <t>Строительство ВЛИ-0,4кВ от опоры №30 ВЛ-0,4кВ №1 ЗТП №84 по КЛ-6кВ №6 ПС 110/6кВ "Т-5" до ВРУ-0,4кВ "ЦГПБ им. А.П. Чехова" Заявителя (УКС г. Таганрога)</t>
  </si>
  <si>
    <t>Строительство ВЛ 0,4 кВ от новой ТП 10/0,4 кВ, строительство ТП 10/0,4 кВ, строительство ВЛ 10 кВ от Вл 10 кВ №5 ПС 35/10 кВ "Петровская", для технологического присоединения фермерского хозяйства Заявителя (ИП Берекчиян А.А.) по адресу: Ростовская область, Мясниковский район, сл. Петровка 10 м на юг от границы садоводческого товарищества "Крокус" к.н. 61:25:0600701:772 (ориентировочная протяженность ЛЭП – 1,91 км, мощность силового трансформатора 25 кВА)</t>
  </si>
  <si>
    <t>Строительство ВЛ 0,4 кВ от новой ТП 10/0,4 кВ, строительство ТП 10/0,4 кВ, строительство ВЛ 10 кВ от ВЛ 10 кВ №5 ПС 110/35/10 кВ "Чалтырь", отпайки на ТП №5-52, для технологического присоединения торгового комплекса Заявителя (Тащиян Г.Ф.) по адресу: Ростовская область, Мясниковский район, с.Чалтырь ул. Ленина д.53 к.н. 61:25:0101209:239 (ориентировочная протяжённость ЛЭП 0,03 км; мощность силового трансформатора 100 кВА)</t>
  </si>
  <si>
    <t>Строительство ВЛ 0,4 кВ от ВЛ 0,4 кВ №3 КТП 10/0,4 кВ №120 ВЛ 10 кВ №6 ПС 35/10 кВ «Советка-2» для технологического присоединения Заявителя (Николаенко Е.В.) по адресу: Ростовская область, Неклиновский р-н, сл. Советка, ул. Социалистическая, 4, у.н. 61-61-31/023/2009-159 (ориентировочная протяженность ЛЭП 0,33 км)</t>
  </si>
  <si>
    <t>Строительство ВЛ-0,4 кВ от ВЛ-0,4 кВ №1 ТП 10/0,4 кВ №4-40 по ВЛ-10 кВ №4 ПС 110/35/10 кВ Чалтырь, для технологического присоединения жилого дома заявителя: (Бугаян А.В.) по адресу: Ростовская область, Мясниковский район, с. Крым, 4-я линия, д.15 к.н. 61:25:0201001:177(ориентировочная протяженность ЛЭП 0,09 км)</t>
  </si>
  <si>
    <t>Строительство ЛЭП 0,4 кВ от ТП 10/0,4 кВ №62 по ВЛ 10 кВ №3 ПС 35/10 кВ Политотдельская для технологического присоединения нежилого здания (ангар) Заявителя (ИП Башинская Е.В.) по адресу: Ростовская область, М-Курганский р-н, примерно в 12 м на запад от с.Марьевка, ул. Парамонова 52, к.н. 61:21:0600008:1483(ориентировочная протяженность ЛЭП - 0,28 км)</t>
  </si>
  <si>
    <t>Строительство ВЛ 0,4 кВ от ВЛ 0,4 кВ №1 КТП 10/0,4 кВ №673 ВЛ 10 кВ №1/3 ПС 110/35/10 кВ "Троицкая-1" для технологического присоединения магазина Заявителя ( ИП Абалян Д.С.) по адресу: Ростовская область, Неклиновский р-н, с. Николаевка, ул. Ленина, 309-ф, к.н. 61:26:0513501:59 (ориентировочная протяженность ЛЭП 0,225 км)</t>
  </si>
  <si>
    <t>Строительство ВЛ 0,4 кВ от КТП 10/0,4 кВ №123м ВЛ 10 кВ №2 ПС 35/10 кВ "Таганрогская" для технологического присоединения индивидуальных жилых застроек Заявителей (Удодова Е.И., Темников В.И.) по адресу: Ростовская область, Неклиновский р-н, с. Натальевка, ул. Чехова, 244, 246, к.н. 61:26:0600020:412, к.н. 61:26:0600020:411 (ориентировочная протяженность ЛЭП 0,155 км)</t>
  </si>
  <si>
    <t>Строительство ВЛ 0,4 кВ от опоры №2 ТП 10/0,4 кВ №5-26 по ВЛ 10 кВ №5 ПС 35/10 кВ Б.Салы, для технологического присоединения жилого дома заявителя: (Юзбекова Т.В.) по адресу: Ростовская область, Мясниковский район, с. Б.Салы, ул.Чехова, д. 39 б к.н. 61:25:0040101:4284 (ориентировочная протяжённость ЛЭП 0,1 км)</t>
  </si>
  <si>
    <t>Строительство ВЛ 0,4 кВ от ВЛ 0,4 кВ №1 КТП 10/0,4 кВ №54м ВЛ 10 кВ №4 ПС 35/10 кВ «Русский Колодец» для технологического присоединения Заявителя (Королёва В.А.) по адресу: Ростовская область, Неклиновский р-н, с. Боцманово, ул. Октябрьская, 66, к.н. 61:26:0070801:1909 (ориентировочная протяженность ЛЭП 0,042 км)</t>
  </si>
  <si>
    <t>Строительство ВЛ 0,4 кВ от ВЛ 0,4 кВ №3 КТП 10/0,4 кВ №672 ВЛ 10 кВ №1/3 ПС 110/35/10 кВ «Троицкая-1» для технологического присоединения Заявителя (Крамазанова А.А.) по адресу: Ростовская область, Неклиновский р-н, с. Николаевка, ул. Пушкина, 106-Б, к.н. 61:26:0600014:1929 (ориентировочная протяженность ЛЭП 0,13 км)</t>
  </si>
  <si>
    <t>Строительство ВЛ 0,4 кВ от опоры ВЛ 0,4 кВ №1 ТП 10/0,4 кВ №1-6 по ВЛ 10 кВ №1 ПС 110/35/10 кВ Чалтырь, для технологического присоединения жилого дома заявителя: (Элоян А.Ц.) по адресу: Ростовская область, Мясниковский район, х.  Ленинакан, ул. Цветочная, д 23. к.н.61:25:0030301:301 (ориентировочная протяженность ЛЭП 0,07 км)</t>
  </si>
  <si>
    <t>Строительство ВЛ 0,4 кВ от опоры ВЛ 0,4 кВ №2 ТП 10/0,4 кВ №5-1 по ВЛ 10 кВ №5 ПС 110/27/10 кВ Хапры-Тяговая, для технологического присоединения жилого дома заявителя: (Кнутова Л.В.) по адресу: Ростовская область, Мясниковский район, х.  Калинин, ул. Донская, д 4 е. к.н. 61:25:0050101:7248, (ориентировочная протяженность ЛЭП 0,14 км)</t>
  </si>
  <si>
    <t>Строительство ВЛ 0,4 кВ от ВЛ 0,4 кВ проектируемой по договору №61-1-19-00435357 от 01.04.19 для технологического присоединения жилых домов заявителей: (Колян С.В., Мартиросян А.В, Оганесян П.В.) по адресу: Ростовская область, Мясниковский район, х. Ленинакан, ул. Суворова 95 к.н. 61:25:0600401:11382, ул. Суворова 97 к.н. 61:25:0600401:11381, ул. Суворова 99 к.н. 61:25:0000000:6007. (ориентировочная протяженность ЛЭП 0,14 км)</t>
  </si>
  <si>
    <t>Строительство ВЛ 0,4 кВ от ВЛ 0,4 кВ №1 КТП 10/0,4 кВ №144м ВЛ 10 кВ №3 ПС 110/35/10 кВ «Федоровская» для технологического присоединения Заявителя (ФГКУ «ПУ ФСБ») по адресу: Ростовская область, Неклиновский р-н, х. Малокомаровский, ул. Комаровская, 2, к.н. 61:26:0141001:15 (ориентировочная протяженность ЛЭП 0,21 км)</t>
  </si>
  <si>
    <t>Строительство ВЛ 0,4 кВ от опоры ВЛ 0,4 кВ №2 ТП 10/0,4 кВ №3-15 по ВЛ 10 кВ №3 ПС 110/35/10 кВ Чалтырь, для технологического присоединения жилого дома заявителя: (Асриян И.К.) по адресу: Ростовская область, Мясниковский район, с. Чалтырь, ул. Жукова, д 29. к.н. 61:25:0101425:93,  (ориентировочная протяженность ЛЭП 0,2 км)</t>
  </si>
  <si>
    <t>Строительство ВЛ 0,4 кВ от новой ТП 10/0,4 кВ, строительство ТП 10/0,4 кВ, строительство ВЛ 10 кВ от ВЛ 10 кВ №6 ПС 110/35/10 кВ «Чалтырь» для технологического присоединения нежилого помещения Заявителя (ООО «Райсвет») по адресу: Ростовская область, Мясниковский район, с. Чалтырь ул. Новостроек д. №2- в к.н. 61:25:0101335:57 (ориентировочная протяженность ЛЭП 0,02 км; мощность силового трансформатора 100 кВА)</t>
  </si>
  <si>
    <t>Строительство ВЛ 0,4 кВ от новой ТП 10/0,4 кВ, строительство ТП 10/0,4 кВ, строительство ВЛ 10 кВ от ВЛ 10 кВ №1 ПС 110/35/10 кВ «Чалтырь» для технологического присоединения производственного цеха Заявителя (ООО «Спецзащита») по адресу: Ростовская область, Мясниковский район, х. Ленинакан, ул. Содружества, д 4 к.н. №61:25:0600401:13420 (ориентировочная протяженность ЛЭП 0,006 км; мощность силового трансформатора 160 кВА)</t>
  </si>
  <si>
    <t>Строительство ВЛ 0,4 кВ от новой ТП 10/0,4 кВ, строительство ТП 10/0,4 кВ, строительство ВЛ 10 кВ от ВЛ 10 кВ №1 ПС 110/35/10 кВ Чалтырь, отпайки на ТП №1-9, для технологического присоединения Заявителя (ООО «Ростовский Рукав Высокого Давления») по адресу: Ростовская область, Мясниковский район, х. Ленинаван, ул. Ленина, д.3/1 к.н. 61:25:0030202:3505 (ориентировочная протяженность ЛЭП 0,02 км; мощность силового трансформатора 160 кВА)</t>
  </si>
  <si>
    <t>Строительство ВЛ 0,4 кВ от новой ТП 10/0,4 кВ, строительство ТП 10/0,4 кВ, строительство ВЛ 10 кВ от ВЛ 10 кВ №2 ПС 110/35/10 кВ Чалтырь отпайки на ТП 10/0,4 кВ №2-18А для технологического присоединения Заявителя (ИП Закаворотняя Н.Н.) по адресу: Ростовская область, Мясниковский район, с. Крым, ул. Восточная, д. 7/н, к.н. 61:25:0201021:46 (ориентировочная протяженность ЛЭП 0,05 км; мощность силового трансформатора 160 кВА)</t>
  </si>
  <si>
    <t>Строительство ВЛ 0,4 кВ от новой ТП 10/0,4 кВ, строительство ТП 10/0,4 кВ, строительство ВЛ 10 кВ от ВЛ 10 кВ №2 ПС 110/35/10 кВ Чалтырь для технологического присоединения Заявителя (ИП Смолянец А.П.) по адресу: Ростовская область, Мясниковский район, Краснокрымское с/п, на землях колхоза «Дружба» к.н. 61:25:0600401:2363 (ориентировочная протяженность ЛЭП 0,01 км; мощность силового трансформатора 40 кВА)</t>
  </si>
  <si>
    <t>Строительство ВЛ 0,4 кВ от КТП 10/0,4 кВ №180 ВЛ 10 кВ №4 ПС 35/10 кВ «Покровская» для технологического присоединения Заявителя (ИП Шатов П.М.) по адресу: Ростовская область, Неклиновский р-н, с. Покровское, ул. Свердлова, 218-б, к.н. 61:26:0050104:396 (ориентировочная протяженность ЛЭП 0,06 км)</t>
  </si>
  <si>
    <t>Строительство ВЛ 0,4 кВ от новой ТП 10/0,4 кВ, строительство ТП 10/0,4 кВ, строительство ВЛ 10 кВ от ВЛ 10 кВ №6 ПС 110/10 кВ «Самбек», для технологического присоединения складского помещения Заявителя (ИП Ефимов А.А.) по адресу: Ростовская область, Неклиновский район, с. Самбек</t>
  </si>
  <si>
    <t>Строительство ВЛ 0,4 кВ от новой ТП 10/0,4 кВ, строительство ТП 10/0,4 кВ, строительство ВЛ 10 кВ от ВЛ 10 кВ №3 ПС 110/10 кВ «Самбек», для технологического присоединения производственного здания Заявителя (ИП Сергиенко В.И.) по адресу: Ростовская область, Неклиновский район, с. Самбек, к.н. 61:26:0600015:3836 (ориентировочная протяженность ЛЭП 0,018 км; мощность силового трансформатора 100 кВА)</t>
  </si>
  <si>
    <t>Строительство ВЛ 0,4 кВ от КТП 10/0,4 кВ №181 ВЛ 10кВ №4 ПС 35/10 кВ «Покровская» для технологического присоединения Заявителя (Филиал ФГБУ "Государственная комиссия РФ по испытанию и охране селекционныхдостижений") по адресу: Ростовская область, Неклиновский р-н, с. Покровское, х-во СПК к-за "Миусский", к.н. 61:26:0600006:59 (ориентировочная протяженность ЛЭП 0,007км)</t>
  </si>
  <si>
    <t>Строительство ВЛ 0,4 кВ от ВЛ 0,4 кВ № 2 ТП 10/0,4 кВ №5-1 по ВЛ 10 кВ №5 ПС 110/27/10 кВ Хапры-Тяговая для технологического присоединения жилого дома Заявителя (Шандыба З.Н.) по адресу: Ростовская область, Мясниковский район, х. Калинин, ул. Садовая, д.17 к.н. 61:25:0050101:1802 (ориентировочная протяженность ЛЭП – 0,04 км.)</t>
  </si>
  <si>
    <t>Строительство ВЛ 0,4кВ от ВЛ 0,4кВ проектируемой по дог. №61-1-17-00352809 от 29.12.2017 от ТП 10/0,4кВ №5-13 по ВЛ 10кВ №5 ПС 35/10кВ Б.Салы для технологического присоединения жилого дома Заявителя (Осипян Г.И.) по адресу: Ростовская область, Мясниковский район, с. Б.Салы, ул. 1-я Ленинская, д.4 к.н. 61:25:0040101:1494 (ориентировочная протяженность ЛЭП – 0,03км.)</t>
  </si>
  <si>
    <t>Строительство ВЛ 0,4 кВ от ВЛ 0,4 кВ №3 КТП 10/0,4 кВ №246 ВЛ 10 кВ №6 ПС 35/10 кВ «Покровская» для технологического присоединения Заявителя (Мельчакова В.В.) по адресу: Ростовская область, Неклиновский р-н, с. Покровское, пер. Горный, 102, к.н. 61:26:0050138:135 (ориентировочная протяженность ЛЭП 0,126 км)</t>
  </si>
  <si>
    <t>Строительство ВЛ 0,4кВ от ВЛ 0,4кВ №1 ТП 6/0,4кВ №122 КЛ 6кВ №80 ПС 35/6кВ Т-8 для технологического присоединения жилого дома Заявителя (Шнайдер И.В.) по адресу: Ростовская область, г. Таганрог, ул. Мартеновская, 1, к.н. 61:58:0004313:105 (ориентировочная протяженность ЛЭП 0,2км)</t>
  </si>
  <si>
    <t>Строительство ВЛ 0,4 кВ от ВЛ 0,4 кВ №3 ТП 6/0,4 кВ №103 КЛ 6 кВ №106 ПС Т-1 для технологического присоединения жилого дома Заявителя (Мамонтова Е.В.) по адресу: Ростовская область, г. Таганрог, ул. Акушерская, 51, к.н. 61:58:0003140:93 (ориентировочная протяженность ЛЭП 0,17 км)</t>
  </si>
  <si>
    <t>Строительство ВЛ 0,4кВ от ВЛ 0,4кВ №1 ТП 10/0,4кВ №1-7 по ВЛ 10кВ №1 ПС 110/35/10кВ Чалтырь для технологического присоединения жилого дома Заявителя (Агапова В.Р.) по адресу Ростовская область, Мясниковский район, х. Ленинакан, ул. Лукашина, д8б к.н. 61:25:0030301:1519 (ориентировочная протяженность ЛЭП - 0,06км)</t>
  </si>
  <si>
    <t>Строительство ВЛ 0,4кВ от ВЛ 0,4кВ №1 ТП 10/0,4кВ №1-6 по ВЛ 10кВ №1 ПС 110/35/10кВ Чалтырь для технологического присоединения жилого дома Заявителя (Оганесян Г.М.) по адресу Ростовская область, Мясниковский район, х. Ленинакан, ул. Цветочная, д.8 к.н. 61:25:0030301:324 (ориентировочная протяженность ЛЭП -0,13км)</t>
  </si>
  <si>
    <t>Строительство ВЛ 0,4кВ от ВЛ 0,4кВ №2 ТП 10/0,4кВ №7-12 по ВЛ 10кВ №7 ПС 110/35/10кВ Синявская, для технологического присоединения жилого дома Заявителя (Крещеновская О.В.) по адресу: Ростовская область, Мясниковский район, х. Хапры ул. Луговая, д.16   к. н. 61:25:0070201:91 (ориентировочная протяженность ЛЭП – 0,11км)</t>
  </si>
  <si>
    <t>Строительство ВЛ 0,4 кВ от ВЛ 0,4 кВ проектируемой по договору 61-1-19-00474971 от 16.10.2019г. от ВЛ 0,4 кВ №2 ТП 10/0,4 кВ №405 ВЛ 10 кВ №5 ПС 35/10 кВ «Покровская» для технологического присоединения личного подсобного хозяйства Заявителя (Гончаров П.А.) по адресу: Ростовская область, Неклиновский район, с. Покровское, ул. Полевая, 49, к.н. 61:26:005114:695 (ориентировочная протяженность ЛЭП 0,08 км)</t>
  </si>
  <si>
    <t>Строительство ВЛ 0,4кВ от ВЛ 0,4кВ №2 КТП 10/0,4кВ №50м ВЛ 10кВ №НС-3 ПС 35/10кВ «Лакадемоновская» для технологического присоединения Заявителя (Овсепян М.Е.) по адресу: Ростовская область, Неклиновский район, с. Беглица, ул. Мира, 37, к.н. 61:26:0160401:95 (ориентировочная протяженность ЛЭП 0,135км)</t>
  </si>
  <si>
    <t>Строительство ВЛ 0,4 кВ от ВЛ 0,4 кВ №1 КТП 10/0,4 кВ №9м ВЛ 10 кВ №3 ПС 35/10 кВ «ГСКБ» для технологического присоединения Заявителя (Васылив А.Я.) по адресу: Ростовская область, Неклиновский р-н, с. Новобессергеневка, ул. Лермонтова, 6-А, к.н. 61:26:0180101:7180 (ориентировочная протяженность ЛЭП 0,095 км)</t>
  </si>
  <si>
    <t>Строительство ВЛ 0,4 кВ от ВЛ 0,4 кВ №1 КТП 10/0,4 кВ №20м ВЛ 10 кВ №4 ПС 35/10 кВ «Русский Колодец» для технологического присоединения Заявителя (Сухенко Д.А.) по адресу: Ростовская область, Неклиновский р-н, х. Красный Десант, ул. Степная, 2-в, к.н. 61:26:0070101:2493 (ориентировочная протяженность ЛЭП 0,155 км)</t>
  </si>
  <si>
    <t>Строительство ВЛ 0,4 кВ от ВЛ 0,4 кВ №2 ТП 10/0,4 кВ №5-10 ПС 110/27/10 кВ Хапры-Тяговая для технологического присоединения жилого дома Заявителя (Сутункова Е.А.) по адресу: Ростовская область, Мясниковский район, х. Калинин, ул. Набережная, д.254 к.н. 61:25:0050101:0147 (ориентировочная протяженность ЛЭП – 0,12 км.)</t>
  </si>
  <si>
    <t>Строительство двух ВЛ 0,4 кВ от новой ТП 10/0,4 кВ, строительство ТП 10/0,4 кВ, строительство ВЛ 10 кВ от ВЛ 10 кВ №1/3 ПС 110/35/10 кВ «Троицкая-1» для технологического присоединения нежилых зданий Заявителей (ИП Хачатрян Н.Р., ИП Арутюнян С.М.) по адресам: Ростовская область, Неклиновский р-н с. Николаевка, к.н.: 61:26:0600014:1904, 61:26:0600014:1905, 61:26:0600014:1911 (ориентировочная протяженность ЛЭП 0,29 км; мощность силового трансформатора 250 кВА)</t>
  </si>
  <si>
    <t>Строительство ВЛ 0,4 кВ от новой ТП 10/0,4 кВ, строительство ТП 10/0,4 кВ, строительство ВЛ 10 кВ от отпайки на КТП №38 по ВЛ 10 кВ №2 ПС 110/35/10 кВ Новиковская, для технологического присоединения ВРУ-0,4 кВ дробильной установки заявителя (ООО «Пирумовский Щебень») по адресу: Ростовская обл., р-н Куйбышевский, к.н. 61:19:0600005:1263 (ориентировочная протяжённость ЛЭП 0,02 км; мощность силового трансформатора 160 кВА)</t>
  </si>
  <si>
    <t>Строительство ВЛ 0,4 кВ от РУ 0,4 кВ ТП 10/0,4 кВ №7-15 по ВЛ 10 кВ №7 ПС 110/35/10 кВ Синявская для технологического присоединения ангара Заявителя (ИП Мотыченков И.Е.) по адресу: Ростовская область, Мясниковский район, х. Недвиговка, ул. Молодежная, д. №42г. к.н.61:25:0070101:4632 (ориентировочная протяженность ЛЭП – 0,06 км.)</t>
  </si>
  <si>
    <t>Строительство ВЛ 0,4 кВ от новой ТП 10/0,4 кВ, строительство ТП 10/0,4 кВ, строительство ВЛ 10 кВ от ВЛ 10 кВ №3 отпайки на ТП 10/0,4 кВ №3-9 ПС 110/35/10 кВ Чалтырь, для технологического присоединения нежилого помещения Заявителя (ИП Бабахов В.А.) по адресу: Ростовская область, Мясниковский район, с. Чалтырь, Промзона-1, уч. 2/а» к.н. №61:25:0101242:39 (ориентировочная протяженность ЛЭП 0,02 км; мощность силового трансформатора 40 кВА)</t>
  </si>
  <si>
    <t>Строительство ВЛ 0,4 кВ от новой ТП 10/0,4 кВ, строительство ТП 10/0,4 кВ, строительство ВЛ 10 кВ от ВЛ-10 кВ №6 ПС 35/10 кВ Колесниковская для технологического присоединения торговой точки заявителя (ИП Хейгетян Н.М.) по адресу: Ростовская обл., р-н М-Курганский, п. Матвеев Курган, ул. Советская д. 17, корп. Л, к.н. 61:21:0010166:117 (ориентировочная протяжённость ЛЭП 0,025 км; мощность силового трансформатора 160 кВА)</t>
  </si>
  <si>
    <t>Строительство ВЛ 0,4 кВ от РУ 0,4 кВ ТП 10/0,4 кВ №4-6 по ВЛ 10 кВ №4 ПС 110/35/10 кВ Чалтырь для технологического присоединения ангара Заявителя (ИП Млтыхян М.К.) по адресу: Ростовская область, Мясниковский район, с. Крым, ул. Полевая, д. 42.  к.н. 61:25:0201021:38 (ориентировочная протяженность ЛЭП – 0,1 км.)</t>
  </si>
  <si>
    <t>Строительство двух ВЛ 0,4 кВ от ВЛ 0,4 кВ №2 ТП 10/0,4 кВ №2-22 и ВЛ 0,4 кВ №1 ТП 10/0,4 кВ №2-22 по ВЛ 10 кВ №2 ПС 110/35/10 кВ Чалтырь для технологического присоединения магазина и нежилого помещения Заявителя (ИП Амбарцумян А.Ж.) по адресу: Ростовская область, Мясниковский район, с. Крым, ул. Александра Суворова, д. 2, корп. а, к.н. 61:25:0600201:513., с. Крым, ул. Маршала Жукова, д. 1, корп. а, к.н. 61:25:0600201:512 (ориентировочная протяженность ЛЭП 0,08 км)</t>
  </si>
  <si>
    <t>Строительство ВЛ 0,4 кВ от проектируемых по договору №61-1-17-00302233 от 28.03.2017 ВЛ 0,4 кВ, ТП 10/0,4 кВ по ВЛ 10 кВ №2 ПС 110/35/10 кВ Чалтырь для технологического присоединения жилого дома Заявителя (Мелкумян А.В.) по адресу: Ростовская область, Мясниковский район, с. Крым, ул. Советская, д. 168</t>
  </si>
  <si>
    <t>Строительство ВЛ 0,4 кВ от ВЛ 0,4 кВ №2 ТП 10/0,4 кВ №2-22 по ВЛ 10 кВ №2 ПС 110/35/10 кВ Чалтырь для технологического присоединения жилого дома Заявителя (Кечеджиян О.А.) по адресу: Ростовская область, Мясниковский район, с. Крым, ул. Александра Суворова, д. 49</t>
  </si>
  <si>
    <t>Строительство ВЛ 0,4 кВ от новой ТП 10/0,4 кВ, строительство ТП 10/0,4 кВ, строительство ВЛ 10 кВ от ВЛ 10 кВ №7/8 ПС 35/10/6 кВ «Гаевка», для технологического присоединения личного подсобного хозяйства Заявителя (Нестеров Н.В.) по адресу: Ростовская область, Неклиновский район, с. Малофедоровка, ул. Лиманная, 4-б</t>
  </si>
  <si>
    <t>Строительство ВЛ 0,4 кВ от новой ТП 10/0,4 кВ, строительство ТП 10/0,4 кВ, строительство ВЛ 10 кВ от ВЛ 10 кВ №5/3 ПС 110/35/10 кВ «Троицкая-1» для технологического присоединения нежилого помещения Заявителя (ООО «Донское Казачество») по адресу: Ростовская область, г. Таганрог, шс. Николаевское, 18 Г, к.н. 61:58:005268:205 (ориентировочная протяженность ЛЭП 0,16 км; мощность силового трансформатора 250 кВА)</t>
  </si>
  <si>
    <t>Строительство ВЛ 0,4кВ от ТП 10/0,4кВ проектируемой по договору №61-1-20-0050353 от 24.04.2020 для технологического присоединения нежилого помещения Заявителя (ИП Саркисян В.В.) по адресу: Ростовская область, Неклиновский р-н, с. Троицкое, х-во СПК к-з "Россия" поле "2, к.н. 61:26:0600014:1948 (ориентировочная протяженность ЛЭП 0,15км)</t>
  </si>
  <si>
    <t>Строительство ВЛ 0,4кВ от ВЛ 0,4кВ №4 ТП 10/0,4кВ №8-3 по ВЛ 10кВ №8 ПС 110/35/10кВ Синявская для технологического присоединения жилого дома Заявителя (Клейман Н.В.) по адресу: Ростовская область, Мясниковский район, х. Веселый, ул. Дорожная, д. 9, к.н. 61:25:0060101:2751 (ориентировочная протяженность ЛЭП 0,12км)</t>
  </si>
  <si>
    <t>Строительство ВЛ 0,4 кВ от ВЛ 0,4 кВ проектируемой по договору 61-1-19-00477897 от 20.11.2019г. от ВЛ 0,4 кВ №3 КТП №672 ВЛ 10 кВ №1/3 ПС 110/35/10 кВ «Троицкая-1» для технологического присоединения жилого дома Заявителя (Луньков А.М.) по адресу: Ростовская область, Неклиновский район, с. Николаевка, ул. Пушкина, 106-К</t>
  </si>
  <si>
    <t xml:space="preserve">Строительство ВЛ 0,4 кВ от ВЛ 0,4 кВ №3 КТП 10/0,4 кВ №589 ВЛ 10 кВ №2 ПС 35/10 кВ «Покровская», для технологического присоединения личного подсобного хозяйства Заявителей (Елисеева Н.В, Минченко Ю.В.) по адресу: Ростовская область, Неклиновский район, с. Покровское, ул. Цветочная, 41, 45 </t>
  </si>
  <si>
    <t>Строительство ВЛ 0,4 кВ от новой ТП 10/0,4 кВ, строительство ТП 10/0,4 кВ, строительство ВЛ 10 кВ от опоры ВЛ 10 кВ проектируемой по договору №61-1-19-00484423 отпайки от ВЛ 10 кВ №12 ПС 110/35/10 кВ Чалтырь для технологического присоединения торгового комплекса Заявителя (ИП Меликян А.А.) по адресу: Ростовская область, Мясниковский район, с. Чалтырь, ул. Красноармейская 138 а к.н. №61:25:0101608:95 (ориентировочная протяженность ЛЭП 0,02 км, мощность силового трансформатора 160 кВА)</t>
  </si>
  <si>
    <t>Строительство ВЛ 0,4 кВ от РУ 0,4 ТП 10/0,4 кВ №3-17 по ВЛ 10 кВ №3 ПС 35/10 кВ «Петровская» для технологического присоединения квартиры заявителя Темирханов К.И. по адресу: Ростовская область, Мясниковский район, х. Чкалова ул. Дорожная 1 кв. 3 к.н.61:25:0060301:314 (ориентировочная протяженность ЛЭП 0,34 км)</t>
  </si>
  <si>
    <t>Строительство ВЛ 0,4 кВ от ВЛ 0,4 кВ №1 ТП 10/0,4 кВ №194м по ВЛ 10 кВ №4 ПС 35/10 кВ «ГСКБ» для технологического присоединения объекта туристического обслуживания Заявителя: (ИП Горбанева К.Д.), по адресу: Неклиновский район, с. Петрушино, пер. Петровский, д.16, к.н. 61:26:0180201:4258 (ориентировочная протяженность ЛЭП 0,06 км.</t>
  </si>
  <si>
    <t>Строительство ВЛ 0,4 кВ от РУ 0,4 кВ ТП 10/0,4 кВ, строительство ТП 10/0,4 кВ, строительство ВЛ 10 кВ от ВЛ 10 кВ №1 ПС 110/35/10 кВ Чалтырь для технологического присоединения Заявителя (ИП Катарян Ф.С.) по адресу: Мясниковский район, х. Красный Крым, д.1 пер. 1-й Промышленный (ориентировочная протяженность ЛЭП 0,02 км; мощность силового трансформатора – 160 кВА)</t>
  </si>
  <si>
    <t>Строительство ВЛ 0,4 кВ от РУ 0,4 кВ ТП 10/0,4 кВ, строительство ТП 10/0,4 кВ, строительство ВЛ 10 кВ от ВЛ 10 кВ №3 ПС 110/35/10 кВ Чалтырь отпайки на ТП №3-46А для технологического присоединения Заявителя: (ИП Закинян Ю.Д.) по адресу: Мясниковский район, с. Чалтырь, тер. Промзона 1, №1 (ориентировочная протяженность ЛЭП 0,07 км; мощность силового трансформатора – 160 кВА)</t>
  </si>
  <si>
    <t>Строительство ВЛ-6кВ до границы земельного участка автозаправочной станции  в  Октябрьском районе Ростовской области,  автомагистраль «Дон-4» «Воронеж-Ростов-на-Дону», 10003км+350м (слева)»  (ООО «Фактор»)(ориентир. протяженность ЛЭП-0,55 км)</t>
  </si>
  <si>
    <t>Строительство ВЛ-10кВ от ВЛ-10кВ №20-04 ПС Р-20 до новой ТП-10/0,4кВ, строительство ТП-10/0,4кВ у границы земельного участка заявителя (ООО ЮМЦ) (ориентирвочная протяженность ЛЭП - 0,8км, ориентировочная мощность ТП - 250кВА)</t>
  </si>
  <si>
    <t>Строительство ВЛ 10 кВ от ВЛ 10 кВ проектируемой по договору от 19.03.2018 №61-1-18-00360949 по ВЛ 10 кВ №20-04 ПС 220/110/10 кВ Р-20 до новой ТП 10/0,4 кВ, строительство ТП 10/0,4 кВ для технологического присоединения производственного помещения заявителя ИП Шуленин О.В. по адресу: РО, Мясниковский р-н, х. Калинин, ул. Строителей 2 к.н. 61:25:0601001:3163 (ориентировочная протяженность ЛЭП - 0,005 км, ориентировочная мощность ТП – 63 кВА)</t>
  </si>
  <si>
    <t>Строительство ВЛ 10 кВ от ВЛ 10 кВ №1 ПС 110/35/10 кВ Чалтырь отпайки на ТП 10/0,4 кВ №1-133, запитанной от ВЛ 10 кВ №13 ПС 110/35/10 кВ Чалтырь, для технологического присоединения участка жилой застройки заявителя Мелконян Н.А. по адресу: Ростовская область, Мясниковский р-н, х. Ленинаван, ул. Восточная д 20/1 (ориентировочная протяженность ЛЭП - 0,53 км)</t>
  </si>
  <si>
    <t>Строительство ТП 10/0,4 кВ, строительство ВЛ 10 кВ от ВЛ 10 кВ № 2 ПС 35/10 кВ Политотдельская, для технологического присоединения сооружение-плотина Заявителя (ИП Джереджа А.Н.), по адресу: Ростовская область, Матвеево-Курганский район, 232 м в юго-западном направлении от ориентира с. Камышовка. к.н. 61:21:0600008:8:0:3. (ориентировочная протяженность ЛЭП 0,025 км; мощность силового трансформатора 25 кВА)</t>
  </si>
  <si>
    <t>Строительство ВЛ 0,4кВ от новой ТП 10/0,4кВ, строительство ТП 10/0,4кВ, строительство ВЛ 10кВ от ВЛ 10кВ №1 ПС 110/35/10кВ «Чалтырь», отпайки на ТП 10/0,4кВ №1-5А для технологического присоединения склада Заявителя (Мелконян Р.К.) по адресу: Ростовская область, Мясниковский район, х. Ленинакан, западная окраина, участок №2 к.н. №61:25:0600401:9171 (ориентировочная протяженность ЛЭП 0,04 км; мощность силового трансформатора 25кВА)</t>
  </si>
  <si>
    <t>Строительство ТП 10/0,4 кВ для технологического присоединения нежилого помещения Заявителя (Ли Ю.С.), по адресу: Ростовская область, Матвеево-Курганский район, п. Гвардейский, 300 м на северо-восток от п. Гвардейский, ул. Миусская д. 49. к.н. 61:21:0600021:740. (мощность силового трансформатора 100 кВА)</t>
  </si>
  <si>
    <t>Строительство ТП 10/0,4 кВ для технологического присоединения ЛЭП 0,4 кВ цеха по производству бетона Заявителя (ООО «Комстрой»), по адресу: Ростовская область, Матвеево-Курганский район, п. Матвеев Курган, примерно 131 м на северо-восток от ул. Одесская, д. 44. к.н. 61:21:0010179:35 (мощность силового трансформатора 63 кВА)</t>
  </si>
  <si>
    <t>Строительство ВЛ 10 кВ от ВЛ 10 кВ №4-12 ПС 35/10/6 кВ «Гаевка», для технологического присоединения насосной Заявителя (ООО «ПК-Энерго») по адресу: Ростовская область, Неклиновский район, с. Лакедемоновка, СПК-колхоз «Лиманный», к.н. 61:26:0600021:237 (ориентировочная протяженность ЛЭП 0,085 км)</t>
  </si>
  <si>
    <t>Строительство ВЛ 0,4 кВ от новой ТП 10/0,4 кВ, строительство ТП 10/0,4 кВ, строительство ВЛ 10 кВ от ВЛ 10 кВ №3, отпайки на ТП №3-9 ПС 110/35/10 кВ Чалтырь, для технологического присоединения нежилого помещения заявителя (ООО "ТМК Юг") по адресу: Ростовская область, Мясниковский район, с. Чалтырь, ул. ростовская, д. 71 б  к.н. №61:25:0101242:67 (ориентировочная протяженность ЛЭП 0,02 км, мощность силового трансформатора 63 кВА)</t>
  </si>
  <si>
    <t>Строительство ТП 10/0,4 кВ, строительство ВЛ 10 кВ от ВЛ 10 кВ №1 ПС 35/10 кВ Куйбышево-1, для технологического присоединения ВРУ-0,4кВ щебзавода заявителя (ООО «Миус-Камень») по адресу: Ростовская обл., р-н Куйбышевский, с. Русское восточнее 2515м 61:19:0600005:1295 (ориентировочная протяженность ЛЭП 0,05 км; мощность силового трансформатора 160 кВА)</t>
  </si>
  <si>
    <t>110 кВ</t>
  </si>
  <si>
    <t>2.3.2.3.3.1</t>
  </si>
  <si>
    <t>Строительство отпаечной ВЛ 110кВ от опоры №42 ВЛ 110кВ Г4-Г18 к ПС 35/110 кВ Заря, (ориентировочной протяжённостью ЛЭП- 1,665 км.)</t>
  </si>
  <si>
    <t>Строительство ЛЭП 110 кВ от опоры № 90 ВЛ 110 кВ ГПП1 – Волченская ПТФ до РУ 110 кВ Казачей ВЭС с образованием ВЛ 110 кВ ГПП1 – Волченская ПТФ с отпайкой на Казачью ВЭС (ориентировочная протяженность ЛЭП - 12,5 км)</t>
  </si>
  <si>
    <t>Строительство участка ВЛЗ-10 кВ от опоры №6/116 ВЛ-10 кВ №6 ПС 110/10 кВ Денисовская, с установкой ТП-10/0,4 кВ, и строительство ВЛИ-0,4 кВ от вновь установленной ТП-10/0,4 кВ для присоединения нежилого здания ИП главы КФХ Багандова М.К. (ориентировочная протяженность ЛЭП 0,205 км, ориентировочная мощность трансформатора 25 кВА)</t>
  </si>
  <si>
    <t>Строительство участка ВЛЗ-10 кВ от опоры №58 по ВЛ-10 кВ №7 ПС 110/10 кВ Денисовская, с монтажом ТП-10/0,4 кВ, для присоединения жилого дома Гасанова Б.М. (ориентировочная протяженность ЛЭП 0,848 км, ориентировочная мощность трансформатора 25 кВА)</t>
  </si>
  <si>
    <t xml:space="preserve">Строительство участка ВЛЗ-10 кВ от опоры №2/3 ВЛ-10 кВ №7 ПС 35/10 кВ Рябичевская, с монтажом ТП-10/0,4 кВ, для присоединения Православного храма Местной религиозной организации православный Приход храма святителя Николая Чудотворца хутора Рябичев Волгодонского района Ростовской области Религиозной организации «Волгодонская Епархия Русской Православной Церкви (Московский Патриархат)» (ориентировочная протяженность ЛЭП 0,015 км, ориентировочная мощность трансформатора 100 кВА)
</t>
  </si>
  <si>
    <t>Строительство участка ВЛЗ-10 кВ от опоры №1/3 по ВЛ-10 кВ №1 ПС 35/10 кВ «Рябичевская», с монтажом ТП-10/0,4 кВ и строительство ВЛИ-0,4 кВ от вновь смонтированной ТП-10/0,4 кВ для присоединения жилого дома Черноивановой Н.В. (ориентировочная протяженность ЛЭП 0,037 км, ориентировочная мощность трансформатора 100 кВА)</t>
  </si>
  <si>
    <t>Строительство участка ВЛЗ-10 кВ от опоры №1/14 ВЛ-10 кВ №7 ПС 35/10 кВ Рябичевская, с монтажом ТП-10/0,4 кВ, и строительство ВЛИ-0,4 кВ от вновь смонтированной ТП-10/0,4 кВ для присоединения жилых домов Шведова В.М., Михайлова А.А., Клец Л.И., Кравцовой С.С. (ориентировочная протяженность ЛЭП 0,48 км, ориентировочная мощность трансформатора 100 кВА)</t>
  </si>
  <si>
    <t>Строительство участка ВЛЗ-10 кВ от опоры  №2/2 ВЛ-10 кВ №9 ПС 35/10/6 кВ Донская, с установкой ТП-10/0,4 кВ, и строительство ВЛИ-0,4 кВ от вновь установленной ТП-10/0,4 кВ  для присоединения бескаркасного арочного сооружения ООО «Агро-Альянс» (ориентировочная протяженность ЛЭП 0,026 км, ориентировочная мощность трансформатора 250 кВА)»</t>
  </si>
  <si>
    <t>Строительство участка ВЛЗ-10 кВ от опоры №43 ВЛ-10 кВ №11 ПС 35/10 кВ Рябичевская, с монтажом ТП-10/0,4 кВ, для присоединения животноводческой фермы Капканова Н.Н. (ориентировочная протяженность ЛЭП 0,03 км, ориентировочная мощность трансформатора 25 кВА)»</t>
  </si>
  <si>
    <t>Строительство участка ВЛЗ-10 кВ от опоры №3/18 ВЛ-10 кВ №7 ПС 110/35/10 кВ Комаровская, с монтажом ТП-10/0,4 кВ, и строительство ВЛИ-0,4 кВ от вновь смонтированной ТП-10/0,4 кВ для присоединения складского помещения Мамедова Р.Х., склада Айдинова Н.А., складских помещений Заутадзе Р.П., закусочной ИП Ягубяна Г.В. (ориентировочная протяженность ЛЭП 0,377 км, ориентировочная мощность трансформатора 100 кВА)»</t>
  </si>
  <si>
    <t>Строительство участка ВЛЗ-10 кВ от опоры №11/19 по ВЛ-10 кВ №5 ПС 35/10 кВ «Лозновская», с монтажом ТП-10/0,4 кВ, и строительство ВЛИ-0,4 кВ от вновь смонтированной ТП-10/0,4 кВ по ВЛ-10 кВ №5 ПС 35/10 кВ «Лозновская» для присоединения жилого дома Быстрова В.А.</t>
  </si>
  <si>
    <t>Строительство участка ВЛЗ-10 кВ от опоры №13 ВЛ-10 кВ №17 ПС 110/35/10 кВ Константиновская для присоединения инновационной молочной фермы на 500 коров АО «Донское молоко» (ориентировочная протяженность ЛЭП 0,5 км)</t>
  </si>
  <si>
    <t>Строительство участка ВЛЗ-6кВ от опоры №13/11 ВЛ-6кВ №5 ПС 35/6кВ Романовская, с монтажом ТП-6/0,4кВ, и строительство ВЛИ-0,4кВ от вновь смонтированной ТП-6/0,4кВ до опоры №36 ВЛ-0,4кВ №1 КТП-8478/160кВА по ВЛ-6кВ №14 ПС 35/6кВ Романовская для присоединения жилых домов Махнева В.К, Соболевой В.П., Дементьевой И.В. ориентировочная протяженность ЛЭП 0,125км, ориентировочная мощность трансформатора 100кВА)</t>
  </si>
  <si>
    <t xml:space="preserve">Строительство участка ВЛЗ-10 кВ от опоры №77/24 ВЛ-10 кВ №15 ПС 110/35/10 кВ Мартыновская, с монтажом ТП-10/0,4 кВ, и строительство ВЛИ-0,4 кВ от вновь смонтированной ТП-10/0,4 кВ для присоединения овчарни Королева С.П. и нежилого здания (коровника) Магомедова И.Ш. (ориентировочная протяженность ЛЭП 1,894 км, ориентировочная мощность трансформатора 40 кВА)
</t>
  </si>
  <si>
    <t>Строительство участка ВЛЗ-10 кВ от опоры №3/4 по ВЛ-10 кВ №7 ПС 110/10 кВ Несмеяновская, с монтажом ТП-10/0,4 кВ для присоединения пруда, пастбища ООО «Новоселовское» (ориентировочная протяженность ЛЭП 0,015 км, ориентировочная мощность трансформатора 25 кВА)</t>
  </si>
  <si>
    <t xml:space="preserve">Строительство участка ВЛЗ-10 кВ от опоры №8 ВЛ-10 кВ №24 ПС 110/35/10 кВ КГУ, с монтажом ТП-10/0,4 кВ, и строительство ВЛИ-0,4 кВ от вновь смонтированной ТП-10/0,4 кВ, для присоединения стройплощадок ООО «Арарат», квартир Рыковской С.С. и Иванника С.В., жилого дома Рыковского А.Н. (ориентировочная протяженность ЛЭП 0,87 км, ориентировочная мощность трансформатора 100 кВА) </t>
  </si>
  <si>
    <t>Строительство участка ВЛЗ-6 кВ от опоры вновь построенной ВЛЗ-6 кВ (по договору ТП №61-1-18-00363013 от 19.03.2018г) от опоры  №200 ВЛ-6 кВ №11 ПС 35/6 кВ Шлюзовая, с установкой ТП-6/0,4 кВ, и строительство ВЛИ-0,4 кВ от вновь установленной ТП-6/0,4 кВ  для присоединения сельскохозяйственной ярмарки ИП Польшкова В.А. (ориентировочная протяженность ЛЭП 0,191 км, ориентировочная мощность трансформатора 25 кВА)</t>
  </si>
  <si>
    <t xml:space="preserve">Строительство участка ВЛ-10 кВ от опоры №9/47 по ВЛ-10 кВ №24 ПС 110/35/10 кВ «КГУ», с монтажом ТП-10/0,4 кВ, строительство ВЛИ-0,4 кВ от вновь смонтированной ТП-10/0,4 кВ и строительство ответвлений 0,4 кВ от вновь построенной ВЛИ-0,4 кВ от вновь смонтированной ТП-10/0,4 кВ по ВЛ-10 кВ №24 ПС 110/35/10 кВ «КГУ»  для присоединения базы отдыха Гаджиевой З.И. и дома отдыха  Дьячкина А.А
</t>
  </si>
  <si>
    <t>Строительство КТПН 10/0,4 кВ, ВЛ 10 кВ, ВЛ 0,4 кВ от ВЛ 10 кВ №1406 ПС 35 кВ АС14 для электроснабжения жилых домов на участке №5, секция 1 в п. Рассвет Аксайского района Ростовской области</t>
  </si>
  <si>
    <t>Строительство ВЛ 10 кВ, ВЛ 0,4 кВ, КТП 10/0,4 кВ от опоры №1/3 ВЛ 10 кВ № 263 ПС 110 кВ БГ2  для электроснабжения личного подсобного хозяйства Аханова А.И. по адресу: Ростовская обл., Багаевский р-н, х. Арпачин, ул. Социалистическая, д. 29-и</t>
  </si>
  <si>
    <t>Строительство ТП 10/0,4 кВ, ВЛ 10 кВ, ВЛ 0,4 кВ от ВЛ 10 кВ №3 ПС 35 кВ Б. Салы для электроснабжения спортивного комплекса ИП Метелица    Е. И. на участке с КН 61:02:0600005:9585 в пос. Темерницкий Аксайского района Ростовской области</t>
  </si>
  <si>
    <t xml:space="preserve">Строительство КТПН 10/0,4кВ, ВЛ-10кВ, ВЛ-0,4кВ от ВЛ-10кВ №1205 ПС 110кВ АС-12 для электроснабжения ВРУ 0,23кВ жилого дома Демченко В.Е. на участке с КН 61:02:0600006:5908 в п. Красный Аксайского района Ростовской области </t>
  </si>
  <si>
    <t xml:space="preserve">Строительство ТП 10/0,4 кВ, ВЛ 10 кВ, ВЛ 0,4 кВ от ВЛ 10 кВ №1408 ПС 35 кВ АС14 для электроснабжения магазина ИП Калинина А. В. по ул. Комсомольская, 49 в п. Рассвет Аксайского района Ростовской области </t>
  </si>
  <si>
    <t xml:space="preserve">Строительство ВЛ 10 кВ от ВЛ 10 кВ №107 ПС 110 кВ АС1 для электроснабжения нежилых зданий ИП Полтавского С. А. на участке с КН 61:02:0600015:6526 в ст. Ольгинская Аксайского района Ростовской области </t>
  </si>
  <si>
    <t>Строительство ВЛ 10 кВ от ВЛ 10 кВ №401 ПС 110 кВ АС4 для электроснабжения сельхоз производства ООО “АвтоХимПромСнаб” на участке с КН 61:02:0600016:3542 в пос. АО “Родина” Аксайского района Ростовской области</t>
  </si>
  <si>
    <t xml:space="preserve">Строительство КТПН 10/0,4 кВ, ВЛ 10 кВ, ВЛ 0,4 кВ от ВЛ 10 кВ №1103 ПС 110 кВ АС-11 для электроснабжения ВРУ 0,4 кВ нежилого здания Омельченко Н.А. по адресу: Ростовская область, Аксайский р-н, с/х КСП им. Горького </t>
  </si>
  <si>
    <t xml:space="preserve">Строительство КТПН-10/0,4 кВ, ВЛ-10 кВ, ВЛ-0,4 кВ от ВЛ-10 кВ № 3 ПС 35/10 кВ Б. Салы для электроснабжения жилых домов по ул. Березовая   в п. Темерницкий Аксайского района Ростовской области </t>
  </si>
  <si>
    <t>Строительство КТПН-10/0,4 кВ, ВЛ-10 кВ, ВЛ-0,4 кВ от ВЛ-10 кВ № 1208 ПС 110/10 кВ АС-12 для электроснабжения жилых домов в п. Октябрьский Аксайского района Ростовской области</t>
  </si>
  <si>
    <t>Строительство КТПН-10/0,4 кВ, ВЛ-10 кВ, ВЛ-0,4 кВ от ВЛ-10 кВ № 3 ПС 35/10 кВ Б. Салы для электроснабжения жилого дома по адресу: Ростовская область, Аксайский р-н, п. Темерницкий, АО «Темерницкое», поле № 5, к.н. 61:02:0600005:8908</t>
  </si>
  <si>
    <t>Строительство КТПН 6/0,4 кВ, ВЛ 6 кВ от ВЛ 6 кВ №806 ПС 35 кВ АС8 для электроснабжения нежилого помещения Романенко Н. В. на уч-ке с КН 61:02:0600011:1970 в п. Опытный Аксайского района Ростовской области</t>
  </si>
  <si>
    <t xml:space="preserve">Строительство ТП 10/0,4 кВ, ВЛ 10 кВ от ВЛ 10 кВ №403 ПС 110 кВ АС4 для электроснабжения сельского дома культуры на уч-ке с кад. ном. 61:02:0060101:3701 в х. Ленина Аксайского района Ростовской области </t>
  </si>
  <si>
    <t>Строительство ТП 10/0,4 кВ, ВЛ 10 кВ от ВЛ 10 кВ №1206 ПС 110 кВ АС12 для электроснабжения стройцеха Сухомлинова О. Ю. на уч-ке с КН 61:02:0600007:2524 в п. Красный Колос Аксайского района Ростовской области</t>
  </si>
  <si>
    <t>Строительство ТП-10/0,4 кВ, ВЛ-10 кВ от ВЛ-10 кВ №7 ПС 35/10 кВ Б.Салы и ТП-10/0,4 кВ, ВЛ-10 кВ № 1207 ПС 110/10 кВ АС-12 для электроснабжения кладбища по адресу: Ростовская обл., Мясниковский район, земли колхоза «Колос», к.н. 61:25:0600501:1841</t>
  </si>
  <si>
    <t>Строительство ВЛ-10 кВ от ВЛ-10 кВ № 501 ПС 35/10 кВ АС-5 для электроснабжения ВНС по адресу: Ростовская обл., Аксайский р-н, х. Алитуб, уч-к с кад. ном. 61:02:0000000:6668</t>
  </si>
  <si>
    <t>Строительство КТПН 10/0,4 кВ, ВЛ 10 кВ, ВЛ 0,4 кВ от ВЛ 10 кВ №1208 ПС 110 кВ АС12 для электроснабжения ВРУ 0,4 кВ нежилых зданий в п. Щепкин Аксайского района Ростовской области (ориентировочная мощность трансформатора 0,100 МВА, ориентировочная    протяжённость ЛЭП 0,920 км)</t>
  </si>
  <si>
    <t>Строительство ТП 10/0,4 кВ, ВЛ 10 кВ, ВЛ 0,4 кВ от ВЛ 10 кВ №1208 ПС 110 кВ АС12 для электроснабжения многоквартирных жилых домов ООО “Людмила” на участке с КН 61:02:0080109:511 в п. Октябрьский Аксайского района Ростовской области</t>
  </si>
  <si>
    <t xml:space="preserve">Строительство ТП 10/0,4 кВ, ВЛ 10 кВ, ВЛ 0,4 кВ от ВЛ 10 кВ №1208     ПС 110 кВ АС12 для электроснабжения малоэтажного многоквартирного жилого дома ООО “Людмила” на участке с КН 61:02:0600004:1889 в АО “Октябрьское” Аксайского района Ростовской области </t>
  </si>
  <si>
    <t>Строительство ТП 10/0,4 кВ, ВЛ 10 кВ, ВЛ 0,4 кВ от ВЛ 10 кВ №107        ПС 110 кВ АС1 для электроснабжения складов Кудрявцевой Н. С. на участке с КН 61:02:0600015:5746 в ст. Ольгинская Аксайского района Ростовской области (ориентировочная мощность трансформатора 0,160МВА, ориентировочная протяженность ЛЭП 0,022км)</t>
  </si>
  <si>
    <t>Строительство ТП 10/0,4 кВ, ВЛ 10 кВ, ВЛ 0,4 кВ от ВЛ 10 кВ №101       ПС 110 кВ АС1 для электроснабжения конюшни ИП Гусевой Н. А. на участке с КН 61:02:0090103:3084 в ст. Ольгинская Аксайского района Ростовской области (ориентировочная мощность трансформатора      0,250 МВА, ориентировочная протяжённость ЛЭП 0,040 км)</t>
  </si>
  <si>
    <t xml:space="preserve">Строительство ВЛ 10 кВ, ВЛ 0,4 кВ, КТП 10/0,4 кВ от опоры №1/15 ВЛ 10 кВ № 603 ПС 110 кВ БГ6  для электроснабжения личного подсобного хозяйства  Мосян Н.С. по адресу: Ростовская обл., Багаевский р-н, х. Ажинов, ул. Школьная, д.58 и земельного участка сельскохозяйственного назначения Приданниковой Н.А. по адресу: Ростовская обл., Багаевский р-н, в границах плана ЗАО «Ажиновское». Местоположение установлено относительно ориентира, расположенного в границах участка, к.н. 61:03:0600001:162 </t>
  </si>
  <si>
    <t>Строительство КТПН-10/0,4кВ, ВЛ-10кВ, ВЛ-0,4кВ от ВЛ-10кВ №414 для электроснабжения жилых домов по ул. Возрождения, ул. Объединения, ул. Отечественная, ул. Равенства, ул. Строительная, ул. Черешневая в пос. Янтарный, Аксайского района, Ростовской области</t>
  </si>
  <si>
    <t>Строительство ВЛ-10 кВ от ВЛ-10 кВ № 1004 ПС 110/10 кВ АС-10 для электроснабжения ВНС по адресу: Ростовская обл., Аксайский р-н, ст. Грушевская, уч-к с кад. ном. 61:02:0030108:434</t>
  </si>
  <si>
    <t>Строительство КТПН 10/0,4 кВ, ВЛ 10 кВ, ВЛ 0,4 кВ от ВЛ 10 кВ №655 ПС 110 кВ АС6 для электроснабжения жилых домов по ул. 1-я Иловайская, ул. 2-я Иловайская, ул. Всевеликого Войска Донского, ул. Мира в ст-це Старочеркасская Аксайского района Ростовской области  (ориентировочная мощность трансформатора 0,400 МВА, ориентировочная протяжённость ЛЭП 3,079 км)</t>
  </si>
  <si>
    <t>Строительство КТПН 10/0,4 кВ, ВЛ 10 кВ, ВЛ 0,4 кВ от ВЛ 10 кВ №657 ПС 110 кВ АС6 для электроснабжения жилых домов по ул. Всевеликого Войска Донского, ул. Минаева в ст-це Старочеркасская Аксайского района Ростовской области (ориентировочная мощность трансформатора 0,250 МВА, ориентировочная протяжённость ЛЭП 1,961 км)</t>
  </si>
  <si>
    <t>Строительство КТПН 6/0,4 кВ, ВЛ 6 кВ от ВЛ 6 кВ №806 ПС 35 кВ АС8 для электроснабжения нежилого строения Гарбуз А. К. на уч-ке с КН 61:02:0600009:1905 в х. Александровка Аксайского района Ростовской области</t>
  </si>
  <si>
    <t xml:space="preserve">Строительство КТПН 10/0,4 кВ, ВЛ 10 кВ, ВЛ 0,4 кВ от ВЛ 10 кВ №653 ПС 110 кВ АС6 для электроснабжения ВРУ 0,4 кВ жилого дома Луневой     Н. И. на участке с КН 61:02:0600013:3138 в х. Краснодворский Аксайского района Ростовской области </t>
  </si>
  <si>
    <t xml:space="preserve">Строительство ВЛ 10 кВ от ВЛ 10 кВ №101 ПС 110 кВ АС1 для электроснабжения объектов освещения улиц, насосной станции и      объектов водоподготовки воды ООО “Сельский Век” на участке с  КН 61:02:0600015:6367 в х. Махин Аксайского района Ростовской  области </t>
  </si>
  <si>
    <t xml:space="preserve">Строительство двух ТП 10/0,4 кВ, ВЛ 10 кВ, ВЛ 0,4 кВ от ВЛ 10 кВ №101 ПС 110 кВ АС1 и ВЛ 10 кВ №102 ПС 110 кВ АС1 для электроснабжения дома культуры по ул. Ленина, 152Г в ст-це Ольгинская Аксайского района Ростовской области </t>
  </si>
  <si>
    <t xml:space="preserve">Строительство ВЛ 10 кВ от проектируемой ВЛ 10 кВ (по договору №61-1-18-00411469 от 07.12.2018 г.) от ВЛ 10 кВ №704 ПС 35 кВ АС7 для электроснабжения производственного помещения ООО “Алюмтек” на участке с КН 61:02:0600006:5924 в п. Щепкин Аксайского района Ростовской области </t>
  </si>
  <si>
    <t xml:space="preserve">Строительство КТПН 10/0,4 кВ, ВЛ 10 кВ, ВЛ 0,4 кВ от ВЛ 10 кВ №1109 ПС 110 кВ АС11 для электроснабжения жилого дома Анисимова С. В. по ул. Учебная, 15 в х. Веселый Аксайского района Ростовской области </t>
  </si>
  <si>
    <t xml:space="preserve">Строительство КТПН-10/0,4 кВ, ВЛ-10 кВ, ВЛ-0,4 кВ от ВЛ-10 кВ № 1103 для электроснабжения жилого дома Макарова Р. В. по ул. Попутная, д. 19 в ст-це Мишкинская, Аксайского района, Ростовской области </t>
  </si>
  <si>
    <t xml:space="preserve">Строительство ТП 10/0,4 кВ, ВЛ 10 кВ, ВЛ 0,4 кВ от ВЛ 10 кВ №403 ПС 110 кВ АС4 для электроснабжения теплицы ИП Колесниковой О.В. По ул. Онучкина, 44 в х. Ленина Аксайского района Ростовской области </t>
  </si>
  <si>
    <t xml:space="preserve">Строительство КТПН-6/0,4 кВ, ВЛ-6 кВ, ВЛ-0,4 кВ от ВЛ-6 кВ  № 807 для электроснабжения жилых домов по адресу: Ростовская обл., Аксайский р-н, п.Российский, ул.Космическая, д.25, д. 11, , ул.Звездная, д.36, корп.2, </t>
  </si>
  <si>
    <t>Строительство ТП 6/0,4 кВ, ВЛ 6 кВ, ВЛ 0,4 кВ от вновь построенной отпайки (по договору № 61-1-17-00321639 от 24.07.2017 г.) ВЛ 6 кВ №3 РП-6 КЛ 6 кВ №340 ПС 110 кВ БТ3 для электроснабжения многоквартирного жилого дома в п. Красный Сад Азовского района Ростовской области</t>
  </si>
  <si>
    <t>Строительство ВЛ-10 кВ от проектируемой опоры  ВЛ-10 кВ №2008 ПС 220/110/10 кВ А-20, установка ТП-10/0,4 кВ (по договору ТП №61-1-16-00293127 от 22.01.2018г.)  для подключения жилого дома заявителя Цецера Т.И. Азовский район Ростовская область (ориентировочная протяженность ЛЭП – 0,03 км, ориентировочная трансформаторная мощность – 0,025 МВА)</t>
  </si>
  <si>
    <t>Строительство отпайки ВЛЗ-10кВ, установка ТП-10/0,4кВ, участков ВЛИ-0,4кВ для подключения 11 жилых домов, Зерноградский район, Ростовская область (ориентировочная протяженность ЛЭП – 1,9км, ориентировочная трансформаторная мощность – 0,25МВА)</t>
  </si>
  <si>
    <t>Строительство отпайки ВЛЗ-10кВ, установка ТП-10/0,4кВ, строительство участков ВЛИ-0,4кВ для подключения 12 жилых домов, Азовский район,  Ростовская область (ориентировочная протяженность ЛЭП – 0,960км, ориентировочная трансформаторная мощность – 0,25МВА)</t>
  </si>
  <si>
    <t>Строительство ВЛ-10кВ от оп. №5-131 ВЛ-10кВ №405 ПС 35/10кВ Е-4, для подключения оптово-логистического центра по хранению и переработке молока, заявитель Овчаренко А.В., х. Кугейский, Егорлыкский район, Ростовская область (ориентировочная протяженность ЛЭП - 0,1км)</t>
  </si>
  <si>
    <t>Строительство ВЛ-10 кВ от оп. №35-95 ВЛ-10 кВ №3113 ПС 110/35/10 кВ А-31, строительство ТП-10/0,4 кВ, строительство участка ВЛИ-0,4 кВ для подключения складского помещения заявителя ИП Ермаковой Е.С. с. Пешково, Азовский район Ростовская область (ориентировочная протяженность ЛЭП – 0,06 км, ориентировочная трансформаторная мощность – 0,16 МВА)</t>
  </si>
  <si>
    <t>Строительство ВЛ-10 кВ от оп. №141 ВЛ-10 кВ №2412 ПС 35/10 кВ А-24 для электроснабжения животноводческого комплекса заявителя ООО "Квантстрой-М" х.Дугино Азовский район, Ростовская область (ориентировочная протяженность ЛЭП - 1,8 км)</t>
  </si>
  <si>
    <t>Строительство отпайки ВЛЗ-10 кВ, установка ТП-10/0,4 кВ для подключения торгового павильона заявителя Морозовой Е.А., х.Дугино Азовский район,Ростовская область(ориентировочная протяженность ЛЭП - 0,03 км,ориентировочная трансформаторная мощность - 0,025 МВА)</t>
  </si>
  <si>
    <t>Строительство ВЛ-10 кВ от оп. №48а ВЛ-10 кВ №203 ПС 110/35/10кВ Егорлыкская для подключения автомобильной газонаполнительной компрессорной станции (АГНКС) заявителя ООО "Газпром газомоторное топливо" ст.Егорлыкская, Егорлыкский район Ростовская область (ориентировочная протяженность ЛЭП – 0,06 км.)</t>
  </si>
  <si>
    <t>Строительство  ВЛ-10 кВ №805 ПС 110/10 кВ БОС, установка ТП-10/0,4 кВ для подключения склада заявителя Сага Л.В.  Кагальницкий р-н Ростовская область (ориентировочная протяженность ЛЭП – 0,03 км, ориентировочная трансформаторная мощность – 0,063 МВА)</t>
  </si>
  <si>
    <t>Строительство ВЛ-10 кВ от оп. №43 ВЛ-10 кВ №2412 ПС 35/10 кВ А-24, ТП-10/0,4 кВ, ВЛИ-0,4 кВ для подключения жилого дома заявителя Исаева В.А. х. Лагутник, Азовский район Ростовская область (ориентировочная протяженность ЛЭП – 0,260 км, ориентировочная трансформаторная мощность – 0,025 МВА)</t>
  </si>
  <si>
    <t>Строительство ВЛ-10 кВ от оп. №4-184 ВЛ-10 кВ №1001 ПС 110/35/10 кВ Самарская, ТП-10/0,4 кВ, ВЛИ-0,4 кВ для электроснабжения здания колбасного цеха заявителя ИП Асланова А.А. х. Победа, Азовский район Ростовская область (ориентировочная протяженность ЛЭП – 0,09 км, ориентировочная трансформаторная мощность – 0,16 МВА)</t>
  </si>
  <si>
    <t>Строительство ВЛ-10 кВ от оп. №22 ВЛ-10 кВ №1020 ПС 110/35/10 кВ Самарская, установка ТП-10/0,4 кВ для подключения жилого дома заявителя Ольгейзер И.А. Азовский район Ростовская область (ориентировочная протяженность ЛЭП – 0,33 км, ориентировочная трансформаторная мощность – 0,160 МВА)</t>
  </si>
  <si>
    <t>Строительство участка ВЛЗ-6 кВ от опоры №149 ВЛ-6 кВ №1 ПС 35/6 кВ Романовская, с установкой ТП-6/0,4 кВ, и строительство ВЛИ-0,4 кВ от вновь установленной ТП-6/0,4 кВ для присоединения Базы отдыха «Волна-2» Голохвастова М.М. (ориентировочная протяженность ЛЭП 0,276 км, ориентировочная мощность трансформатора 63 кВА)</t>
  </si>
  <si>
    <t>Строительство участка ВЛЗ-10кВ от опоры №43 ВЛ-10кВ №1 ПС 35/10/6кВ Донская, с монтажом ТП-10/0,4кВ, для присоединения сельскохозяйственного производства Пак И.В. (ориентировочная протяженность ЛЭП 0,57км, ориентировочная мощность трансформатора 25кВА)</t>
  </si>
  <si>
    <t>Строительство участка ВЛЗ-6 кВ от опоры №4 по ВЛ-6 кВ №2 ПС 35/10 кВ НС-15 , с монтажом ТП-6/0,4 кВ для присоединения хозпостройки Романченко В.А.(ориентировочная протяженность ЛЭП-0,114 км, ориентировочная мощность трансформатора - 63 кВА)</t>
  </si>
  <si>
    <t>Строительство участка ВЛ-10 кВ от опоры №46 ВЛ-10 кВ №13 ПС 35/10 кВ Андреевская, с установкой ТП-10/0,4 кВ и строительство ВЛИ-0,4 кВ от РУ-0,4 кВ вновь установленной ТП-10/0,4 кВ  для присоединения склада для сельскохозяйственной продукции главы К(Ф)Х Актемирова Т.Д., расположенного по адресу: Ростовская область, Дубовский район, станица Андреевская, ул. Кольцевая, д. 39а, к.н. 61:09:0600011:100 (ориентировочная протяженность ЛЭП 0,21 км, ориентировочная мощность трансформатора 63 кВА)</t>
  </si>
  <si>
    <t>Строительство участка ВЛЗ-6 кВ от опоры №176 ВЛ-6 кВ №1 ПС 35/6 кВ НС-12, с установкой ТП-6/0,4 кВ, и строительство ВЛИ-0,4 кВ от вновь установленной ТП-6/0,4 кВ  для присоединения административно-бытового здания Ильина С.Н., расположенного по адресу: Ростовская область, Волгодонской район, х. Семенкин, ТОО «Семенкинское», поле III раб. уч. 1 примерно в 2,8 км. от х. Семенкин по направлению на северо-запад, к.н. 61:08:0601901:13 (ориентировочная протяженность ЛЭП 0,058 км, ориентировочная мощность трансформатора 25 кВА)»</t>
  </si>
  <si>
    <t>Строительство участка ВЛЗ-6кВ от вновь установленной опоры по ВЛ-6кВ №14 ПС 35/6кВ «Романовская», с монтажом ТП-6/0,4кВ, и строительство ВЛИ-0,4кВ от вновь смонтированной ТП-6/0,4кВ для присоединения склада Шкрылевой Т.А., помещения ООО «Строймонтаж» и помещения ООО «СПЕЦЗНАК» (ориентировочная протяженность ЛЭП 0,267км, ориентировочная мощность трансформатора 100кВА)</t>
  </si>
  <si>
    <t>Строительство участка ВЛ-10кВ от опоры №123 по ВЛ-10кВ №11 ПС 35/10кВ «Рябичевская» с монтажом ТП-10/0,4кВ и строительство участка ВЛИ-0,4кВ от вновь смонтированной ТП-10/0,4кВ для присоединения мельничного цеха ООО «ПОЛИМЕРМАШ»</t>
  </si>
  <si>
    <t xml:space="preserve">Строительство участка ВЛЗ-6 кВ от вновь установленной опоры в пролете опор  №1/11-№1/12 ВЛ-6 кВ №1 ПС 35/6 кВ Потаповская, с установкой ТП-6/0,4 кВ, и строительство ВЛИ-0,4 кВ от вновь установленной ТП-6/0,4 кВ  для присоединения жилых домов Гриб Ю.А., Лемешко И.П., Зимиревой В.А., Югай В.С., Апандовой В.Н. (ориентировочная протяженность ЛЭП 0,554 км, ориентировочная мощность трансформатора 100 кВА) </t>
  </si>
  <si>
    <t>Строительство участка ВЛЗ-10 кВ от опоры №120 ВЛ-10 кВ №9 ПС 35/10 кВ Первомайская, с установкой ТП-10/0,4 кВ и строительство ВЛИ-0,4 кВ от РУ-0,4 кВ вновь установленной ТП-10/0,4 кВ  для присоединения полевого стана колхоза племзавода «Первомайский», расположенного по адресу: Ростовская область, Ремонтненский район, Первомайское сельское поселение, 61:32:0600011:1:ЗУ1(1) в 5,1 км на северо-восток от с. Первомайское, IV поле полевого севооборота 61:32:0600011:1:ЗУ1(2) в 6 км восточнее от с. Первомайское, 33 отарный участок, кадастровый номер земельного участка: 31:32:0600011:980 (ориентировочная протяженность ЛЭП 0,361 км, ориентировочная мощность трансформатора 25 кВА)</t>
  </si>
  <si>
    <t>Строительство участка ВЛЗ-10 кВ от опоры №3/22 по ВЛ-10 кВ №7 ПС 110/35/10 кВ Комаровская, с установкой ТП-10/0,4 кВ, для присоединения детского сада на 160 мест Администрации Мартыновского района (ориентировочная протяженность ЛЭП 0,126 км, ориентировочная мощность трансформатора 160 кВА)</t>
  </si>
  <si>
    <t>Строительство участка ВЛЗ-6 кВ от опоры №10 ВЛ-6 кВ №1 ПС 35/6 кВ Романовская, с установкой ТП-6/0,4 кВ, и строительство ВЛИ-0,4 кВ от вновь установленной ТП-6/0,4 кВ  для присоединения загона для скота ИП Главы К(Ф)Х Сиротенко А.С., расположенного по адресу: Ростовская область, Волгодонской район, станица Романовская, 10 метров восточнее пер.Шмутовой, д. 2г, к.н. 61:08:0070133:61 (ориентировочная протяженность ЛЭП 0,051 км, ориентировочная мощность трансформатора 25 кВА)</t>
  </si>
  <si>
    <t>Строительство участка ВЛЗ-10 кВ от опоры №108 ВЛ-10 кВ №11 ПС 35/10 кВ Николаевская, с установкой ТП-10/0,4 кВ и строительство ВЛИ-0,4 кВ от РУ-0,4 кВ вновь установленной ТП-10/0,4 кВ  для присоединения объекта незавершенного строительства (фундамент птичника) ИП главы К(Ф)Х Гончара П.В., расположенного по адресу: Ростовская область, Константиновский район, примерно в 0,65 км от ст. Николаевская по направлению на юго-запад, к.н. 61:17:0600015:1006 (ориентировочная протяженность ЛЭП 0,365 км, ориентировочная мощность трансформатора 63 кВА)</t>
  </si>
  <si>
    <t>Строительство ВЛИ-0,4 кВ от вновь устанавливаемой ТП-10/0,4 кВ от вновь построенного участка ВЛЗ-10 кВ от опоры №120 ВЛ-10 кВ №5 ПС 35/10 кВ Виноградная  для присоединения теплиц Ким Л.М. и Ким Е.Ч-Г. (ориентировочная протяженность ЛЭП 0,035 км, ориентировочная мощность трансформатора 40 кВА)</t>
  </si>
  <si>
    <t>Строительство участка ВЛЗ-6 кВ от опоры №9/6 ВЛ-6 кВ №5 ПС 35/6 кВ Романовская, с установкой ТП-6/0,4 кВ, и строительство ВЛИ-0,4 кВ от вновь установленной ТП-6/0,4 кВ для присоединения жилого дома Суворовой Л.М, расположенного по адресу: Ростовская область, Волгодонской район, станица Романовская, ул. Базарная, д. 44а, к.н. 61:08:0070126:590 (ориентировочная протяженность ЛЭП 0,133 км, ориентировочная мощность трансформатора 160 кВА)</t>
  </si>
  <si>
    <t>Строительство участка ВЛЗ-10 кВ от опоры №95 ВЛ-10 кВ №2 ПС 35/10 кВ Рассвет, с установкой ТП-10/0,4 кВ, и строительство ВЛИ-0,4 кВ от вновь установленной ТП-10/0,4 кВ  для присоединения станции технического обслуживания ИП главы К(Ф)Х Новикова Т.Н., расположенной по адресу: Ростовская область, Мартыновский район, п. Зеленолугский, Зеленолугское сельское поселение,  к.н. 61:20:0600005:1219 (ориентировочная протяженность ЛЭП 0,025 км, ориентировочная мощность трансформатора 25 кВА)»</t>
  </si>
  <si>
    <t>Строительство участка ВЛЗ-6 кВ от опоры №190 ВЛ-6 кВ №1 ПС 35/6 кВ Романовская, с установкой ТП-6/0,4 кВ и строительство ВЛИ-0,4 кВ от РУ-0,4 кВ вновь установленной ТП-6/0,4 кВ  для присоединения здания спального домика Семенцова В.В.и спального домика №1 Манушина А.А., расположенных по адресу: Ростовская область, г. Волгодонск, ул. Отдыха, д.5, к.н. 61:48:0020101:46 и д.5с, к.н. 61:48:0020101:1392 (ориентировочная протяженность ЛЭП 0,455 км, ориентировочная мощность трансформатора 160 кВА)</t>
  </si>
  <si>
    <t>Строительство участка ВЛЗ-10 кВ от вновь установленной опоры в пролете опор №89 - №90 ВЛ-10 кВ №11 ПС 35/10 кВ Николаевская, с установкой ТП-10/0,4 кВ и строительство ВЛИ-0,4 кВ от РУ-0,4 кВ вновь установленной ТП-10/0,4 кВ для присоединения жилого дома Гулакова А.С., расположенного по адресу: Ростовская область, Константиновский район, станица Николаевская, ул. Карла Маркса, д.86, к.н. 61:17:0050101:2324 (ориентировочная протяженность ЛЭП 0,175 км, ориентировочная мощность трансформатора 25 кВА)</t>
  </si>
  <si>
    <t>Строительство ВЛ-10 кВ от опоры № 10/1 по ВЛ-10 кВ № 5 ПС 35/10 кВ «Кружилинская» с установкой КТП и строительством ВЛ-0,4 кВ, для электроснабжения строительства комплекса приемки, очистки и сушки зерновых культур заявителя, ООО «Медведь», расположенного в Ростовской области, Шолоховский р-н, х. Кружилинский,  (61:43:0600017:716) (ориентировочная   протяженность ЛЭП – 0,06 км, ориентировочная мощность ТП – 0,630 МВА)</t>
  </si>
  <si>
    <t>Строительство ТП 6/0,4 кВ, ВЛ 6 кВ, ВЛ 0,4 кВ от ВЛ 6 кВ №806 ПС 35 кВ АС8 для электроснабжения агропромышленного комплекса “Аксай” на участках с КН 61:02:0600009:2255, 61:02:0600009:2283 в Аксайском районе Ростовской области (ориентировочная мощность трансформатора 0,400 МВА, ориентировочная протяжённость ЛЭП 1,104 км)</t>
  </si>
  <si>
    <t>Строительство КТПН 10/0,4 кВ, ВЛ 10 кВ, ВЛ 0,4 кВ от ВЛ 10 кВ №101 ПС 110 кВ АС1 для электроснабжения ВРУ 0,4 кВ жилых домов по ул. Станичная, ул. Товарищей ул. Цветочная в х. Махин Аксайского района Ростовской области (ориентировочная мощность трансформатора 0,100МВА, ориентировочная протяжённость ЛЭП 0,776км)</t>
  </si>
  <si>
    <t>Строительство ТП 6/0,4кВ, ВЛ 6кВ, ВЛ 0,4кВ от ВЛ 6кВ №806 ПС 35 кВ АС8 для электроснабжения склада Поповой Т. А. на участке с КН 61:02:0600011:1998 в п. Опытный Аксайского района Ростовской области (ориентировочная мощность трансформатора 0,160 МВА, ориентировочная протяжённость ЛЭП 0,085 км)</t>
  </si>
  <si>
    <t>Строительство КТПН 10/0,4 кВ, ВЛ 10 кВ, ВЛ 0,4 кВ от ВЛ 10 кВ №706 ПС 35 кВ АС7 для электроснабжения ВРУ 0,4 кВ жилых домов по ул. Мелиховская, ул. Абрикосовая, ул. Вешенская, ул. Ореховая в п. Красный Колос Аксайского района Ростовской области (ориентировочная   мощность трансформатора 0,630 МВА, ориентировочная протяжённость ЛЭП 3,239 км)</t>
  </si>
  <si>
    <t>Строительство ТП 10/0,4 кВ, ВЛ 10 кВ, ВЛ 0,4 кВ от опоры №63 ВЛ 10 кВ №911 ПС 35 кВ СМ9 для электроснабжения насосной станции, заявителя ИП Глава КФХ Недостоева С.А. на участке с к.н.61:35:0600014:453 по адресу: Ростовская область, Семикаракорский  район,  примерно в 784 м на восток от х. Слободской (ориентировочная мощность трансформатора 0,16 МВА, ориентировочная протяжённость ЛЭП 0,445 км)</t>
  </si>
  <si>
    <t xml:space="preserve">Строительство ТП 10/0,4 кВ, ВЛ 10 кВ, ВЛ 0,4 кВ от опоры №62 ВЛ 10 кВ №911 ПС 35 кВ СМ9 для электроснабжения складского помещения, заявителя ИП Глава КФХ Недостоева С.А. на участке с к.н.61:35:0600014:330 по адресу: Ростовская область, Семикаракорский  район,  примерно в 1460 м на восток от х. Слободской </t>
  </si>
  <si>
    <t>Строительство КТПН 10/0,4 кВ, ВЛ 10 кВ, ВЛ 0,4 кВ от ВЛ 10 кВ №1406 ПС 35 кВ АС14 для электроснабжения ВРУ 0,4 кВ жилых домов на участке №5 (секция 1) в п. Рассвет Аксайского района Ростовской области (ориентировочная мощность трансформатора 0,160 МВА, ориентировочная протяжённость ЛЭП 0,816 км)</t>
  </si>
  <si>
    <t>Строительство ВЛ 10кВ от ВЛ 10кВ 33 ПС 35кВ Большие Салы для электроснабжения здания Курузьян М.Х. на участке с КН 61:02:0600006:5600 в п.Щепкин Аксайского района Ростовской области (ориентировочная протяженность ЛЭП 0,100км)</t>
  </si>
  <si>
    <t>Строительство ТП 6/0,4 кВ, ВЛ 6 кВ, ВЛ 0,4 кВ от ВЛ 6 кВ №1 ПС 110 кВ БТ3 для электроснабжения магазина ИП Аваковой Т. В. на участке с КН 61:01:0130201:4506 в п. Красный Сад Азовского района Ростовской области (ориентировочная мощность трансформатора 0,250 МВА, ориентировочная протяжённость ЛЭП 0,195 км)</t>
  </si>
  <si>
    <t>Строительство КТПН 6/0,4кВ, ВЛ 6кВ, ВЛ 0,4кВ от ВЛ 6кВ (по договору №61-1-17-00338453 от 12.10.2017 г.) для электроснабжения жилого дома и дачных домов по адресу: Ростовская обл., Аксайский р-н, п. Опытный, садовое товарищество “Акрос” (ориентировочная мощность трансформатора 0.250МВА, ориетировочная протяжённость ЛЭП 1,117км)</t>
  </si>
  <si>
    <t>Строительство КТПН 10/0,4 кВ, ВЛ 10 кВ, ВЛ 0,4 кВ от ВЛ 10 кВ №1407 ПС 35 кВ АС14 для электроснабжения ВРУ 0,4 кВ нежилого здания Барашевой Т. П. на участке с КН 61:02:0600010:4886 в х. Камышеваха Аксайского района Ростовской области (ориентировочная мощность трансформатора 0,025 МВА, ориентировочная протяжённость ЛЭП 0,060 км)</t>
  </si>
  <si>
    <t>Строительство КТПН 6/0,4 кВ, ВЛ 6 кВ, ВЛ 0,4 кВ от ВЛ 6 кВ №3 РП6 КЛ 6 кВ №340 ПС 110 кВ БТ3 для электроснабжения ВРУ 0,23 кВ жилых домов Иванова О. В. по ул. Победы, 25, 25А в п. Красный Сад Азовского района Ростовской области (ориентировочная мощность трансформатора 0,025 МВА, ориентировочная протяжённость ЛЭП 0,263 км)</t>
  </si>
  <si>
    <t>Строительство ТП 10/0,4 кВ, ВЛ 0,4 кВ, ВЛ 10 кВ от ВЛ 10 кВ №608 ПС 35 кВ СМ6 для электроснабжения дома культуры заявителя Муниципальное бюджетное учреждение "Культура" Администрации Большемечетновского сельского поселения по адресу: Ростовская обл., р-н. Семикаракорский, х. Большемечетный, ул. Советская, д. 10, корп. а, к.н.: 61:35:0020101:1677. (ориентировочная мощность трансформатора 0,063 МВА, ориентировочная протяжённость ЛЭП 0,105 км)</t>
  </si>
  <si>
    <t>Строительство ТП 10/0,4 кВ, ВЛ 10 кВ, ВЛ 0,4 кВ от ВЛ 10 кВ №403 ПС 110 кВ АС4 для электроснабжения ВРУ 0,4 кВ магазина ООО “Ольгинское кооппредприятие Аксайского Райпо” по ул. Рабочая, 41 в х. Ленина Аксайского района Ростовской области (ориентировочная мощность трансформатора 0,100 МВА, ориентировочная протяжённость ЛЭП 0,198 км)</t>
  </si>
  <si>
    <t>Строительство ТП 10/0,4 кВ, ВЛ 10 кВ, ВЛ 0,4 кВ от ВЛ 10 кВ №3 ПС 35 кВ Б. Салы для электроснабжения нежилого здания ИП Танага С. С. на участке с КН 61:02:0600006:6034 в п. Щепкин Аксайского района Ростовской области (ориентировочная мощность трансформатора 0,100 МВА, ориентировочная протяжённость ЛЭП 0,065 км)</t>
  </si>
  <si>
    <t>Строительство КТПН 6/0,4 кВ, ВЛ 6 кВ, ВЛ 0,4 кВ от ВЛ 6 кВ №805 ПС 35 кВ АС8 для электроснабжения ВРУ 0,4 кВ жилых домов по ул. Успешная, ул. Учебная и на участке с КН 61:02:0600011:1910 в х. Большой Лог Аксайского района Ростовской области (ориентировочная мощность трансформатора 0,250 МВА, ориентировочная протяжённость ЛЭП 0,503 км)</t>
  </si>
  <si>
    <t>Строительство ТП 10/0,4 кВ, ВЛ 10 кВ, ВЛ 0,4 кВ от ВЛ 10 кВ №101 ПС 110 кВ АС1 для электроснабжения нежилого здания ИП Харченко А.В. на участке с КН 61:02:0090103:2988 в ст-це Ольгинская Аксайского района Ростовской области (ориентировочная мощность трансформатора 0,250 МВА, ориентировочная протяжённость ЛЭП 0,080 км)</t>
  </si>
  <si>
    <t>Строительство ВЛ-0,4кВ, КТП 10/0,4кВ, ВЛ-10кВ от опоры №80 ВЛ-10кВ №609 ПС 35кВ СМ-6 для электроснабжения некапитального строения заявителя ООО "Юг-Недра" по адресу: Ростовская обл., Семикаракорский р-н, на расстоянии примерно 220м по направлению на север от северной границы х. Вислый, к.н. 61:35:0600006:330 (ориентировочная мощность трансформатора 0,250МВА, ориентировочная протяженность ЛЭП 0,023км)</t>
  </si>
  <si>
    <t>Строительство ТП 10/0,4 кВ, ВЛ 10 кВ, ВЛ 0,4 кВ от ВЛ 10 кВ №105 ПС 110 кВ АС1 для электроснабжения магазина Рогальского А. В. на участке с КН 61:02:0090102:3809 в ст-це Ольгинская Аксайского района Ростовской области (ориентировочная мощность трансформатора 0,250 МВА, ориентировочная протяжённость ЛЭП 0,040 км)</t>
  </si>
  <si>
    <t>Строительство КТПН 6/0,4 кВ, ВЛ 0,4 кВ, ВЛ 6 кВ от ВЛ 6 кВ №603 ПС 110 кВ АС6 для электроснабжения ВРУ 0,4 кВ жилого дома Гиголян Г. С. на участке с КН 61:02:0600013:1277 в ст-це Старочеркасская Аксайского района Ростовской области (ориентировочная мощность трансформатора 0,025 МВА, ориентировочная протяжённость ЛЭП 0,060 км)</t>
  </si>
  <si>
    <t>Строительство ТП 6/0,4 кВ, ВЛ 6 кВ, ВЛ 0,4 кВ от ВЛ 6 кВ №807 ПС 35 кВ АС8 для электроснабжения нежилого помещения ИП Телегина С. Е. по ул. Молодежная, 1/1 в х. Большой Лог Аксайского района Ростовской области (ориентировочная мощность трансформатора 0,250 МВА, ориентировочная протяжённость ЛЭП 0,135 км)</t>
  </si>
  <si>
    <t>Строительство ТП 10/0,4 кВ, ВЛ 10 кВ, ВЛ 0,4 кВ от ВЛ 10 кВ №103 ПС 110 кВ АС1 для электроснабжения нежилого помещения ИП Цыганкова В. Ю. на участке с КН 61:02:0050201:2190 в х. Островского Аксайского района Ростовской области (ориентировочная мощность трансформатора 0,250 МВА, ориентировочная протяжённость ЛЭП 0,308 км)</t>
  </si>
  <si>
    <t>Строительство ТП-10/0,4кВ, ВЛ-10кВ от ВЛ-10кВ №403 ПС 110кВ АС-4 для электроснабжения спортивного комплекса на уч-ке с кад.ном. 61:02:0060101:3107 в х.Ленина аксайского района Ростовской области (ориентировочная мощность трансформатора 0,063МВА, ориентировочная протяженность ЛЭП-0,1км)</t>
  </si>
  <si>
    <t>Строительство КТПН 10/0,4 кВ, ВЛ 0,4 кВ, ВЛ 10 кВ от ВЛ 10 кВ №657 ПС 110 кВ АС6 для электроснабжения ВРУ 0,4 кВ жилого дома Алабина И. В. по пер. Западный, 21 в ст-це Старочеркасская Аксайского района Ростовской области (ориентировочная мощность трансформатора 0,025 МВА, ориентировочная протяжённость ЛЭП 0,143 км)</t>
  </si>
  <si>
    <t>Строительство ТП 6/0,4 кВ, ВЛ 6 кВ, ВЛ 0,4 кВ от ВЛ 6 кВ №807 ПС 35  кВ АС8 для электроснабжения нежилого помещения Рогальского А. В. на участке с КН 61:02:0600010:4585 в х. Большой Лог Аксайского района Ростовской области (ориентировочная мощность трансформатора 0,250 МВА, ориентировочная протяжённость ЛЭП 0,404км)</t>
  </si>
  <si>
    <t>Строительство ТП 10/0,4 кВ, ВЛ 10 кВ, ВЛ 0,4 кВ от ВЛ 10 кВ №105 ПС 110 кВ АС1 для электроснабжения ВРУ 0,4 кВ личного подсобного хозяйства Быкадоровой А. А. на участке с КН 61:02:0600015:6833 в ст-це Ольгинская Аксайского района Ростовской области (ориентировочная мощность трансформатора 0,250 МВА, ориентировочная протяжённость ЛЭП 0,060 км)</t>
  </si>
  <si>
    <t>Строительство ТП 10/0,4 кВ, ВЛ 0,4 кВ, ВЛ 10 кВ от ВЛ 10 кВ №1208 ПС 110 кВ АС12 для электроснабжения нежилого здания ООО “Гольфстрим” по ул. Первомайская, 18А в п. Щепкин Аксайского района Ростовской области (ориентировочная мощность трансформатора 0,063 МВА, ориентировочная протяжённость ЛЭП 0,020 км)</t>
  </si>
  <si>
    <t>Строительство КТПН 6/0,4 кВ, ВЛ 0,4 кВ, ВЛ 6 кВ от ВЛ 6 кВ №806 ПС 35 кВ АС8 для электроснабжения производственно-складских помещений ИП Дедух В. И. на участке с КН 61:02:0600011:2258, 61:02:0600011:2255 в п. Реконструктор Аксайского района Ростовской области (ориентировочная мощность трансформатора 0,160 МВА, ориентировочная протяжённость ЛЭП 0,020 км)</t>
  </si>
  <si>
    <t>Строительство ТП 10/0,4 кВ, ВЛ 0,4 кВ, ВЛ 10 кВ от ВЛ 10 кВ №403 ПС 110 кВ АС4 для электроснабжения жилого дома Диканского А. И. по ул. Яблоневая, 2 в х. Истомино Аксайского района Ростовской области (ориентировочная мощность трансформатора 0,063 МВА, ориентировочная протяжённость ЛЭП 0,268 км)</t>
  </si>
  <si>
    <t>Строительство ТП 10/0,4 кВ, ВЛ 0,4 кВ, ВЛ 10 кВ от ВЛ 10 кВ №1208 ПС 110 кВ АС12 для электроснабжения жилого дома Котеневой Е. В. по ул. Первомайская, 36Б в п. Щепкин Аксайского района Ростовской области (ориентировочная мощность трансформатора 0,160 МВА, ориентировочная протяжённость ЛЭП 0,210 км)</t>
  </si>
  <si>
    <t>Строительство КТП 6/0,4 кВ, ВЛ 0,4 кВ, ВЛ 6 кВ от ВЛ 6 кВ №807 ПС 35/6 кВ АС8 для электроснабжения ВРУ 0,4 кВ песчаного карьера на участке с кадастровым номером 61:02:0600009:2714 в Аксайском районе Ростовской области (ориентировочная мощность трансформатора 0,250 МВА, ориентировочная протяжённость ЛЭП 1,583 км)</t>
  </si>
  <si>
    <t>Строительство ТП 10/0,4 кВ, ВЛ 10 кВ, ВЛ 0,4 кВ от ВЛ 10 кВ №706 ПС 35 кВ АС7 для электроснабжения станции технического обслуживания ИП Расторгуева М. Ю. на участке с КН 61:02:0600008:658 в п. Рассвет Аксайского района Ростовской области (ориентировочная мощность трансформатора 0,250 МВА, ориентировочная протяжённость ЛЭП 0,060 км)</t>
  </si>
  <si>
    <t>Строительство двух ТП 10/0,4 кВ, КЛ 0,4 кВ, ВЛ 10 кВ от ВЛ 10 кВ №105 ПС 110 кВ АС1, ВЛ 10 кВ №104 ПС 110 кВ АС1 для электроснабжения объекта коммунального обслуживания ООО "Ростовпак" на участке с КН 61:02:0600015:7021 в ст-це Ольгинская Аксайского района ростовской области (ориентировочная мощность трансформаторов 0,500 МВА, ориентировочная протяженность ЛЭП 2,500 км)</t>
  </si>
  <si>
    <t>Строительство КТП 10/0,4 кВ, ВЛ 0,4 кВ, ВЛ 10 кВ от ВЛ 10 кВ №305 ПС 35 кВ БГ3 для электроснабжения ВРУ-0,4 кВ песчаного карьера Белянинский 2 заявителя АО «Ростовский порт» по адресу: Ростовская обл., р-н. Багаевский, х. Белянин, примерно 750 м по направлению на северо-запад от ориентира перекресток ул. Социалистическая-пер. Мирный в х. Белянин, к.н.: 61:03:0600004:977</t>
  </si>
  <si>
    <t>Строительство ТП 6/0,4 кВ, ВЛ 0,4 кВ, ВЛ 6 кВ от ВЛ 6 кВ №806 ПС 35 кВ АС8 для электроснабжения складских помещений ООО СП “Искра” на участке с КН 61:02:0000000:6799 в п. Реконструктор Аксайского района Ростовской области (ориентировочная мощность трансформатора 0,250 МВА, ориентировочная протяжённость ЛЭП 0,020 км)</t>
  </si>
  <si>
    <t>Строительство ТП 10/0,4 кВ, ВЛ 10 кВ, ВЛ 0,4 кВ от опоры №57  ВЛ 10 кВ №1101 ПС 35 кВ СМ11 для электроснабжения ВРУ 0,4 кВ на  земельном участке  заявителя Пак А.Е.  по адресу: Ростовская обл., р-н. Семикаракорский, контур поля № 9 массива земель реорганизованного сельскохозяйственного предприятия СПК «Вершинный» к.н.: 61:35:0600013:363</t>
  </si>
  <si>
    <t>Строительство двух ТП 6/0,4 кВ с подключением от опор №7 и №16 по ВЛ-6 кВ №207Н ПС 110/6/10 кВ, ВЛИ-0,4 кВ; строительство ВЛИ-0,4 кВ от опор №350-12, №350-44 по ВЛ-0,4 кВ №1, №350-53, №350-57, по ВЛ-0,4 кВ №2, №350-62 по ВЛ-0,4 кВ №3, №350-38 по ВЛ-0,4 кВ №4  от КТП 6/0,4 кВ №350 ВЛ-6 кВ №207Н ПС 110/6/10 кВ НС-2 для электроснабжения 33 участков заявителей СНТ «Квант», Азовский район, Ростовская область (ориентировочная протяженность ЛЭП– 4,4 км, ориентировочная трансформаторная мощность –1 х 0,160 МВА, 1 х 0,250МВА)</t>
  </si>
  <si>
    <t>Строительство ВЛ-10 кВ от оп. №6-152 ВЛ-10 кВ №801 ПС 35/10 кВ А-8, ТП-10/0,4 кВ, ВЛИ-0,4 кВ для подключения жилого дома заявителя Порцева В.И. Азовский район Ростовская область (ориентировочная протяженность ЛЭП – 0,08 км, ориентировочная трансформаторная мощность – 0,025 МВА)</t>
  </si>
  <si>
    <t xml:space="preserve">Строительство ВЛ-10 кВ от оп. №44 ВЛ-10 кВ №1815 ПС 35/10 кВ А-18, ТП-10/0,4 кВ, ВЛИ-0,4 кВ для подключения 8 жилых домов х.Обуховка, Азовский район Ростовская область (ориентировочная протяженность ЛЭП – 0,770 км, ориентировочная трансформаторная мощность – 0,160 МВА) </t>
  </si>
  <si>
    <t>Строительство ВЛ 10кВ от оп. №102 ВЛ 10кВ №3127 ПС 110/35/10кВ А-31, строительство ТП 10/0,4кВ, строительство участка ВЛ-0,4кВ для подключения жилых домов Богодух Н.А., Погнерыбко В.Н., Потакова А.Ф., Царенко О.Н., Рыжковой А.В. Х. Береговой, Азовский район Ростовская область (ориентировочная протяженность ЛЭП-0,980км, ориентировочная трансформаторная мощность - 0,1МВА)</t>
  </si>
  <si>
    <t xml:space="preserve">Строительство ВЛ-10 кВ от опоры №54 ВЛ-10 кВ №107Н ПС 110/10/6 кВ НС-1, ТП-10/0,4 кВ, ВЛИ-0,4 кВ для подключения производственной базы заявителя ООО «ИРС Групп», п. Овощной, Азовский р-он, Ростовская область (ориентировочная протяженность ЛЭП – 0,09 км, ориентировочная трансформаторная мощность – 0,160 МВА) </t>
  </si>
  <si>
    <t>Строительство ВЛ-10 кВ от опоры №120 ВЛ-10 кВ №3113 ПС 110/35/10 кВ А-31, ТП-10/0,4 кВ, ВЛИ-0,4 кВ для подключения жилых домов заявителей Барсукова Е.Б., Жиряковой Е.В., с.Пешково, Азовский р-он, Ростовская область (ориентировочная протяженность ЛЭП – 0,495 км, ориентировочная трансформаторная мощность – 0,063 МВА)</t>
  </si>
  <si>
    <t>Строительство ВЛ-10 кВ, установка ТП-10/0,4 кВ, строительство участка ВЛ-0,4 кВ для подключения здания заявителя Снимщикова Е.М. Зерноградский район Ростовская область (ориентировочная протяженность ЛЭП– 0,33 км, ориентировочная трансформаторная мощность – 0,025 МВА)</t>
  </si>
  <si>
    <t>Строительство ВЛ-10кВ от проектируемой опоры ВЛ-10кВ №202Н ПС 110/6/10кВ НС-2, установка ТП-10/0,4кВ, строительство участка ВЛИ-0,4кВ (по договору ТП №61-1-17-00352919 от 22.01.2018г.) для подключения жилых домов заявителей Бирюкова Б.А., Утеулиевой О.В., Каревской С.Г. Азовский район Ростовская область (ориентировочная протяженность ЛЭП – 0,6км, ориентировочная трансформаторная мощность – 0,04МВА</t>
  </si>
  <si>
    <t>Строительство ВЛ-10 кВ от проектируемой опоры  ВЛ-10 кВ №202Н ПС 110/6/10 кВ НС-2, установка ТП-10/0,4 кВ, строительство участка ВЛ-0,4 кВ (по договору ТП №61-1-17-00352937 от 22.01.2018г.)  для подключения жилых домов заявителей Рустамян А.К., Дончик Е.В. Азовский район Ростовская область (ориентировочная протяженность ЛЭП – 1,254 км, ориентировочная трансформаторная мощность – 0,025 МВА)</t>
  </si>
  <si>
    <t xml:space="preserve">Строительство ВЛ-10 кВ от оп. №5-17/8 ВЛ-10 кВ №107Н ПС 110/6/10 кВ НС-1, строительство ТП-10/0,4 кВ, строительство участка ВЛ-0,4 кВ для подключения жилых домов заявителей Мищенко Н.В., Борисов С.С., Змушко Ф.В., Азовский район Ростовская область (ориентировочная протяженность ЛЭП – 0,345 км, ориентировочная трансформаторная мощность – 0,040 МВА) </t>
  </si>
  <si>
    <t>Строительство ВЛ-10 кВ от оп. №43 ВЛ-10 кВ №1815 ПС 35/10 кВ А-18, ТП-10/0,4 кВ, ВЛИ-0,4 кВ для электроснабжения жилого дома заявителя Венедиктова Н.Н. х.Дугино, Азовский район Ростовская область (ориентировочная протяженность ЛЭП– 0,980 км, ориентировочная трансформаторная мощность – 0,16 МВА)</t>
  </si>
  <si>
    <t xml:space="preserve">Строительство ВЛ-10 кВ от опоры №3-98 ВЛ-10 кВ №1815 ПС 35/10 кВ А-18, ТП-10/0,4 кВ, ВЛИ-0,4 кВ для подключения  нежилого здания ООО «Мястроном» х.Колузаево Азовский р-он, Ростовская область (ориентировочная протяженность ЛЭП – 0,070 км, ориентировочная трансформаторная мощность – 0,16 МВА) </t>
  </si>
  <si>
    <t>Строительство ЛЭП-10кВ от оп. №13-180 ВЛ-10кВ №1101 ПС 35/10кВ «А-11», ТП-10/0,4кВ, ЛЭП-0,4 кВ для электроснабжения хоз. постройки заявителя ИП Курбацкий П.П. с. Кагальник Азовский район Ростовская область (ориентировочная протяженность ЛЭП– 0,06км, ориентировочная трансформаторная мощность – 0,250МВА)</t>
  </si>
  <si>
    <t>Строительство ВЛ-6 кВ от оп. №2 ВЛ-6 кВ №207Н ПС 110/6/10 кВ НС-2, ТП-6/0,4 кВ, ВЛИ-0,4 кВ для подключения объектов 11 заявителей Азовский район Ростовская область (ориентировочная протяженность ЛЭП – 1,885 км, ориентировочная трансформаторная мощность – 0,250 МВА)</t>
  </si>
  <si>
    <t>Строительство ЛЭП-10 кВ от оп. №41 ВЛ-10 кВ № 910 ПС 35/10 кВ «А-9», ТП-10/0,4 кВ, ЛЭП-0,4 кВ, для электроснабжения нежилого помещения заявителя Пищеренко В.Н., в границах КСП им.XX Партсъезда, Азовский район Ростовская область (ориентировочная протяженность ЛЭП– 0,700 км, ориентировочная трансформаторная мощность – 0,250 МВА</t>
  </si>
  <si>
    <t>Строительство ВЛ-10 кВ, ТП-10/0,4 кВ, ВЛ-0,4 кВ для электроснабжения РТС Мечетинская заявителя ФГУП «Ростовский ОРТПЦ» Зерноградский район Ростовская область (ориентировочная протяженность ЛЭП– 0,330км, ориентировочная трансформаторная мощность – 0,100МВА)</t>
  </si>
  <si>
    <t>Строительство ВЛ-10 кВ от опоры №167 ВЛ-10 кВ №3209 ПС 110/35/10 кВ А-32, ТП-10/0,4 кВ, ВЛИ-0,4 кВ, для электроснабжения насосной станции ИП Главы К(Ф)Х Гречкина Г.В. х. Христичево, Азовский район, Ростовская область (ориентировочная протяженность ЛЭП - 1,090 км, ориентировочная трансформаторная мощность - 0,250 МВА)</t>
  </si>
  <si>
    <t>Строительство ВЛ-10 кВ от оп. №5-36 ВЛ-10 кВ № 1901 ПС 110/35/10 кВ Самарская, ТП-10/0,4 кВ, ВЛИ-0,4 кВ, для электроснабжения колбасного цеха ИП Колесниковой Т.И. п. Каяльский, Азовский район Ростовская область (ориентировочная протяженность ЛЭП– 0,380 км, ориентировочная трансформаторная мощность – 0,100 МВА)</t>
  </si>
  <si>
    <t>Строительство ВЛ-10 кВ от оп. №137 ВЛ-10 кВ №1908 РП-19 ПС 110/35/10 кВ Самарская, ТП-10/0,4 кВ, ВЛИ-0,4 кВ для подключения кафетерия заявителя Торосян А.О. Азовский район Ростовская область (ориентировочная протяженность ЛЭП – 3,230 км, ориентировочная трансформаторная мощность – 0,025 МВА)</t>
  </si>
  <si>
    <t>Строительство ТП-10/0,4 кВ от опоры №110 ВЛ 10 кВ №1001 ПС 110/35/10кВ Самарская, ВЛИ-0,4кВ для электроснабжения складского помещения заявителя ИП Левченкова А.А. х. Победа Азовский район, Ростовская область (ориентировочная протяженность ЛЭП– 0,03км, ориентировочная трансформаторная мощность – 0,160МВА)</t>
  </si>
  <si>
    <t>Строительство ЛЭП-10 кВ от оп. №167 ВЛ-10 кВ №313 ПС 35/10 кВ «КГ-3», ТП-10/0,4 кВ, ЛЭП-0,4 кВ, для электроснабжения комплекса дорожного сервиса заявителя ИП Жуков А.Н. 34000 м. на юг от южной границы п. Березовая Роща, Кагальницкий район, Ростовская область (ориентировочная протяженность ЛЭП– 0,03 км, ориентировочная трансформаторная мощность – 0,250 МВА)</t>
  </si>
  <si>
    <t>Строительство участка ЛЭП-10 кВ от оп. №55 ВЛ-10 №205 ПС 35/10 кВ "КГ-2" для электроснабжения производственной базы заявителя Гладуненко А.В., Кагальницкая ст., Кагальницкий район, Ростовская область (ориентировочная протяженность ЛЭП - 0,250 км)</t>
  </si>
  <si>
    <t>Строительство ВЛ-10 кВ от оп. №142 по ВЛ-10кВ №805 ПС 110/10 кВ «БОС», ТП-10/0,4 кВ, ВЛ-0,4 кВ и системы учета электрической энергии (мощности) на границе земельного участка для электроснабжения нежилого здание заявителя ООО «Ритм», поле №69 в границах плана земель АО «Родина», Аксайский район Ростовская область (ориентировочная протяженность ЛЭП– 0,030 км, ориентировочная трансформаторная мощность – 0,250 МВА)</t>
  </si>
  <si>
    <t xml:space="preserve">Строительство ВЛ-10 кВ от оп. № 6-110 ВЛ-10 кВ № 1507 ПС 110/10 кВ «ЗР-15», ТП-10/0,4 кВ, ВЛИ-0,4 кВ для электроснабжения 28 участков заявителей СТ «Дружба», Зерноградский район Ростовская область (ориентировочная протяженность ЛЭП– 2,87 км, ориентировочная трансформаторная мощность – 0,63 МВА) </t>
  </si>
  <si>
    <t>Строительство ЛЭП-10 кВ от оп. №64 ВЛ-10 кВ № 215 ПС 35/10 кВ «КГ-2», ТП-10/0,4 кВ, ЛЭП-0,4 кВ, для электроснабжения малоэтажного жилого дома заявителя ИП Козиной Т.В. п. Малиновка, Кагальницкий район Ростовская область (ориентировочная протяженность ЛЭП– 0,280 км, ориентировочная трансформаторная мощность – 0,250 МВА)</t>
  </si>
  <si>
    <t>Строительство ВЛ-10 кВ, установка ТП-10/0,4 кВ, строительство участка ВЛ-0,4 кВ для подключения нежилого помещения заявителя Джагацпанян Ш.С. Зерноградский район Ростовская область (ориентировочная протяженность ЛЭП– 0,400 км, ориентировочная трансформаторная мощность– 0,16 МВА)</t>
  </si>
  <si>
    <t xml:space="preserve">Строительство КВЛ-10 кВ, двух ТП-10/0,4 кВ, ВЛИ-0,4 кВ для обеспечения I, II и III категории надежности электроснабжения дома-интерната по заявке Министерства труда и социального развития, Азовский район, х. Новоалександровка (ориентировочная протяженность ЛЭП– 1,335 км, ориентировочная трансформаторная мощность – 2*0,400МВА) </t>
  </si>
  <si>
    <t>Строительство ВЛ-10 кВ от оп. №1-212 ВЛ-10 кВ №808 ПС 110/10 кВ БОС, ТП-10/0,4 кВ, ВЛИ-0,4 кВ для электроснабжения столовой заявителя ИП Коваленко О.Н. рзд. Койсугский, Азовский район, Ростовская область (ориентировочная протяженность ЛЭП-0,09 км, ориентировочная трансформаторная мощность - 0,100 МВА)</t>
  </si>
  <si>
    <t>Строительство отпайки  ВЛЗ-10кВ для подключения кухонного оборудования заявителя "Топ Фудс ЛТД" Азовский район, Ростовская область (ориентировочная протяженность ЛЭП - 0,200км)</t>
  </si>
  <si>
    <t>Строительство ВЛ-10 кВ от оп. №101 по ВЛ-10кВ №1815 ПС 35/10 кВ «А-18», ТП-10/0,4 кВ, ВЛИ-0,4 кВ, для электроснабжения жилого дома заявителя Тимофеева В.Н. х. Курган, Азовский район, Ростовская область (ориентировочная протяженность ЛЭП– 0,290 км, ориентировочная трансформаторная мощность – 0,025 МВА)</t>
  </si>
  <si>
    <t>Строительство ВЛ-10 кВ от оп. №3-99 по ВЛ-10кВ №2412 ПС 35/10 кВ «А-24», ТП-10/0,4 кВ, ВЛИ-0,4 кВ, для электроснабжения садового дома Гукасян С.С. п. Топольки, Азовский район, Ростовская область (ориентировочная протяженность ЛЭП– 0,06 км, ориентировочная трансформаторная мощность – 0,025 МВА)</t>
  </si>
  <si>
    <t xml:space="preserve">Строительство ВЛ-6 кВ от 6 кВ №106 ВЛ-6 кВ 207Н от ПС 110/6/10 кВ НС-2, ТП-6/0,4 кВ, ВЛИ-0,4 кВ, для электроснабжения нежилой постройки заявителя Лесных Ю.Ю. поле №123 СХКА им. ХХ Партсъезда, Азовский район, Ростовская область (ориентировочная протяженность ЛЭП– 1,230 км, ориентировочная трансформаторная мощность – 0,025 МВА) </t>
  </si>
  <si>
    <t>Строительство двух ТП 6/0,4 кВ с подключением от опор №82 и №93 по ВЛ-6 кВ №207Н ПС 110/6/10 кВ, ВЛ-0,4 кВ для электроснабжения 22 садовых домика СНТ «Приазовье», Азовский район, Ростовская область (ориентировочная протяженность ЛЭП– 0,06 км, ориентировочная трансформаторная мощность –2*0,160 МВА)</t>
  </si>
  <si>
    <t>Строительство ВЛ-10кВ от оп. №97 ВЛ-10кВ №801 ПС 35/10кВ А-8, строительство ТП-10/0,4кВ, строительство участка ВЛ-0,4кВ для подключения домика отдыха заявителя Гогорян М.С., Азовский район Ростовская область (ориентировочная протяженность ЛЭП-0,07км, ориентировочная трансформаторная мощность-0,1 МВА)</t>
  </si>
  <si>
    <t xml:space="preserve">Установка ТП 10/0,4 кВ ВЛ-10 кВ 1101 ПС 35/10 А-11, строительство ВЛ-0,4 кВ для подключения нежилого здания заявителя Сеймовского А.Ю. с. Кагальник, Азовский район, Ростовская область (ориентировочная протяженность ЛЭП - 0.120 км, ориентировочная трансформаторная мощность – 0.1 МВА) </t>
  </si>
  <si>
    <t xml:space="preserve">Строительство ВЛ-10 кВ от проектируемой опоры (по договору ТП №61-1-18-00415941 от 21.01.2019г.) ВЛ-10 кВ №907-1106 ПС 35/10 кВ А-9, ТП-10/0,4 кВ, ВЛИ-0,4 кВ для подключения склада заявителя ИП Белоусов Г.В. Ростовская область, г.Азов (ориентировочная протяженность ЛЭП – 0,330 км, ориентировочная трансформаторная мощность – 0,160 МВА) </t>
  </si>
  <si>
    <t>Строительство участка ВЛЗ-10 кВ от опоры №89 по ВЛ-10 кВ №15 ПС 110/35/10 кВ Константиновская для присоединения системы орошения АО «Донское молоко» (ориентировочная протяженность ЛЭП 0,08 км)»</t>
  </si>
  <si>
    <t>Строительство участка ВЛ-10 кВ от опоры №4/12 по ВЛ-10 кВ №24 ПС 110/35/10 кВ "КГУ" для присоединения электрооборудования АГНКС ООО"Газпром газомоторное топливо"</t>
  </si>
  <si>
    <t xml:space="preserve">Строительство ВЛ 10 кВ, КТП 10/0,4 кВ, ВЛ 0,4 кВ от опоры 10 кВ № 1/32 ВЛ-10 кВ № 151 ПС 110 кВ В1 для электроснабжения жилых домов, вагонов по адресу: Ростовская обл., Веселовский р-н, п. Веселый, пер. Кленовый,  д. 22, 36-а, 40, 46, 48, 50, 56, 58,60, участки к.н. 61:06:0600012:929, участки к.н. 61:06:0600012:631, участки к.н. 61:06:0600012:633, участки к.н. 61:06:0600012:874,  участки к.н. 61:06:0600012:876, участки к.н. 61:06:0600012:875, участки к.н. 61:06:0600012:877 </t>
  </si>
  <si>
    <t xml:space="preserve">Строительство ТП 10/0,4 кВ, ВЛ 10 кВ от ВЛ 10 кВ №706 ПС 35 кВ АС7 для электроснабжения жилого дома Кляченко Питера на уч-ке с КН 61:02:0100101:134 в п. Красный Колос Аксайского района Ростовской области </t>
  </si>
  <si>
    <t>Строительство КТПН-10/0,4 кВ, ВЛ-10 кВ, ВЛ-0,4 кВ от ВЛ-10 кВ № 1109   для электроснабжения жилого дома Бандурина В. Н. по пер. Западный д. 12 в ст-це Грушевская, Аксайского района, Ростовской области</t>
  </si>
  <si>
    <t>Строительство отпайки ВЛЗ-10кВ, установка ТП-10/0,4кВ, строительство участка ВЛИ-0,4кВ для подключения жилых домов заявителей Катеринич К.С., Харламовой Н.А., Герасименко Д.В. Азовский район Ростовская область (ориентировочная протяженность ЛЭП – 2,6 км, ориентировочная трансформаторная мощность – 0,1 МВА)</t>
  </si>
  <si>
    <t>Строительство отпаечной ВЛ-10кВ, установка КТП-10/0,4кВ, для подключения жилого дома заявителя Гаркавенко С.Я., Азовский район, х. Рогожкино Ростовкая область</t>
  </si>
  <si>
    <t>Строительство отпайки ВЛЗ-10кВ, установка ТП-10/0,4кВ, строительство участка ВЛИ-0,4кВ для подключения жилых домов заявителей Зайцевой Т.Н., Разина Р.Н., Зайцева Е.П., Журавлева М.В. Азовский район Ростовская область (ориентировочная протяженность ЛЭП – 2,01 км, ориентировочная трансформаторная мощность – 0,04МВА)</t>
  </si>
  <si>
    <t>Строительство отпайки ВЛЗ-10 кВ, установка ТП-10/0,4 кВ, строительство участка ВЛИ-0,4 кВ для подключения жилых домов заявителей Столбовской С.Г., Шутько В.В., Назаренко А.А. Азовский район Ростовская область (ориентировочная протяженность ЛЭП – 1,025 км, ориентировочная трансформаторная мощность – 0,040 МВА)</t>
  </si>
  <si>
    <t>Строительство отпайки ВЛЗ-10кВ для подключения ТП-10/0,4кВ заявителя ИП Кильбин Е.М. х. 1-й Россошинский Зерноградский район Ростовская область (ориентировочная протяженность ЛЭП-0,9км)</t>
  </si>
  <si>
    <t>ВЛЗ-10 кВ, установка ТП-10/0,4 кВ для подключения офисного здания заявителя Вьюкова О.В. ст. Кировская Кагальницкий район Ростовская область (ориентировочная протяженность ЛЭП – 0,9 км, ориентировочная трансформаторная мощность – 0,16 МВА)</t>
  </si>
  <si>
    <t>Строительство отпайки ВЛЗ-6 кВ, установка ТП-6/0,4 кВ, строительство участка ВЛИ-0,4 кВ для подключения приюта для животных,г. Азов, Ростовская область(ориентировочная протяженность ЛЭП - 0,130 км,ориентировочная трансформаторная мощность - 0,025 мВА)</t>
  </si>
  <si>
    <t>Строительство отпайки ВЛЗ-10кВ, установка ТП-10/0,4кВ, для подключения склада заявителя Кочура В.Н. Азовский район Ростовская область (ориентировочная протяженность ЛЭП – 0,350км, ориентировочная трансформаторная мощность – 0,16МВА)</t>
  </si>
  <si>
    <t>Строительство отпаечной ВЛ-10кВ, участка ВЛИ-0,4кВ, установка КТПН-10/0,4кВ для подключения жилого дома заявителя Ким С.Б., Азовский район, с. Кулешовка, Ростовская область (ориентировочная протяженность ЛЭП-0,025км, трансформаторная мощность - 0,025МВА)</t>
  </si>
  <si>
    <t>Строительство отпаечной ВЛ-10кВ, установка КТП-10/0,4кВ, для подключения жилого дома заявителя Каджоян Р.Г., Азовский район, п. Овощной Ростовская область</t>
  </si>
  <si>
    <t>Строительство ВЛ-10кВ от оп. №10-62 ВЛ-10кВ №405 ПС 35/10кВ Е-4, для подключения нежилого здания ООО "Виктория-Агро" х. Ильинский, Егорлыкский район, Ростовская область (ориентировочная протяженность ЛЭП-3,0км)</t>
  </si>
  <si>
    <t xml:space="preserve">Строительство КЛ-10 кВ от опоры № 17 ВЛ-10 кВ № 211 ПС 35/10 кВ А-2 для подключения коттеджных застроек заявителя Котиева Т. М., Азовский район, Ростовская область (ориентировочная протяженность ЛЭП-0,120 км) </t>
  </si>
  <si>
    <t>Строительство отпайки ЛЭП-10 кВ от оп. №180 ВЛ-10 кВ №313 ПС 35/10 кВ КГ-3, ТП-10/0,4 кВ для электроснабжения МАЗС заявителя ООО «Омнитрейд», Аксайский район Ростовская область (ориентировочная протяженность ЛЭП– 0,240 км, ориентировочная трансформаторная мощность – 0,16 МВА)</t>
  </si>
  <si>
    <t>Строительство ВЛ-6 кВ от оп. №6 ВЛ-6 кВ №207Н ПС 110/6/10 кВ НС-2, ТП-6/0,4 кВ, ВЛИ-0,4 кВ для подключения хозяйственной постройки заявителя Мельниченко В.В., Азовский район Ростовская область (ориентировочная протяженность ЛЭП – 0,270 км, ориентировочная трансформаторная мощность – 0,025 МВА)</t>
  </si>
  <si>
    <t>Строительство ТП 10/0,4кВ от оп. №157 ВЛ-10кВ №105Н ПС 110/6/10кВ «НС-1», строительство ВЛИ-0,4кВ, для электроснабжения загородного дома заявителя Власенко Н.С. х.Шмат, Азовский район Ростовская область (ориентировочная протяженность ЛЭП– 0,03км, ориентировочная трансформаторная мощность – 0,025МВА)</t>
  </si>
  <si>
    <t>Строительство двух ВЛ 0,4 кВ от РУ 0,4 кВ двух новых ТП 10/0,4 кВ; строительство двух ТП 10/0,4 кВ; строительство ВЛ 10 кВ от ВЛ 10 кВ №4/3 ПС 110/35/10 кВ «Троицкая-1» до первой новой ТП 10/0,4 кВ; строительство ВЛ 10 кВ от ВЛ 10 кВ №2 ПС 35/10 кВ «Троицкая» до второй новой ТП 10/0,4 кВ для технологического присоединения здания школы заявителя Управление образования Неклиновского района по адресу: Ростовская область, Неклиновский р-н, с. Троицкое, ул. Монтажная, 2, к.н. № 61:26:0600014:1865 (ориентировочная протяженность ЛЭП – 3,05 км; ориентировочная мощность ТП – 2х400 кВА)</t>
  </si>
  <si>
    <t>«Строительство новой ТП-10/0.4кВ. Строительство нового участка ВЛ-10кВ от ВЛ-10кВ №5 ПС-110/10 «Самбек» до вновь установленной ТП-10/0.4кВ до границ земельного участка заявителя. (Администрация Неклиновского района, ДОО с. Вареновка)»</t>
  </si>
  <si>
    <t>«Строительство новой ТП-10/0.4кВ. Строительство нового участка ВЛ-10кВ от ВЛ-10кВ №3 ПС «ГСКБ» до вновь установленной ТП-10/0.4кВ до границ земельного участка заявителя. (Администрация Неклиновского района, ДОО п. Дмитриадовка)»</t>
  </si>
  <si>
    <t>Строительство ТП 10/0,4 кВ. Строительство ВЛ 10 кВ от новой ячейки ПС 110//3510 кВ «Чалтырь» до нового ТП 10/0,4 кВ СПК-колхоз им. С.Г.Шаумяна в Мясниковском районе.(Шаумяна) КЛ10</t>
  </si>
  <si>
    <t>Строительство ответвительной ВЛ 10 кВ от отпайки на ТП 10/0,4 кВ №1/13 по ВЛ 10 кВ №1 ПС «Чалтырь». Строительство ТП-10/0,4 кВ. Строительство двух ВЛ 0,4 кВ от новой ТП-10/0,4 кВ (Васютинский А.А.)</t>
  </si>
  <si>
    <t>Строительство ВЛ-10 кВ от отпайки на ТП-10/0,4 кВ №1/13 по ВЛ-10 кВ №1 ПС Чалтырь до новой ТП-10/0,4 кВ. Строительство новой ТП-10/0,4 кВ. Строительство 2-х ВЛ-0,4 кВ от новой ТП-10/0,4 кВ  до границ земельных участков заявителей в х. Ленинаван. (Пименова Н. В., Неделин М. Д., Сандрик П. Д.)11100</t>
  </si>
  <si>
    <t>Строительство ВЛ 10кВ от ВЛ 10кВ №7 ПС Синявская, строительство ТП 10/0,4кВ, строительство ВЛИ 0,4кВ в х.Хапры до границ земельног участка заявителя (Вартик Л.И.)</t>
  </si>
  <si>
    <t>Строительство КТП 10/0,4 кВ. Строительство КЛ 0,4 кВ до энергопринимающих устройств Заявителя (ООО "РТ-Инвест Транспортные Системы") (Ориентировочная протяженность ЛЭП 0,43 км; ориентировочная мощность ТП 25 кВА)"</t>
  </si>
  <si>
    <t>«Строительство ВЛ-10кВ от ВЛ-10кВ №2 ПС «Троицкая» до новой КТП-10/0,4. Строительство КТП-10/0,4. Строительство ВЛ 0,4 кВ от вновь установленной КТП-10/0,4кВ до границы земельного участка заявителя (Саргсян А.П.)»</t>
  </si>
  <si>
    <t>Строительство уч-ка ВЛ-10кВ от оп.№13 отпайки на КТП-10/0,4кВ №73(А) ВЛ-10кВ №3 ПС М-Курганская, с-во КТП-10/0.4 кВ до гр.зем.уч.Заявит.ООО «Комстрой»</t>
  </si>
  <si>
    <t>Строительство ВЛ 10 кВ от опоры №3, отпайки на ТП-10/0,4кВ №134 по ВЛ-10кВ №8 ПС М-Курганская до проектируемой ТП-10/0,4кВ, строительство ТП 10/0,4 кВ до границы земельного участка заявителя М-Курганское районное потребительское общество</t>
  </si>
  <si>
    <t>«Строительство отпаечной ВЛ 10 кВ от опоры № 8 отпайки на ТП № 1-148  по ВЛ 10 кВ № 1 ПС Чалтырь,  строительство ТП 10/0,4 кВ, строительство ВЛ 0,4 кВ до границы земельного участка заявителя (Логачев Г.И.)»</t>
  </si>
  <si>
    <t>Строительство ТП 10/0,23кВ. Стр-во ВЛ 10кВ от ВЛ 10кВ №5/3 ПС Троицкая-1 до гр.зем.уч.Заявителя (ПАО "Газпром газораспределение Ростов-на-Дону")</t>
  </si>
  <si>
    <t>Строительство ВЛ-10 кВ от ВЛ-10 кВ № 5 ПС " Хапры - Тяговая " до новой ТП 10/0,4 кВ , строительство ТП 10/0,4 кВ, строительство ВЛ-0,4 кв от новой ТП 10/0,4 кВ до границы земельных участков заявителей                                                    ( Роговая О. Ф., Коньшин С. Н., Цибизова А. Б., Павлюкова Н. И., Бедрицкая А. С., Карякин Д. А., Ким А. Г. )</t>
  </si>
  <si>
    <t>Строительство ВЛ 10 кВ от ВЛ 10 кВ № 3 ПС 110/10 кВ «Самбек» до новой ТП 10/0,4 кВ, строительство ТП 10/0,4 кВ, строительство ВЛ 0,4 кВ от новой ТП 10/0,4 кВ до границ земельных участков заявителей (Попов П.В., Фисенко С.А., Эшмурадова Д.К., Клафас М.В, Марков А.А., Хабахова И.В., Ховяков Д.А., Крыштоп А.П.)</t>
  </si>
  <si>
    <t>«Строительство ВЛ 10 кВ от ВЛ 10 кВ №1 ПС Чалтырь отпайки на ТП 10/0,4 кВ №1-103А, запитанной от ВЛ 10 кВ №29-35 ПС 110/10 кВ Р-29 до новой ТП 10/0,4 кВ, строительство ТП 10/0,4 кВ на границе земельных участков заявителей (Филь И.А., Тарасов С.П.) (ориентировочная протяженность ЛЭП 0,07 км, ориентировочная мощность ТП 100 кВА)»</t>
  </si>
  <si>
    <t>«Строительство ВЛ 10 кВ от ВЛ 10 кВ №6 ПС 35/10 кВ «Б.Салы» отпайки на ТП 10/0,4 кВ №6-3 до новой ТП 10/0,4 кВ, строительство ТП 10/0,4 кВ, строительство ВЛ 0,4 кВ от новой ТП 10/0,4 кВ до границ земельных участков заявителей (Патрашенко А.Г., Саркисян А.А., Саркисян Л.А.) (ориентировочная протяженность ЛЭП 0,57 км., ориентировочная мощность ТП 63 кВА)»</t>
  </si>
  <si>
    <t>Строительство ВЛ 10 кВ от ВЛ 10 кВ №5 ПС 110/10 кВ "Лиманная" до новой ТП 10/0,4 кВ, стрительство ТП 10/0,4 кВ строительство ВЛ 0,4 кВ от новой ТП 10/0,4 кВ до границ земельных участков Заявителей (Иванченко И.В., Иванченко И.В., Чуев А.Д., Неткачев А.В.) (ориентировочная протяженность ЛЭП - 1,5, ориентировочная мощность силового трансформатора - 63кВА)"</t>
  </si>
  <si>
    <t>«Строительство ВЛ 10 кВ от ВЛ 10 кВ №3 ПС 110/35/10 кВ Чалтырь отпайки на ТП 10/0,4 кВ №3-27А до границы земельного участка заявителя (Зятиков А.В.) (ориентировочная протяженность ЛЭП 0,4 км)»</t>
  </si>
  <si>
    <t>Строительство ВЛ 10кВ от ВЛ 10кВ №1 ПС 110/35/10кВ Чалтырь отпайки на ТП 10/0,4кВ №1-38А, до границы земельного участка заявителя (Дзиваян С.Х.)</t>
  </si>
  <si>
    <t>«Строительство ВЛ 10 кВ от ВЛ 10 кВ №5 ПС 110/35/10 кВ Чалтырь отпайки на ТП 10/0,4 кВ №5-39А до новой ТП 10/0,4 кВ, строительство ТП 10/0,4 кВ, строительство ВЛ 0,4 кВ от новой ТП 10/0,4 кВ до границы земельного участка заявителя (ИП Карпоян Е.А.)» (ориентировочная протяженность ЛЭП - 0,085 км, ориентировочная мощность ТП – 63 кВА)»</t>
  </si>
  <si>
    <t>Строительство ВЛ 10 кВ от отпайки на КТП №242 по ВЛ 10 кВ №2 ПС Колесниковская до новой ТП, стр-во ТП 10/0,4 кВ на гр.зем.уч.заявителя (Климов Д.В.)</t>
  </si>
  <si>
    <t>Строительство ВЛ 10 кВ от ВЛ 10 кВ №8 ПС 35/10 «Русский Колодец» до новой ТП 10/0,4 кВ, строительство ТП 10/0,4 кВ на границе земельных участков заявителя (ИП Никушин Н.Н.)</t>
  </si>
  <si>
    <t>«Строительство ВЛ 10 кВ от  ВЛ 10 кВ №1 ПС Чалтырь, отпайки на ТП № 1-81А, строительство ТП10/0,4 кВ, строительство ВЛ 0,4 кВ   до границы земельного участка заявителя (Роева К.Н., Бойдыш А.А)» (ориентировочная протяженность ЛЭП - 0,24 км., ориентировочная мощность ТП-63 кВА»</t>
  </si>
  <si>
    <t>Строительство ТП 10/0,4 кВ. Строительство КВЛ 10 кВ от ВЛ 10 кВ №3 ПС 35/10 кВ «Таганрогская» для электроснабжения Заявителя (ФГКУ «ПУ ФСБ РФ по РО»)</t>
  </si>
  <si>
    <t>«Строительство ВЛ 10 кВ от ВЛ 10 кВ №3 ПС 110/35/10 «Синявская» до новой ТП 10/0,4 кВ. Строительство ТП 10/0,4 кВ. Строительство ВЛ 0,4 кВ от новой ТП 10/0,4 кВ до границы земельного участка заявителя (Уварова Ю.Г.) (ориентировочная протяженность ЛЭП - 0,139км, ориентировочная мощность ТП 25 кВА)»</t>
  </si>
  <si>
    <t>«Строительство ВЛ 10 кВ от ВЛ 10 кВ №3 ПС 110/10 кВ «Лиманная» до новой ТП 10/0,4 кВ. Строительство ТП 10/0,4 кВ. Строительство ВЛ 0,4 кВ от новой ТП 10/0,4 кВ до границ земельного участка Заявителя (Бандурина Л.В.) (ориентировочная протяженность ЛЭП – 0,115 км, ориентировочная мощность силового трансформатора – 63 кВА)»</t>
  </si>
  <si>
    <t>Строительство ВЛ 0,4 кВ от РУ 0,4 кВ новой ТП 10/0,4 кВ, строительство ТП 10/0,4 кВ, строительство ВЛ 10 кВ от отпаечной ВЛ 10 кВ на ТП 10/0,4 кВ №3-9 ВЛ 10 кВ №3 ПС 110/35/10 кВ Чалтырь до новой ТП 10/0,4 кВ, для электроснабжения гостиничного комплекса заявителя ИП Герданян А.В. по адресу: Ростовская область, Мясниковский р-н, с. Чалтырь, ул. Ростовская 102 к.н: 61:25:0101243:138. (ориентировочная протяженность ЛЭП - 0,315 км, ориентировочная мощность ТП – 63 кВА)</t>
  </si>
  <si>
    <t>Строительство ВЛ 10 кВ от ВЛ 10 кВ №5/3 ПС 110/35/10 кВ «Троицкая-1». Строительство ТП 10/0,4 кВ для технологического присоединения нежилого здания ИП Потапенко М.И. по адресу: Ростовская область, г. Таганрог, Николаевское шоссе, 16, корп.3</t>
  </si>
  <si>
    <t>Строительство ВЛ 0,4 кВ от нового ТП 10/0,4 кВ, строительство нового ТП 10/0,4 кВ, строительство ВЛ 10 кВ от ВЛ 10 кВ №3 ПС 110/35/10 кВ «Лиманная» для электроснабжения подсобных хозяйств заявителей Таранова А.В., Кожанова Е.В., Плотникова Н.В., Шагинова И.В., Нуруллаева Н.А., Трушникова А.А., Паникоровская Ю.А., Петрова М.А., Квачахия С.Ю., Кунина А.А. по адресу: РО, Неклиновский район, с. Анреево-Мелентьево, пер. Сквозной, д. 11, 13, 15, 17, 21, 23, 31, 33, 35, 38</t>
  </si>
  <si>
    <t>Строительство ВЛ 0,4 кВ от РУ 0,4 кВ новой ТП 10/0,4 кВ, строительство ТП 10/0,4 кВ, строительство ВЛ 10 кВ от ВЛ 10 кВ №5 ПС 110/35/10 кВ Чалтырь, для технологического присоединения не жилого помещения заявителя Тонян М.Л. по адресу: Ростовская область, Мясниковский р-н, С. Чалтырь, ул. Красноармейская 55</t>
  </si>
  <si>
    <t>Строительство ВЛ 0,4 кВ от РУ 0,4кВ новой ТП 10/0,4кВ, с-во ТП, с-во ВЛ 10кВ от ВЛ 10кВ №1 ПС Чалтырь, отп.наТП №1-37А до нов.ТП дляТП дома Жуков В.И.</t>
  </si>
  <si>
    <t>Строительство ВЛ 0,4 кВ от РУ 0,4 кВ новой ТП 10/0,4 кВ. Строительство ТП 10/0,4 кВ. Строительство ВЛ 10 кВ от ВЛ 10 кВ №8 ПС 35/10 кВ «Покровская» до новой ТП 10/0,4 кВ. для технологического присоединения магазина заявителя (ИП Пенявская Л.И.) по адресу: Ростовская область, Неклиновский р-н, с. Покровское, ул. Привокзальная, 52</t>
  </si>
  <si>
    <t>"Строительство ВЛ-10кВ от опоры №4 по ВЛ-10кВ №4 ПС Чалтырь отпайки на ТП №6/33 до границы земельного участка заявителя. Строительство ТП-10/0,4кВ (Администрация Крымского сельского поселения)" 11930</t>
  </si>
  <si>
    <t>«Строительство ВЛ 10 кВ от ВЛ 10 кВ № 1 ПС 110/35/10 кВ «Чалтырь» отпайки на ТП 10/0,4 кВ № 1-133 запитанной от ВЛ 10 кВ №13 ПС 110/35/10 кВ «Чалтырь», до границы земельного участка заявителя (ИП Чиликин Д.А.)» (ориент. протяженность ЛЭП 0,06 км)</t>
  </si>
  <si>
    <t>«Строительство ВЛ 10 кВ от ВЛ 10 кВ №5 ПС 110/35/10 кВ «Чалтырь»  до границы земельного участка заявителя (ИП Минасян Э.Р.)» (ориент. протяженность ЛЭП 0,04 км)</t>
  </si>
  <si>
    <t>«Строительство ВЛ 10 кВ от ВЛ 10 кВ №3 ПС 110/35/10 кВ Чалтырь отпайки на ТП 10/0,4 кВ №3-31 до новой ТП 10/0,4 кВ, строительство ТП 10/0,4 кВ, строительство ВЛ 0,4 кВ от новой ТП 10/0,4 кВ до границы земельного участка заявителя (ИП Пудеян А.А.)» (ориентировочная протяженность ЛЭП - 0,01 км, ориентировочная мощность ТП – 100 кВА).</t>
  </si>
  <si>
    <t>«Строительство ВЛ 10 кВ от ВЛ 10 кВ №1 ПС 110/35/10 кВ Чалтырь отпайки на ТП 10/0,4 кВ №1-42А до новой ТП 10/0,4 кВ, строительство ТП 10/0,4 кВ  у границы земельного участка заявителя (ИП Чекмазов А.В.) (ориентировочная протяженность ЛЭП - 0,04 км, ориентировочная мощность ТП – 100 кВА)»</t>
  </si>
  <si>
    <t>9. «Строительство ТП 10/0,4 кВ, строительство ВЛ 10 кВ от отпаечной ВЛ 10 кВ на ТП 10/0,4 кВ №1-42А ВЛ 10 кВ №1 ПС 110/35/10 кВ Чалтырь для технологического присоединения торгового комплекса заявителя ИП Филатов Г.А. по адресу: Ростовская область, Мясниковский р-н, 2-ой км а/д «Ростов-на-Дону – Новошахтинск» д.1, корп.1 к.н.61:25:0600401:8271 (ориентировочная протяженность ЛЭП - 0,03 км, ориентировочная мощность ТП – 63 кВА)»</t>
  </si>
  <si>
    <t>Строительство ВЛ 10 кВ от ВЛ-10 кВ №2 ПС 110/35/10 кВ Алексеевская до новой ТП 10/0,4 кВ, строительство ТП 10/0,4 кВ на границе земельного участка заявителя (ИП Жидков О.М.) для электроснабжения тепличного комплекса по адресу: Ростовская область, М-Курганский район, примерно 140 м в восточном направлении от х. Староротовка, ул. Молодежная 37, к.н. 61:21:0600017:984 (ориентировочная протяженность ЛЭП - 0,01 км, ориентировочная мощность ТП – 40 кВА)</t>
  </si>
  <si>
    <t>«Строительство ВЛ-10кВ от ВЛ-10кВ 33 ПС 110/10кВ Самбек до границы земельного участка заявителя ООО "ЮгЗерноЭкспорт", по адресу: Ростовская область, Неклиновский район, с. Самбек х-во СПК колхоз "Колос", поле №6, к.н. 61:26:0600015:2767 (ориентировочная протяженность ЛЭП 0,03км)»</t>
  </si>
  <si>
    <t>Строительство ВЛ 0,4 кВ от РУ 0,4 кВ новой ТП 10/0,4 кВ, строительство ТП 10/0,4 кВ, строительство ВЛ 10 кВ от ВЛ 10 кВ №5 ПС 35/10 кВ Чалтырь1, для технологического присоединения магазина заявителя ИП Манучарян Г.А. по адресу: Ростовская область, Мясниковский р-н, с. Чалтырь, ул. Красноармейская 33</t>
  </si>
  <si>
    <t>Строительство ВЛ 0,4 кВ от РУ 0,4 кВ новой ТП 10/0,4 кВ, строительство ТП 10/0,4 кВ, строительство ВЛ 10 кВ от отпайки на ТП №5-32А ВЛ 10 кВ №5 ПС 110/35/10 кВ Чалтырь для технологического присоединения цеха по производству стальных изделий заявителя ИП Хатламаджиян Б.Н. по адресу: Ростовская область, Мясниковский р-н, с. Чалтырь, ул. Трудовая 42, к.н. № 61:25:0101432:36 (ориентировочная протяженность ЛЭП - 0,03 км, ориентировочная мощность ТП – 100кВА)</t>
  </si>
  <si>
    <t>Строительство ВЛ 0,4кВ от РУ 0,4кВ новой ТП 10/0,4кВ, строительство ТП 10/0,4кВ, строительство ВЛ 10кВ от ВЛ 10кВ №8 ПС 35/10кВ Петровская до новой ТП 10/0,4кВ, для технологического присоединения нежилого помещения заявителя (ИП Гандилян З.А.) по адресу: Ростовская область, Мясникоский р-н, сл. Петровская 175м на север от северной окраины сл. Петровская 3 к.н. №61:25:0600701:898 (ориентировочная протяженность ЛЭП 0,02км, ориентировочная мощность ТП - 100кВА)</t>
  </si>
  <si>
    <t>Строительство ВЛ 10 кВ от ВЛ 10 кВ №4 ПС 35/10 кВ «ГСКБ» до ТП 10/0,4 кВ заявителя (ИП Ильянова Я.С.) по адресу: Ростовская область, Неклиновский р-н, с. Петрушино, земли ОАО «Заря»</t>
  </si>
  <si>
    <t>Строительство ВЛ 0,4 кВ от РУ 0,4 кВ новой ТП 10/0,4 кВ, строительство ТП 10/0,4 кВ, строительство ВЛ 10 кВ от ВЛ 10 кВ №2 ПС 110/35/10 кВ «Чалтырь», до новой ТП 10/0,4 кВ, для технологического присоединения торгового дома заявителя (ИП Харьковский В.В.) по адресу: Ростовская область, Мясниковский р-н, с. Крым ул. Большесальская 71в к.н. № 61:25:0201023:305 (ориентировочная протяженность ЛЭП - 0,04 км, ориентировочная мощность ТП – 100 кВА)</t>
  </si>
  <si>
    <t>Строительство ВЛ 10 кВ от ВЛ 10 кВ №4 ПС 35/10 кВ «ГСКБ» отпайки на ТП 10/0,4 кВ №4Ам до границ участка заявителя (ИП Белинская О.В.) по адресу: Ростовская область, Неклиновский р-н, с. Петрушино, ул. Колхозная, д.8-г к.н. №61:26:0600024:3620 (ориентировочная протяженность ЛЭП – 0,3км)</t>
  </si>
  <si>
    <t>Строительство участка ВЛЗ-6 кВ от опоры №1а ВЛ-6 кВ №7 ПС 35/6 кВ НС-10, с монтажом ТП-6/0,4 кВ, для присоединения ВРУ-0,4 кВ сельскохозяйственного производства Орликовой А.А. (ориентировочная протяженность ЛЭП 0,015 км, ориентировочная мощность трансформатора 25 кВА)</t>
  </si>
  <si>
    <t>Строительство участка ВЛЗ-10кВ от опоры вновь построенной ВЛЗ-10кВ (по договорам ТП №61-1-17-00303791 от 13.04.2017г и №61-1-17-00303805 от 13.04.2017г) от опоры №9/47 ВЛ-10кВ №24 ПС 110/35/10кВ КГУ, с монтажом ТП-10/0,4кВ, для присоединения базы отдыха Фролова А.А. (ориентировочная протяженность ЛЭП 0,22км, ориентировочная мощность трансформатора 160кВА)</t>
  </si>
  <si>
    <t>Строительство участка ВЛЗ-10кВ от опоры №11 по ВЛ-10кВ №22 ПС 110/35/10кВ КГУ, с монтажом ТП-10/0,4кВ, и строительство ВЛИ-0,4 кВ от вновь смонтированной ТП-10/0,4кВ для присоединения нежилых помещений Киптевой Ю.Л., Маловинского С.Б. и Василевич И.Л. (ориентировочная протяженность ЛЭП 0,26км, ориентировочная мощность трансформатора 100кВА)</t>
  </si>
  <si>
    <t xml:space="preserve">Строительство участка ВЛЗ-6 кВ от опоры №200 по ВЛ-6 кВ №11 ПС 35/6 кВ Шлюзовая, с установкой ТП-6/0,4 кВ, для присоединения Сельскохозяйственного производства Ким И.Т. (ориентировочная протяженность ЛЭП 1,53 км, ориентировочная мощность трансформатора 63 кВА)»
</t>
  </si>
  <si>
    <t>Строительство участка ВЛЗ-6кВ от опоры №34 по ВЛ-6кВ №7 ПС 35/6кВ Романовская, с монтажом ТП-6/0,4кВ, и строительство ВЛИ-0,4кВ от вновь смонтированной ТП-6/0,4кВ для присоединения АЗС ООО «Волгодонская топливная компания» (ориентировочная протяженность ЛЭП 0,02км, ориентировочная мощность трансформатора 100кВА)</t>
  </si>
  <si>
    <t>Строительство участка ВЛЗ-6 кВ от опоры № 8/3Вл-6 кВ № 11 ПС 35/6 кВ Шлюзовая, с монтажом ТП-6/0,4 кВ, и строительство ВЛИ-0,4 кВ от вновь смонтированной ТП-6/0,4 кВ для присоединения школы МБОУ Лагутнинская СОШ(ориентировочная протяженность ЛЭП - 0,04 км,ориентировочная мощность трансформатора 63 кВА)</t>
  </si>
  <si>
    <t>Строительство участка ВЛЗ-6кВ от опоры №516 по ВЛ-6кВ №1 ПС 35/6кВ Потаповская, с установкой ТП-6/0,4 кВ, и строительство ВЛИ-0,4кВ от вновь устанавливаемой ТП-6/0,4кВ для присоединения теплиц Тен А.Ю. и Чен С.Г. (ориентировочная протяженность ЛЭП 1,04км, ориентировочная мощность трансформатора 250кВА)</t>
  </si>
  <si>
    <t>Строительство ТП-10/0,4кВ. Строительство 2-х отпаечных КВЛ 10кВ от ВЛ-10кВ №1 ПС "Чалтырь", запитаной от ВЛ-10кВ №29-35 ПР Р-29, и от ВЛ-10кВ №1 ПС "Чалтырь", запитаной от ВЛ-10кВ №29-42 ПС Р-29 до новой ТП-10/0,4кВ (Бармина Л.И.)  (ориентировочная протяженность ЛЭП -0,5 км, ориентировочная мощность трансформаторов 1260 кВА)</t>
  </si>
  <si>
    <t>Строительство КТПН 10/0,4 кВ, ВЛ 10 кВ, ВЛ 0,4 кВ от ВЛ 10 кВ №655 ПС 110 кВ АС6 для электроснабжения ВРУ 0,4 кВ садового дома Саямова Ю. И. на участке с КН 61:02:0600013:1749 в ст-це Старочеркасская Аксайского района Ростовской области (ориентировочная мощность трансформатора 0,025 МВА, ориентировочная протяжённость ЛЭП 1,860 км)</t>
  </si>
  <si>
    <t>Строительство КТПН 6/0,4 кВ, ВЛ 6 кВ, ВЛ 0,4 кВ от ВЛ 6 кВ №804 ПС 35 кВ АС8 для электроснабжения ВРУ 0,4 кВ жилых домов на поле №33 в х. Большой Лог Аксайского района Ростовской области (ориентировочная мощность трансформатора 0,100 МВА, ориентировочная    протяжённость ЛЭП 1,530 км)</t>
  </si>
  <si>
    <t>Строительство КТПН 6/0,4кВ, ВЛ-6кВ, ВЛ-0,4кВ от проектируемой ВЛ-6кВ (по договору №61-1-18-00357515) для электроснабжения ВРУ-0,4кВ домика охраны Котовой Н.Я. на участке с КН 61:02:0600010:3114 в х. Большой Лог Аксайского района Ростовской области (ориентировочная мощность трансформатора 0,025МВА, ориентировочная протяженность ЛЭП 0,195 км)</t>
  </si>
  <si>
    <t>Строительство КТПН 10/0,4 кВ, ВЛ 10 кВ, ВЛ 0,4 кВ от ВЛ 10 кВ №3 ПС 35 кВ Б. Салы для электроснабжения жилого дома Кузнецовой Т. В. на участке с КН 61:02:0600005:5501 в пос. Темерницкий Аксайского района Ростовской области (ориентировочная мощность трансформатора 0,025 МВА, ориентировочная протяжённость ЛЭП 1,035 км)</t>
  </si>
  <si>
    <t>Строительство КТПН 10/0,4 кВ, ВЛ 10 кВ, ВЛ 0,4 кВ от ВЛ 10 кВ №1203 ПС 110 кВ АС12 для электроснабжения ВРУ 0,4 кВ жилых домов в совх. Каменобродский Родионово-Несветайского района Ростовской области (ориентировочная мощность трансформатора 1,000 МВА, ориентировочная протяжённость ЛЭП 3,492 км)</t>
  </si>
  <si>
    <t>Строительство ВЛ 10 кВ от ВЛ 10 кВ № 1103 в границах плана земель КСП им. Горького, Аксайского района Ростовской области (ориентировочная протяженность 0,305 км.)</t>
  </si>
  <si>
    <t>Строительство ТП 10/0,4кВ, ВЛ 10кВ, ВЛ 0,4кВ от опоры №46 ВЛ 10кВ №106 ПС 110кВ БГ1 для электроснабжения производственных зданий на земельном участке Линченко Н.А. по адресу: Ростовская область, Багаевский район, ст. Багаевская, ул. Семашко, 210 (ориентировочная мощность трансформатора 0,1МВА, ориентировочная протяжённость ЛЭП 0,055км)</t>
  </si>
  <si>
    <t>Строительство ТП 10/0,4 кВ, ВЛ 10 кВ, ВЛ 0,4 кВ от опоры №5/80  ВЛ 10 кВ №125 ПС 110 кВ СМ1 для электроснабжения ВРУ-0,4 кВ на земельном участке, заявителя: Сайко Сергей Викторович по адресу: Ростовская область, Семикаракорский  район,  примерно  в 990 м  по направлению на северо-запад от ориентира по адресу: х. Чебачий, ул. Малькова, д14 к.н.:61:35:0600003:348</t>
  </si>
  <si>
    <t>Строительство ТП 10/0,4 кВ, ВЛ 0,4 кВ, ВЛ 10 кВ от ВЛ 10 кВ №403 ПС 110 кВ АС4 для электроснабжения склада, холодильника с/х продукции и мастерской Гулуа Т. В. по ул. Заводская, 36А, 38А в х. Маяковского Аксайского района Ростовской области (ориентировочная мощность трансформатора 0,400 МВА, ориентировочная протяжённость ЛЭП 0,429 км)</t>
  </si>
  <si>
    <t>Строительство ТП 10/0,4 кВ, ВЛ 10 кВ, ВЛ 0,4 кВ от ВЛ 10 кВ №403 ПС 110 кВ АС4 для электроснабжения ВРУ 0,4 кВ парка на участке с КН 61:02:0060101:3155 в х. Ленина Аксайского района Ростовской области (ориентировочная мощность трансформатора 0,100 МВА, ориентировочная протяжённость ЛЭП 0,297 км)</t>
  </si>
  <si>
    <t>Строительство КТПН 6/0,4кВ, ВЛ 6кВ, ВЛ 0,4кВ от ВЛ 6кВ №807 ПС 35кВ АС8 для электроснабжения ВРУ 0,4кВ жилого дома Валуева В.О. на участке с КН 61:02:0600010:14054 в х. Большой Лог Аксайского района Ростовской области (ориентировочная мощность трансформатора 0,04 МВА, ориентировочная протяжённость ЛЭП 0,318км)</t>
  </si>
  <si>
    <t>Строительство КТП 10/0,4 кВ, ВЛ 10 кВ, ВЛ 0,4 кВ от ВЛ 10 кВ №125 ПС 110 кВ  СМ1  для электроснабжения  ВРУ 0,4 кВ на земельных  участках Коломойцева А.А.  и  Овчинникова А.П. по адресу:  ул. Чехова, 1 Б и ул. Чехова 1В,  х. Чебачий,  Семикаракорского  района Ростовской области (ориентировочная мощность трансформатора  0,04  МВА, ориентировочная протяжённость ЛЭП 0,46 км)</t>
  </si>
  <si>
    <t>Строительство ТП 10/0,4кВ, ВЛ 0,4кВ, ВЛ 10кВ от ВЛ 10кВ №655 ПС 110кВ АС6 для электроснабжения нежилого здания Лисаконова С. М. на участке с КН 61:02:0600012:660 в Аксайском районе Ростовской области (ориентировочная мощность трансформатора 0,250 МВА, ориентировочная протяжённость ЛЭП 0,060 км)</t>
  </si>
  <si>
    <t>Строительство ВЛ-10 кВ от оп. №9  ВЛ-10 кВ №211 ПС 35/10 кВ "КГ-2", ТП-10/0,4 кВ, ВЛИ-0,4 кВ для электроснабжения складского помещения заявителя ИП Сахно В.С. ст. Кагальницкая, Кагальницкий район, Ростовская область (ориентировочная протяженность ЛЭП-0,050 км, ориентировочная трансформаторная мощность - 0,250 МВА)</t>
  </si>
  <si>
    <t>Строительство ВЛ-10 кВ от оп. № 6-36 ВЛ-10 кВ № 313 ПС 35/10 кВ   КГ-3, строительство ТП-10/0,4 кВ, строительство участка ВЛ-0,4 кВ для подключения производственной базы ИП Скрынникова Д.Ф., Кагальницкий район Ростовская область (ориентировочная протяженность ЛЭП– 0,03 км, ориентировочная трансформаторная мощность– 0,025 МВА)</t>
  </si>
  <si>
    <t>Строительство ВЛ-10 кВ от оп. № 31-36 ВЛ-10 кВ № 313 ПС 35/10 кВ «КГ-3», ТП-10/0,4 кВ, ВЛИ-0,4 кВ для подключения пищевого предприятия заявителя ИП Лобковой А.А. ст. Кировская Кагальницкий район Ростовская область (ориентировочная протяженность ЛЭП – 0,07 км, ориентировочная трансформаторная мощность – 0,16 МВА</t>
  </si>
  <si>
    <t>Строительство ВЛ 10кВ от опоры №2 ВЛ 10кВ №1814 ПС 35/10кВ А-18, ТП 10/0,4кВ, ВЛИ 0,4кВ для подключения жилых домов заявителей Сенкевич С.В., Назаренко А.В., Топилин Н.В., Кочергин И.В. х. Дугино Азовский р-он, Ростовская область (ориентировочная протяженность ЛЭП 0,430км, ориентировочная мощность трансформатора 0,100МВА)</t>
  </si>
  <si>
    <t>Строительство участка ВЛИ-0,4кВ от оп. №34-75 ВЛ 0,4кВ КТП-10/0,4кВ №34 ВЛ-10кВ №1707 ПС 35/10кВ «А-17» для подключения жилого дома заявителя Дубининой Н.Г. с. Круглое Азовский район Ростовская область (ориентировочная протяженность ЛЭП-0,250км)</t>
  </si>
  <si>
    <t>Строительство ВЛ-10 кВ от оп. №167 ВЛ-10 кВ № 415 ПС 35/10 кВ «КГ-4», строительство ТП-10/0,4 кВ, строительство ВЛИ-0,4 кВ, для электроснабжения пищекомбината заявителя ИП Кирсановой О.А. с. Иваново-Шамшево, Кагальницкий район Ростовская область (ориентировочная протяженность ЛЭП– 0,53 км, ориентировочная трансформаторная мощность – 0,16 МВА)</t>
  </si>
  <si>
    <t>Строительство ВЛ-10 кВ от оп.№6-85 по ВЛ-10кВ №318 ПС 35/10 кВ КГ-3, ТП-10/0,4 кВ, ВЛИ-0,4 кВ, для электроснабжения магазина ИП Галдина А.В. ст. Кировская Кагальницкий район Ростовская область (ориентировочная протяженность ЛЭП– 0,50 км, ориентировочная трансформаторная мощность – 0,063 МВА)</t>
  </si>
  <si>
    <t>Строительство ВЛ-10 кВ от оп.№30 по ВЛ-10кВ №3113 ПС 110/35/10 кВ «А-31», ТП-10/0,4 кВ, ВЛИ-0,4 кВ, для электроснабжения жилых домов Бырыганова Р.Н., Риста Н.К., Михай Д.Ю. с. Головатовка, Азовский район Ростовская область (ориентировочная протяженность ЛЭП– 0,355 км, ориентировочная трансформаторная мощность – 0,063 МВА)</t>
  </si>
  <si>
    <t>Строительство ВЛ-10 кВ от оп. №19-183 ВЛ-10 кВ №313 ПС 35/10 кВ КГ-3, ТП-10/0,4 кВ, ВЛИ-0,4 кВ, для электроснабжения магазина заявителя ИП Бондарчук О.А. ст. Кировская, Кагальницкий район, Ростовская область (ориентировочная протяженность ЛЭП– 0,450км, ориентировочная трансформаторная мощность – 0,100МВА</t>
  </si>
  <si>
    <t>Строительство ТП-10/0,4кВ от оп. №19 ВЛ-10кВ № 211 ПС 35/10 кВ А-2, ВЛИ-0,4 кВ, для электроснабжения уличного освещения ООО «Партнер» х. Новоалександровка, Азовский р-он Ростовская область (ориентировочная протяженность ЛЭП– 0,03 км, ориентировочная трансформаторная мощность – 0,160МВА)</t>
  </si>
  <si>
    <t>Строительство ВЛ-10 кВ от опоры 6-293 ВЛ-10 кВ №1107 ПС 35/10 кВ А-11, ТП-10/0,4 кВ, ВЛИ-0,4 кВ, для электроснабжения магазина ИП Дранко М.И. с.Кагальник, Азовский район, Ростовская область (ориентировочная протяженность ЛЭП– 0,160 км, ориентировочная трансформаторная мощность – 0,100 МВА)</t>
  </si>
  <si>
    <t>Строительство ТП-10/0,4 кВ от опоры 10 кВ № 5-17/8 по ВЛ 10 кВ №107Н ПС 110/6/10 кВ «НС-1», ВЛИ-0,4 кВ для подключения жилых домов заявителей Дадалян Л.А., Леликова А.В., Ляшенко В.Б., Чуйко В.Л., Азовский район Ростовская область (ориентировочная протяженность ЛЭП – 0,265 км, ориентировочная трансформаторная мощность – 0,100 МВА)</t>
  </si>
  <si>
    <t xml:space="preserve">Строительство ВЛ-10 кВ от опоры №20 ВЛ-10 кВ №1310 ПС 35/10 кВ А-13, ТП-10/0,4 кВ, ВЛИ-0,4 кВ для подключения жилого дома Токарева А.Ю. с. Елизаветовка Азовский р-он, Ростовская область (ориентировочная протяженность ЛЭП – 0,350 км, ориентировочная трансформаторная мощность – 0,063 МВА) </t>
  </si>
  <si>
    <t>Строительство участка ВЛИ-0,4 кВ от опоры №12 ВЛИ-0,4 кВ №2 КТП-1511/250 кВА по ВЛ-10 кВ №5 ПС 35/10 кВ Лозновская для присоединения жилых домов Игуменцевой Н.В. и Игуменцева О.А. (ориентировочная протяженность ЛЭП 0,2 км)</t>
  </si>
  <si>
    <t>Строительство участка ВЛИ-0,4 кВ от опоры №2 ВЛ-0,4 кВ №2 КТП-1602/160 кВА ВЛ-10 кВ №1 ПС 35/10 кВ Антоновская для присоединения жилого дома Дмитровой Е.В. (ориентировочная протяженность ЛЭП 0,125 км)</t>
  </si>
  <si>
    <t>Строительство участка ВЛИ-0,4 кВ от опоры №1/18 ВЛ-0,4 кВ №3 КТП-1396/100 кВА ВЛ-10 кВ №2 ПС 35/10 кВ ЖБИ для присоединения жилого дома Янушева Н.И. (ориентировочная протяженность ЛЭП 0,05 км)</t>
  </si>
  <si>
    <t>Строительство участка ВЛИ-0,4 кВ от опоры №12 ВЛ-0,4 кВ №5 КТП-1505/160 кВА ВЛ-10 кВ №5 ПС 35/10 кВ Лозновская для присоединения жилого дома Лукьянова М.В. (ориентировочная протяженность ЛЭП 0,05 км)</t>
  </si>
  <si>
    <t>Строительство участка ВЛИ-0,4 кВ от опоры №8 ВЛ-0,4 кВ №2 КТП-7212А/100 кВА по ВЛ-10 кВ №17 ПС 110/35/10 кВ Константиновская для присоединения жилого дома Калинина В.М. (ориентировочная протяженность ЛЭП 0,03 км)</t>
  </si>
  <si>
    <t>Строительство ВЛИ-0,4 кВ от КТП-8599/160 кВА по ВЛ-6 кВ №5 ПС 35/6 кВ Романовская для присоединения жилого дома Фисаковой К.П.(ориентировочная протяженность ЛЭП 0,26 км)</t>
  </si>
  <si>
    <t>Строительство участка ВЛИ-0,4кВ от опоры №1/17 ВЛ-0,4кВ №2 КТП-8524/400кВА по ВЛ-10кВ №12 ПС 110/10кВ ВПТФ для присоединения Дома культуры Администрации Добровольского сельского поселения (ориентировочная протяженность ЛЭП-0,03км)</t>
  </si>
  <si>
    <t>Строительство участка ВЛИ-0,4 кВ от опоры №3/2 ВЛ-0,4 кВ №2 КТП-6423/250 кВА ВЛ-10 кВ №12 ПС 110/35/10 кВ Комаровская для присоединения складских помещений Маиловой Ш.Ш. и склада Юрданидзе Ш.А.о. (ориентировочная протяженность ЛЭП 0,11 км)</t>
  </si>
  <si>
    <t>Строительство участка ВЛИ-0,4 кВ от опоры №12 ВЛ-0,4 кВ №1 КТП-6092/100 кВА ВЛ-10 кВ №12 ПС 110/35/10 кВ Мартыновская для присоединения жилого дома Мавлюдовой Х.М. (ориентировочная протяженность ЛЭП 0,04 км)»</t>
  </si>
  <si>
    <t>Строительство участка ВЛИ-0,4 кВ от опоры №24 ВЛ-0,4 кВ №1 КТП-6092/100 кВА ВЛ-10 кВ №12 ПС 110/35/10 кВ Мартыновская для присоединения коровника ИП главы КФХ Мавлюдовой А.Ф. (ориентировочная протяженность ЛЭП 0,04 км)</t>
  </si>
  <si>
    <t>Строительство участка ВЛИ-0,4 кВ от опоры №1 ВЛ-0,4 кВ №1 КТП-6522/250 кВА ВЛ-10 кВ №2 ПС 35/10 кВ Рассвет для присоединения жилых домов Дубилко Е.Ф. и Ленковец С.Н. (ориентировочная протяженность ЛЭП 0,175 км)</t>
  </si>
  <si>
    <t>Строительство участка ВЛИ-0,4 кВ от опоры  №24 ВЛ-0,4 кВ №1 КТП-6558/160 кВА ВЛ-10 кВ №6 ПС 110/10 кВ Несмеяновская для присоединения скважины Атаевой Г.С. (ориентировочная протяженность ЛЭП 0,02 км)</t>
  </si>
  <si>
    <t>Строительство участка ВЛИ-0,4 кВ от опоры №3 ВЛ-0,4 кВ №1 КТП-6098/25 кВА ВЛ-10 кВ №6 ПС 110/35/10 кВ Мартыновская для присоединения автомойки самообслуживания Макарова Д.В. (ориентировочная протяженность ЛЭП 0,075 км)</t>
  </si>
  <si>
    <t xml:space="preserve">Строительство участка ВЛИ-0,4 кВ от опоры №9 ВЛ-0,4 кВ №2 КТП-7446/160 кВА ВЛ-10 кВ №4 ПС 35/10 кВ Николаевская для присоединения жилого дома Ореховой А.М. (ориентировочная протяженность ЛЭП 0,2 км) </t>
  </si>
  <si>
    <t>Строительство участка ВЛИ-0,4 кВ от опоры №15 ВЛ-0,4 кВ №2 КТП-6582/100 кВА ВЛ-10 кВ №12 ПС 110/35/10 кВ Комаровская для присоединения жилого дома Кучина С.В., расположенного по адресу: Ростовская область, Мартыновский район, слобода Большая Орловка, ул. Красноармейская, д. 75, к.н. 61:20:0020101:8077 (ориентировочная протяженность ЛЭП 0,015 км)</t>
  </si>
  <si>
    <t>Строительство участка ВЛИ-0,4 кВ от опоры №1/6 ВЛ-0,4 кВ №2 КТП-8498/100 кВА ВЛ-6 кВ №5 ПС 35/6 кВ Романовская для присоединения жилого дома Уклеиной А.В. (ориентировочная протяженность ЛЭП 0,035 км)</t>
  </si>
  <si>
    <t xml:space="preserve">Строительство участка ВЛИ-0,4 кВ от опоры  №1/5 ВЛ-0,4 кВ №2 КТП-8498/100 кВА по ВЛ-6 кВ №5 ПС 35/6 кВ Романовская для присоединения жилого дома Сажнева Е.Н. (ориентировочная протяженность ЛЭП 0,02 км)
</t>
  </si>
  <si>
    <t>Строительство участка ВЛИ-0,4 кВ от опоры №3 ВЛ-0,4 кВ №1 КТП-8129/100 кВА ВЛ-10 кВ №3 ПС 110/35/10 кВ Большовская для присоединения жилого дома Джабарова В.С. (ориентировочная протяженность ЛЭП 0,184 км)</t>
  </si>
  <si>
    <t xml:space="preserve">Строительство участка ВЛИ-0,4 кВ от опоры №1/14 ВЛ-0,4 кВ №3 КТП-8396/160 кВА по ВЛ-6 кВ №11 ПС 35/6 кВ Шлюзовая для присоединения жилого дома Земляковой Н.В. (ориентировочная протяженность ЛЭП 0,011 км) </t>
  </si>
  <si>
    <t>Строительство участка ВЛИ-0,4 кВ от опоры №3/5 ВЛ-0,4 кВ №3 КТП-8483/100 кВА по ВЛ-6 кВ №5 ПС 35/6 кВ Романовская для присоединения жилых домов Забазнова Ю.С. и Забазновой И.Ю. (ориентировочная протяженность ЛЭП 0,022 км)</t>
  </si>
  <si>
    <t>Строительство участка ВЛИ-0,4 кВ от опоры №2 ВЛИ-0,4 кВ №1 КТП-8603/100 кВА ВЛ-6 кВ №5 ПС 35/6 кВ Романовская для присоединения жилого дома Кравченко В.П. (ориентировочная протяженность ЛЭП 0,04 км)</t>
  </si>
  <si>
    <t>Строительство участка ВЛИ-0,4 кВ от опоры №19 ВЛ-0,4 кВ №2 КТП-7034/160 кВА по ВЛ-10 кВ №2 ПС 35/10 кВ Нижне-Журавская для присоединения жилого дома Славгородской А.П. (ориентировочная протяженность ЛЭП 0,15 км)»</t>
  </si>
  <si>
    <t>Строительство участка ВЛИ-0,4кВ от опоры №2/8 ВЛИ-0,4кВ №3 КТП-1388/160кВА по ВЛ-10кВ №3 ПС 35/10кВ «Лозновская» для присоединения жилого дома Рябова С.А. (ориентировочная протяженность ЛЭП 0,075км)</t>
  </si>
  <si>
    <t>Строительство участка ВЛИ-0,4 кВ от опоры №4/6 ВЛ-0,4 кВ №1 КТП-6522/250 кВА ВЛ-10 кВ №2 ПС 35/10 кВ Рассвет для присоединения жилого дома Дорожко Б.И. (ориентировочная протяженность ЛЭП 0,031 км)</t>
  </si>
  <si>
    <t>Строительство участка ВЛИ-0,4 кВ от опоры №18 ВЛ-0,4 кВ №2 КТП-6584/100 кВА по ВЛ-10 кВ №12 ПС 110/35/10 кВ Комаровская для присоединения магазина Тележкина О.Н., расположенного по адресу: Ростовская область, Мартыновский район, слобода Большая Орловка, ул. Революционная, д.49,  к.н. 61:20:0020101:12744 (ориентировочная протяженность ЛЭП 0,02 км)»</t>
  </si>
  <si>
    <t>Строительство ВЛИ-0,4 кВ от КТП-3270/40 кВА по ВЛ-10 кВ №13 ПС 35/10 кВ Присальская для присоединения полевого стана Бабикова М.В. (ориентировочная протяженность ЛЭП 0,24 км)</t>
  </si>
  <si>
    <t>Строительство участка ВЛИ-0,4 кВ от опоры №1/15 ВЛ-0,4 кВ №1 КТП-3398/40 кВА ВЛ-10 кВ №22 ПС 110/10 кВ Жуковская для присоединения жилого дома Черненкова В.П. (ориентировочная протяженность ЛЭП 0,07 км)</t>
  </si>
  <si>
    <t>Строительство участка ВЛИ-0,4 кВ от опоры №3 ВЛ-0,4 кВ №1 КТП-3557/100 кВА ВЛ-10 кВ №24 ПС 110/10 кВ Жуковская для присоединения метеорологической станции ООО НПО «Гидротехпроект» (ориентировочная протяженность ЛЭП 0,03 км)»</t>
  </si>
  <si>
    <t>Строительство участка ВЛИ-0,4 кВ от опоры №3/31 ВЛИ-0,4 кВ №2 КТП-3465/100 кВА ВЛ-10 кВ №7 ПС 35/10 кВ Мирная для присоединения квартиры Гайсумова Магомеда (ориентировочная протяженность ЛЭП 0,06 км)»</t>
  </si>
  <si>
    <t>Строительство участка ВЛ-0,4 кВ от опоры №1/2 ВЛ-0,4 кВ №1 КТП-3400/160 кВА ВЛ-10 кВ №22 ПС 110/10 кВ Жуковская для присоединения магазинов продовольственных и промтоварных ИП Саргсян Н.М., расположенных по адресу: Ростовская область, Дубовский район, станица Жуковская, ул. Школьная, д.3, к.н. 61:09:0030101:2615 (ориентировочная протяженность ЛЭП 0,04 км)</t>
  </si>
  <si>
    <t>Строительство участка ВЛИ-0,4 кВ от опоры №5/2 ВЛ-0,4 кВ №2КТП-6435/250 кВА по ВЛ-10 кВ №7 ПС 110/35/10 кВ Комаровская для присоединения жилого дома Мустафаева И.П., расположенного по адресу: Ростовская область, Мартыновский район,п. Крутобережный, пер. Новый, д. 8а, к.н. 61:20:0020501:2842 (ориентировочная протяженность ЛЭП 0,019 км)</t>
  </si>
  <si>
    <t>Строительство участка ВЛИ-0,4кВ от опоры №13 ВЛ-0,4кВ №2 КТП-6433/400кВА по ВЛ-10кВ №7 ПС 110/35/10кВ Комаровская для присоединения нежилого здания ИП Воробьева П.Н., расположенного по адресу: Ростовская область, Мартыновский район, п. Крутобережный, пер. Октябрьский, д. 8А, к.н. 61:20:0020501:2903 (ориентировочная протяженность ЛЭП 0,018км)</t>
  </si>
  <si>
    <t>Строительство участка ВЛИ-0,4 кВ от опоры №3 ВЛ-0,4 кВ №1 КТП-6605/400 кВА ВЛ-6 кВ №6 ПС 110/35/6 кВ Обливная для присоединения жилого дома Порхунова А.Г. (ориентировочная протяженность ЛЭП 0,023 км)»</t>
  </si>
  <si>
    <t>Строительство участка ВЛИ-0,4 кВ от опоры №5 ВЛ-0,4 кВ №2 КТП-7164/100 кВА по ВЛ-10 кВ №5 ПС 35/10 кВ Савельевская для присоединения нежилого помещения Жеребковой Н.Ф. 
(ориентировочная протяженность ЛЭП 0,15 км)</t>
  </si>
  <si>
    <t>Строительство участка ВЛИ-0,4 кВ от опоры №3/2 ВЛ-0,4 кВ №1 КТП-7102/250 кВА по ВЛ-10 кВ №6 ПС 35/10 кВ Почтовская для присоединения квартиры Никифорова С.И. (ориентировочная протяженность ЛЭП 0,11 км)</t>
  </si>
  <si>
    <t>Строительство участка ВЛИ-0,4 кВ от КТП-8465/160 кВА по ВЛ-6 кВ №5 ПС 35/6 кВ Романовская для присоединения жилого дома Курганова А.А. (ориентировочная протяженность ЛЭП 0,1 км)»</t>
  </si>
  <si>
    <t>Строительство участка ВЛИ-0,4 кВ от вновь устанавливаемой опоры (проектируемой в рамках реализации договора ТП №61-1-18-00389771 от 31.07.2018), для присоединения жилого дома  Солдатова Д.П., расположенного по адресу: Ростовская область, Волгодонской район, станица Романовская, пер. Чкаловский, д. 91а, к.н. 61:08:0070126:587 (ориентировочная протяжённость ЛЭП 0,014 км)»</t>
  </si>
  <si>
    <t>Строительство участка ВЛИ-0,4кВ от опоры №12 ВЛ-0,4кВ №2 КТП-8444/400кВА по ВЛ-6кВ №2 ПС 35/6кВ НС-15 для присоединения Модульного клуба Администрации Потаповского сельского поселения (ориентировочная протяженность ЛЭП 0,098км)</t>
  </si>
  <si>
    <t>Строительство участка ВЛИ-0,4 кВ от опоры №4 ВЛ-0,4 кВ №1 КТП-8461/400 кВА ВЛ-6 кВ №11 ПС 35/6 кВ Шлюзовая для присоединения жилого дома Майорова А.А. (ориентировочная протяженность ЛЭП 0,0154 км)</t>
  </si>
  <si>
    <t>Строительство участка ВЛИ-0,4 кВ от опоры №34 ВЛ-0,4 кВ №2 КТП-8059/250 кВА ВЛ-10 кВ №4 ПС 110/35/10 кВ Дубенцовская для присоединения жилого дома Расулова А.Н. (ориентировочная протяженность ЛЭП 0,015 км)»</t>
  </si>
  <si>
    <t>Строительство участка ВЛИ-0,4 кВ от опоры №1/16 ВЛ-0,4 кВ №2 КТП-8076/100 кВА по ВЛ-10 кВ №3 ПС 110/35/10 кВ Дубенцовская для присоединения базовой станции №61-02317 ПАО «МТС» (ориентировочная протяженность ЛЭП 0,035 км)</t>
  </si>
  <si>
    <t>Строительство участка ВЛИ-0,4 кВ от опоры №32 ВЛ-0,4 кВ №2 КТП-8397/100 кВА по ВЛ-6 кВ №11 ПС 35/6 кВ Шлюзовая для присоединения базовой станции №61-02316 ПАО «МТС» (ориентировочная протяженность ЛЭП 0,03 км)</t>
  </si>
  <si>
    <t>«Строительство участка ВЛИ-0,4 кВ от опоры №3 ВЛ-0,4 кВ №3 КТП-8490/250 кВА ВЛ-6 кВ №5 ПС 35/6 кВ Романовская для присоединения жилого дома Лунина В.В. (ориентировочная протяженность ЛЭП 0,017 км)»</t>
  </si>
  <si>
    <t>Строительство участка ВЛИ-0,4 кВ от опоры №1/3 ВЛ-0,4 кВ №1 КТП-8452/250 кВА по ВЛ-6 кВ №1 ПС 35/6 кВ Романовская для присоединения жилого дома Конкина А.С., расположенного по адресу: Ростовская область, Волгодонской район, х. Погожев, ул. Школьная, д. 25-б, к.н. 61:08:0070401:795 (ориентировочная протяженность ЛЭП 0,027 км)</t>
  </si>
  <si>
    <t>Строительство участка ВЛИ-0,4 кВ от опоры №4 ВЛ-0,4 кВ №3 КТП-8487/250 кВА по ВЛ-6 кВ №5 ПС 35/6 кВ Романовская для присоединения жилого дома Юшко А.С., расположенного по адресу: Ростовская область, Волгодонской район, станица Романовская, ул. 50 лет Победы, д. 77,  к.н.  61:08:0070124:353 (ориентировочная протяженность ЛЭП 0,022 км)»</t>
  </si>
  <si>
    <t>Строительство участка КВЛ-0,4 кВ от опоры №14 ВЛ-0,4 кВ №2 КТП-8470/250 кВА по ВЛ-6 кВ №14 ПС 35/6 кВ Романовская для присоединения нестационарного торгового объекта Степанюк Т.А. (ориентировочная протяженность ЛЭП 0,11 км)</t>
  </si>
  <si>
    <t>Строительство участка ВЛИ-0,4 кВ от опоры вновь построенной ВЛИ-0,4 кВ  от КТП-8343/100 кВА по ВЛ-6 кВ №14 ПС 35/6 кВ Романовская  (по договору ТП от 09.08.2018 №61-1-18-00392749) для присоединения жилого дома Сидаш Е.А. (ориентировочная протяженность ЛЭП 0,2 км)</t>
  </si>
  <si>
    <t>Строительство участка ВЛИ-0,4 кВ от опоры №2/2 ВЛ-0,4 кВ №1 КТП-1161/63 кВА ВЛ-10 кВ №2 ПС 35/10 кВ ЖБИ для присоединения жилого дома Кондратьева А.Л. (ориентировочная протяженность ЛЭП 0,035 км)</t>
  </si>
  <si>
    <t>Строительство участка ВЛИ-0,4 кВ от опоры №1/5 ВЛ-0,4 кВ №3 от КТП-1396/100 кВА ВЛ-10 кВ №2 ПС 35/10 кВ ЖБИ для присоединения жилого дома Ерешкиной И.Г. (ориентировочная протяженность ЛЭП 0,012 км)</t>
  </si>
  <si>
    <t>Строительство участка ВЛИ-0,4 кВ от опоры №6 ВЛ-0,4 кВ №1 КТП-8074/100 кВА ВЛ-10 кВ №3 ПС 110/35/10 кВ Дубенцовская для присоединения жилого дома Сироты С.Л. (ориентировочная протяженность ЛЭП 0,157 км)</t>
  </si>
  <si>
    <t>Строительство участка ВЛИ-0,4 кВ от опоры №4 ВЛИ-0,4 кВ №1 КТП-8565/400 кВА по ВЛ-6 кВ №5 ПС 35/6 кВ НС-13 для присоединения жилого дома Музафарова Б.А., расположенного по адресу: Ростовская область, Волгодонской район, п. Саловский, ул. Степная, д.2а, к.н. 61:08:0010301:403 (ориентировочная протяженность ЛЭП 0,01 км)»</t>
  </si>
  <si>
    <t>Строительство участка ВЛИ-0,4 кВ от опоры №1/5 ВЛ-0,4 кВ №2 КТП-8585/63 кВА ВЛ-6 кВ №7 ПС 35/6 кВ Романовская для присоединения жилого дома Мельниченко А.В. (ориентировочная протяженность ЛЭП 0,027 км)»</t>
  </si>
  <si>
    <t>Строительство участка ВЛИ-0,4 кВ от опоры №9 ВЛ-0,4 кВ №2 КТП-8474/160 кВА по ВЛ-6 кВ №14 ПС 35/6 кВ Романовская для присоединения жилого дома Сафарян В.С., расположенного по адресу: Ростовская область, Волгодонской район, станица Романовская, ул. Почтовая, д.43, к.н. 61:08:0070106:762 (ориентировочная протяженность ЛЭП 0,01 км)»</t>
  </si>
  <si>
    <t>Строительство ВЛИ-0,4 кВ от КТП-8343/100 кВА по ВЛ-6 кВ №14 ПС 35/6 кВ Романовская для присоединения жилого дома Буровой И.Л. (ориентировочная протяженность ЛЭП 0,17 км)</t>
  </si>
  <si>
    <t>Строительство участка ВЛИ-0,4 кВ от опоры №31 ВЛ-0,4 кВ №2 КТП-1463/250 кВА по ВЛ-10 кВ №11 ПС 35/10 кВ Камышевская для присоединения жилого дома Хахониной А.А.
(ориентировочная протяженность ЛЭП 0,085 км)»</t>
  </si>
  <si>
    <t xml:space="preserve">Строительство участка ВЛИ-0,4 кВ от опоры №1/9 ВЛ-0,4 кВ №1 КТП-1466/63 кВА ВЛ-10 кВ №11 ПС 35/10 кВ Камышевская для присоединения жилого дома Чувилина Ю.Н. (ориентировочная протяженность ЛЭП 0,035 км)
</t>
  </si>
  <si>
    <t>Строительство участка ВЛИ-0,4 кВ от опоры №1/2 ВЛ-0,4 кВ №1КТП-1623/100 кВА ВЛ-10 кВ №17 ПС 110/35/10 кВ Цимлянская для присоединения жилого дома Степановой В.А.
 (ориентировочная протяженность ЛЭП 0,08 км)</t>
  </si>
  <si>
    <t>Строительство участка ВЛИ-0,4 кВ от опоры №17 ВЛ-0,4 кВ №3 КТП-1380/250 кВА по ВЛ-10 кВ №3 ПС 35/10 кВ Лозновская для присоединения жилого дома Овсиенко О.А., расположенного по адресу: Ростовская область, Цимлянский район, х. Лозной, ул. Мира, д.39а, к.н. 61:41:0030106:162 (ориентировочная протяженность ЛЭП 0,015 км)</t>
  </si>
  <si>
    <t>Строительство участка ВЛИ-0,4 кВ от опоры №1/5 ВЛ-0,4 кВ №1 КТП-1681/160 кВА ВЛ-10 кВ №5 ПС 35/10 кВ Лозновская для присоединения шиномонтажных мастерских Рыкунова М.А. (ориентировочная протяженность ЛЭП 0,036 км)»</t>
  </si>
  <si>
    <t>Строительство участка ВЛИ-0,4 кВ от опоры №12 ВЛ-0,4 кВ №1 КТП-1505/160 кВА ВЛ-10 кВ №5 ПС 35/10 кВ Лозновская для присоединения жилого дома Назаренко И.И., расположенного по адресу: Ростовская область, Цимлянский район, х. Лозной, пер. Лесной, д.5, к.н.61:41:0030103:63 (ориентировочная протяженность ЛЭП 0,025 км)</t>
  </si>
  <si>
    <t xml:space="preserve">Строительство участка ВЛИ-0,4 кВ от опоры №18 ВЛ-0,4 кВ №1 КТП-1601/160 кВА ВЛ-10 кВ №1 ПС 35/10 кВ ЖБИ для присоединения жилого дома Орловой С.А., расположенного по адресу: Ростовская область, Цимлянский район, станица Красноярская, ул. Набережная, д.98-а, к.н.61:41:0020115:309 (ориентировочная протяженность ЛЭП 0,03 км)» </t>
  </si>
  <si>
    <t>Строительство участка ВЛИ-0,4 кВ от вновь установленной опоры вновь построенной ВЛИ-0,4 кВ от опоры №15 ВЛ-0,4 кВ №2 КТП-6448/160 кВА по ВЛ-10 кВ №3 ПС 110/35/10 кВ Комаровская (по договору ТП №61-1-18-00414971 от 04.12.2018г) для присоединения скважины Ломановой Э.Н., расположенной по адресу: Ростовская область, Мартыновский район, слобода Большая Орловка, ул. Партизанская, д. 122, к.н. 61:20:0020101:13014 (ориентировочная протяженность ЛЭП 0,022 км)</t>
  </si>
  <si>
    <t>Строительство участка ВЛИ-0,4 кВ от опоры вновь построенной ВЛИ-0,4 кВ (по договорам ТП №61-1-18-00372655 от 15.05.2018г и №61-1-18-00372657 от 15.05.2018г) от опоры №1 ВЛ-0,4 кВ №1 КТП-6522/250 кВА ВЛ-10 кВ №2 ПС 35/10 кВ Рассвет для присоединения жилого дома Григорян М.С. (ориентировочная протяженность ЛЭП 0,025 км)</t>
  </si>
  <si>
    <t xml:space="preserve">Строительство участка ВЛИ-0,4 кВ от опоры №15 ВЛ-0,4 кВ №2 КТП-6448/160 кВА по ВЛ-10 кВ №3 ПС 110/35/10 кВ Комаровская для присоединения скважины Таштанова М.М., расположенной по адресу: Ростовская область, Мартыновский район, слобода Большая Орловка, ул. Партизанская, д. 128, к.н. 61:20:0020101:13119 (ориентировочная протяженность ЛЭП 0,018 км)»
</t>
  </si>
  <si>
    <t>Строительство участка ВЛИ-0,4 кВ от опоры №2 ВЛ-0,4 кВ №2 КТП-7212А/100 кВА ВЛ-10 кВ №17 ПС 110/35/10 кВ Константиновская для присоединения жилого дома Стовбы О.Н. (ориентировочная протяженность ЛЭП 0,14 км)</t>
  </si>
  <si>
    <t>Строительство участка ВЛИ-0,4 кВ от опоры №1 ВЛ-0,4 кВ №1 КТП-1366/160 кВА ВЛ-10 кВ №1 ПС 35/10 кВ ЖБИ для присоединения жилого дома Васильевой Т.А., расположенного по адресу:  Ростовская область, Цимлянский район, станица Красноярская, ул. Советская, д.39, к.н.61:41:0020113:572 (ориентировочная протяженность ЛЭП 0,03 км)</t>
  </si>
  <si>
    <t>Строительство участка ВЛИ-0,4кВ от опоры №8 ВЛ-0,4кВ №1 КТП-1595/100кВА по ВЛ-10кВ №5 ПС 110/35/10кВ Цимлянская для присоединения жилого дома Червонцевой Ж.А., расположенного по адресу: Ростовская область, Цимлянский район, х. Крутой, ул. Дружбы, д. 5, к.н. 61:41:47:002:2008:318 (ориентировочная протяженность ЛЭП 0,25км)</t>
  </si>
  <si>
    <t xml:space="preserve">Строительство участка ВЛИ-0,4 кВ от опоры №13 ВЛ-0,4 кВ №2 КТП-6126/100 кВА ВЛ-10 кВ №6 ПС 110/35/10 кВ Мартыновская для присоединения жилого дома Ситникова В.Г., расположенного по адресу: Ростовская область, Мартыновский район, х. Кривой Лиман, ул. Мира, д.31, к.н.61:20:0080401:2269 (ориентировочная протяженность ЛЭП 0,028 км)
</t>
  </si>
  <si>
    <t>Строительство участка ВЛИ-0,4 кВ от КТП-6421/63 кВА по ВЛ-10 кВ №6 ПС 110/35/10 кВ Комаровская для присоединения сторожевого домика Дегтярева А.А. (ориентировочная протяженность ЛЭП 0,356 км)</t>
  </si>
  <si>
    <t>Строительство участка ВЛИ-0,4 кВ от опоры №26 ВЛ-0,4 кВ №3 КТП-6078/100 кВА ВЛ-6 кВ №1 ПС 110/6 кВ Северный Портал для присоединения гаража Краевского М.В., расположенного по адресу: Ростовская область, Мартыновский район, х. Пробуждение, ул. Мира, д.2а, к.н.61:20:0080701:991 (ориентировочная протяженность ЛЭП 0,025 км)</t>
  </si>
  <si>
    <t>Строительство участка ВЛИ-0,4 кВ от опоры №18 ВЛ-0,4 кВ №2 КТП-8485/160 кВА по ВЛ-6 кВ №5 ПС 35/6 кВ Романовская для присоединения жилого дома Головиной Н.А., расположенного по адресу: Ростовская область, Волгодонской район, станица Романовская, пер. Комсомольский, д. 53а, к.н. 61:08:0070126:582 (ориентировочная протяженность ЛЭП 0,015 км)</t>
  </si>
  <si>
    <t>Строительство участка ВЛ-10 кВ от опоры №72 ВЛ-10 кВ №7 ПС 35/10 кВ Рябичевская, с установкой ТП-10/0,4 кВ и строительство ВЛИ-0,4 кВ от РУ-0,4 кВ вновь установленной ТП-10/0,4 кВ  для присоединения животноводческой фермы ИП главы К(Ф)Х Кравцова Р.В., расположенной по адресу: Ростовская область, Волгодонской район, х. Рябичев, 1150 м. северо-западнее дома №17 ул. Набережной, х. Рябичев, к.н. 61:08:0600501:467 (ориентировочная протяженность ЛЭП 0,06 км, ориентировочная мощность трансформатора 25 кВА)</t>
  </si>
  <si>
    <t>Строительство участка ВЛИ-0,4 кВ от опоры №8 ВЛ-0,4 кВ №1 КТП-1328/100 кВА ВЛ-10 кВ №5 ПС 110/35/10 кВ Цимлянская для присоединения магазина ИП Разбоевой Е.Ю., расположенного по адресу: Ростовская область, Цимлянский район, х. Крутой, ул. Советская, д.7 к.н. 61:41:0020308:160 (ориентировочная протяженность ЛЭП 0,02км)</t>
  </si>
  <si>
    <t>Строительство участка ВЛИ-0,4 кВ от опоры №1/6 ВЛ-0,4 кВ №1 КТП-1336/400 кВА по ВЛ-10 кВ №5 ПС 110/35/10 кВ Цимлянская для присоединения квартиры Царьгородцевой И.С., расположенной по адресу: Ростовская область, Цимлянский район, п. Саркел, пер. Клубный, д. 7/6, кв./оф. 2, к.н. 61:41:0011107:313 (ориентировочная протяженность ЛЭП 0,02 км)</t>
  </si>
  <si>
    <t>Строительство участка ВЛИ-0,4 кВ от опоры №1/2 ВЛ-0,4 кВ №1 КТП-6098/25 кВА по ВЛ-10 кВ №6 ПС 110/35/10 кВ Мартыновская для присоединения нежилого здания Попроцкого Д.Е., расположенного по адресу: Ростовская область, Мартыновский район, слобода Большая Мартыновка, д.4, мкр. Аэропорт, к.н. 61:20:06000191:1194 (ориентировочная протяженность ЛЭП 0,037 км)</t>
  </si>
  <si>
    <t>Строительство участка ВЛИ-0,4 кВ от опоры №1/19 ВЛ-0,4кВ №1 КТП-6092/100кВА ВЛ-10 кВ №12 ПС 110/35/10 кВ Мартыновская для присоединения жилого дома Зуфарова А., расположенного по адресу: Ростовская область, Мартыновский район, х. Новониколаевский, ул. Школьная, западнее земельного участка по ул. Школьная, д. 19, к.н. 61:20:080501:312 (ориентировочная протяженность ЛЭП 0,03 км)</t>
  </si>
  <si>
    <t>Строительство участка ВЛИ-0,4 кВ от опоры №13 ВЛ-0,4 кВ №1 КТП-8456/100 кВА по ВЛ-6 кВ №14 ПС 35/6 кВ Романовская для присоединения жилого дома Полунина Д.Е., расположенного по адресу: Ростовская область, Волгодонской район, станица Романовская, пер. Шмутовой, д.2к,  к.н.  61:08:0070133:67 (ориентировочная протяженность ЛЭП 0,2 км)</t>
  </si>
  <si>
    <t>Строительство участка ВЛИ-0,4 кВ от опоры №16 ВЛ-0,4 кВ №1 КТП-8148/100 кВА ВЛ-10 кВ №5 ПС 110/35/10 кВ Большовская для присоединения жилого дома Сан Л., расположенного по адресу: Ростовская область, Волгодонской район, станица Большовская, ул. Мира, д.64,  к.н.  61:08:0030205:2 (ориентировочная протяженность ЛЭП 0,04 км)</t>
  </si>
  <si>
    <t>Строительство участка ВЛ-6 кВ от опоры №9/16 ВЛ-6 кВ №5 ПС 35/6 кВ НС-8, с установкой ТП-6/0,4 кВ и строительство ВЛИ-0,4 кВ от вновь установленной ТП-6/0,4 кВ  для присоединения картофелехранилища ИП Королевского В.В., расположенного по адресу: Ростовская область, Волгодонской район, х. Семенкин, на расстоянии 0,1 км. в восточном направлении от указателя «5 км» съезда на х. Семенкин от автодороги Ольгинская-Волгодонск, к.н. 61:08:0600701:403 (ориентировочная протяженность ЛЭП 0,2 км, ориентировочная мощность трансформатора 100 кВА)</t>
  </si>
  <si>
    <t>Строительство участка ВЛИ-0,4 кВ от опоры №1/3  ВЛИ-0,4 кВ №1 КТП-8569/63 кВА ВЛ-6 кВ №5 ПС 35/6 кВ Романовская для присоединения жилого дома Юшко Н.М., расположенного по адресу: Ростовская область, Волгодонской район, станица Романовская, пер. Алферовский, д.38, к.н.61:08:0070119:456 (ориентировочная протяженность ЛЭП 0,05 км)»</t>
  </si>
  <si>
    <t>Строительство участка ВЛИ-0,4 кВ от опоры №9 ВЛ-0,4 кВ №1 КТП-8472/160 кВА ВЛ-6 кВ №14 ПС 35/6 кВ Романовская для присоединения жилого дома Ким Л.И., расположенного по адресу: Ростовская область, Волгодонской район, станица Романовская, пер. Советский, д.52а, к.н.61:08:0070105:891 (ориентировочная протяженность ЛЭП 0,075 км)</t>
  </si>
  <si>
    <t>Строительство ВЛИ-0,4 кВ от РУ-0,4 кВ КТП-4559/25 кВА ВЛ-10 кВ №5 ПС 35/10 кВ Кормовая для присоединения производственного помещения ИП главы К(Ф)Х Бурхановой Б., расположенного по адресу: Ростовская область, Ремонтненский район, Кормовое сельское поселение пастбище расположено на 9 отарном пастбищном участке в 2,5 км на ю-з от с. Кормовое, к.н. 61:32:0600012:3152 (ориентировочная протяженность ЛЭП 0,1 км)»</t>
  </si>
  <si>
    <t xml:space="preserve">Строительство ВЛ-0,4 кВ от РУ-0,4 кВ КТП № 292 ВЛ-6 кВ № 804 ПС 35/6 кВ АС-8 для электроснабжения жилых домов по адресу: Ростовская обл., Аксайский р-н, пос. Российский, ул. Тенистая, 32, 34, 36, 38/5 
</t>
  </si>
  <si>
    <t xml:space="preserve">Строительство ВЛ-0,4кВ от проектируемой ВЛ-0,4кВ КТП №292 ВЛ-6кВ №804 ПС 35/6кВ АС-8 для электроснабжения жилого дома Толмачева А.Е. по адресу: Ростовская обл., Аксайский р-н, п. Российский, ул. Миндальная, д. 6 </t>
  </si>
  <si>
    <t>Строительство ВЛ 0,4 кВ от ВЛ 0,4 кВ №2 КТП №645 ВЛ 10 кВ №102 ПС 110 кВ АС1 для электроснабжения ВРУ 0,4 кВ спортивного комплекса Беляева Е. С. на участке с КН 61:02:0600015:5720 в ст-це Ольгинская Аксайского района Ростовской области</t>
  </si>
  <si>
    <t>Строительство ВЛ 0,4 кВ от ВЛ 0,4 кВ №4 КТП №206 ВЛ 10 кВ №3 ПС 35 кВ Б.Салы для электроснабжения ВРУ 0,4 кВ жилого дома Власовой Н.В. по ул. Новая, д.26/2,  КН 61:02:0081101:2608 в п. Темерницкий, Аксайского района Ростовской области</t>
  </si>
  <si>
    <t xml:space="preserve">Строительство ВЛ 0,4 кВ от ВЛ 0,4 кВ №1 КТП №1 ВЛ 10 кВ №657 ПС 110 кВ АС6 для электроснабжения ВРУ 0,4 кВ жилого дома Тришина В. М. на участке с КН 61:02:0600013:2000 в ст-це Старочеркасская Аксайского района Ростовской области
</t>
  </si>
  <si>
    <t>Строительство ВЛ 0,4 кВ от ВЛ 0,4 кВ №1 КТП №655 ВЛ 10 кВ №501 ПС 35 кВ АС5 для электроснабжения жилого дома Шушпанова Д. Е. на участке с КН 61:02:0020101:712 в х. Алитуб Аксайского района Ростовской области</t>
  </si>
  <si>
    <t xml:space="preserve">Строительство ВЛ 0,4 кВ от ВЛ 0,4 кВ №2 КТП №119 ВЛ 10 кВ №1212 ПС 110 кВ АС12 для электроснабжения ВРУ 0,4 кВ жилого дома Логвиненко Т. Г. на участке с КН 61:02:0080101:123 в п. Октябрьский Аксайского района Ростовской области </t>
  </si>
  <si>
    <t>Строительство ВЛ 0,4 кВ от ВЛ 0,4 кВ №3 КТП №226 ВЛ 10 кВ №3 ПС 35 кВ Б. Салы для электроснабжения жилого дома Семененя В. В. на участке   с КН 61:02:0600005:8757 в х. Нижнетемерницкий Аксайского района Ростовской области</t>
  </si>
  <si>
    <t xml:space="preserve">Строительство ВЛ 0,4 кВ от ВЛ 0,4 кВ №2 КТП №224 ВЛ 10 кВ №441 ПС 220 кВ Р4 для электроснабжения жилого дома Киреенковой Г. Н. по ул. Черешневая, 61 в п. Янтарный Аксайского района Ростовской области </t>
  </si>
  <si>
    <t xml:space="preserve">Строительство ВЛ 0,4 кВ от ВЛ 0,4 кВ №3 КТП №253 ВЛ 10 кВ №2 ПС 35 кВ Б. Салы для электроснабжения ВРУ 0,4 кВ жилого дома Кончиной Л. Г. на участке с КН 61:02:0600005:9623 в п. Темерницкий Аксайского района Ростовской области </t>
  </si>
  <si>
    <t>Строительство ВЛ-0,4кВ от РУ-0,4кВ КТП №26 ВЛ-10кВ №653 ПС 110/10/6кВ АС-6 для электроснабжения жилого дома Буханцевой Н.В. по адресу: Ростовская обл., Аксайксий р-н, ст-ца Старочеркасская, пер. Тихий, д. 1</t>
  </si>
  <si>
    <t>Строительство ВЛ-0,4 кВ от проектируемой ВЛ-0,4  кВ КТП № 292 ВЛ-6 кВ № 804 ПС 35/6 кВ АС-8 для электроснабжения жилых домов по адресу: Ростовская обл., Аксайский р-н, пос. Российский, ул. Спортивная, Ежевичная, Ясная, Тенистая</t>
  </si>
  <si>
    <t>Строительство ВЛ-0,4 кВ от проектируемой ВЛ-0,4 кВ 
для электроснабжения жилого дома Скрипник А. В. по ул. Станичная, д. 17, корп. “Г” в п. Красный Колос, Аксайского района, Ростовской области</t>
  </si>
  <si>
    <t>Строительство ВЛ-0,4кВ от ВЛ-0,4кВ №2 КТП №5 ВЛ-10кВ №657 ПС 110кВ АС6 для электроснабжения магазина ИП Захарова С.В. на уч-ке с кн 61:02:01100102:3497 в ст. Старочерскасская Аксайского района Ростовской области</t>
  </si>
  <si>
    <t>Строительство ВЛ-0,4кВ от проетируемой ВЛ-0,4кВ (проектируемой по договорам ТП №61-1-17-00353935 от 31.01.2018, №61-1-17-00353329, №61-1-17-00353341 от 01.02.2018) для электроснабжения жилых домов на участках с КН 61:33:0600015:737, 61:33:0600015:739 в Родионово-Несветайском района Ростовской области</t>
  </si>
  <si>
    <t xml:space="preserve">Строительство ВЛ-0,4кВ от ВЛ-0,4кВ №1 КТП №281 ВЛ-6кВ №805 ПС 35кВ АС-8 для электроснабжения ВРУ-0,4кВ жилого дома Романченко Е.В. на участке с КН 61:02:0010201:6442 в х. Большой Лог Аксайского района Ростовской области </t>
  </si>
  <si>
    <t xml:space="preserve">Строительство ВЛ-0,4кВ от ВЛ-0,4кВ №2 КТП №450 ВЛ-10кВ №1103 ПС 110кВ АС11 для электроснабжения ВРУ-0,23кВ жилого дома Рубцова С.В. на участке с КН 61:02:0600009:1082 в ст-це Мишкинская Аксайского района Ростовской области </t>
  </si>
  <si>
    <t xml:space="preserve">Строительство ВЛ-0,4кВ от ВЛ-0,4кВкВ №3 КТП №696 ВЛ-10кВ №505 ПС 35кВ АС5 для электроснабжения ВРУ 0,4кВ жилого дома Шилина О.Н. по ул. Садовая, 27 в х. Черюмкин Аксайского района Ростовская область </t>
  </si>
  <si>
    <t>Строительство ВЛ-0,4кВ от ВЛ-0,4кВ №1 КТП №691 ВЛ-10кВ №405 ПС 110кВ АС-4 для электроснабжения ВРУ 0,4кВ жилого дома Герасименко Л.Г. на участке с КН 61:02:0600021:1803 в х. Истомино Аксайского района Ростовской области</t>
  </si>
  <si>
    <t>Строительство ВЛ-0,4 кВ от РУ-0,4 кВ КТП № 175 ВЛ 10 кВ № 1208 ПС 110 кВ АС 12 для электроснабжения жилого дома Сокольского А.В. на уч-ке с КН 61:02:0080505:893 в п. Щепкин Аксайского района Ростовской области</t>
  </si>
  <si>
    <t>Строительство ВЛ-0,4 кВ от РУ-0,4 кВ КТП № 286 ВЛ-6 кВ № 807 для электроснабжения жилого дома Затона Р. Е. по ул. Лунная, д. 13 в пос. Российский, Аксайского района, Ростовской области 
61:02:0600002:1367</t>
  </si>
  <si>
    <t xml:space="preserve">Строительство ВЛ-0,4 кВ от ВЛ-0,4 кВ № 1 КТП № 235 ВЛ-10 кВ № 3
для электроснабжения жилого дома Осипенко А. С. по адресу: Ростовская обл., Аксайский р-н, п. Темерницкий, уч-к с кад. ном. 61:02:0600005:8118
</t>
  </si>
  <si>
    <t xml:space="preserve">Строительство ВЛ-0,4кВ от ВЛ-0,4кВ №1 КТП №183 ВЛ-10кВ №706 ПС 35кВ АС-7 для электроснабжения жилого дома Демченко В.Е. на участке с КН 61:02:0080601:1669 в п. Красный Аксайского района Ростовской области </t>
  </si>
  <si>
    <t xml:space="preserve">Строительство ВЛ 0,4 кВ от ВЛ 0,4 кВ №3 ЗТП №494 ВЛ 10 кВ №1101 ПС 110 кВ АС11 для электроснабжения квартиры Делова В. А. на участке с КН 61-61-04-/036/2005-145 в ст-це Мишкинская Аксайского района Ростовской области </t>
  </si>
  <si>
    <t xml:space="preserve">Строительство ВЛ 0,4 кВ от ВЛ 0,4 кВ №1 КТП №662 ВЛ 10 кВ №403 ПС 110 кВ АС4 для электроснабжения ВРУ 0,4 кВ жилого дома Воловик В. П. на участке с КН 61:02:0060101:3504 в х. Ленина Аксайского района Ростовской области </t>
  </si>
  <si>
    <t xml:space="preserve">Строительство ВЛ-0,4кВ от ВЛ-0,4кВ №3 КТП №253 ВЛ-10кВ №2 ПС 35кВ Б. Салы для электроснабжения ВРУ-0,4кВ жилого дома Потолохиной О.А. по ул. Платова, 13 в пос. Темерницкий Аксайского района Ростовской области </t>
  </si>
  <si>
    <t xml:space="preserve">Строительство ВЛ 0,4 кВ от ВЛ 0,4 кВ №1 КТП №8 ВЛ 10 кВ №657 ПС 110 кВ АС6 для электроснабжения ВРУ 0,4 кВ жилого дома Зеленского А. С. на участке с КН 61:02:0110101:602 в ст-це Старочеркасская Аксайского района Ростовской области </t>
  </si>
  <si>
    <t xml:space="preserve">Строительство ВЛ-0,4кВ от проектируемой ВЛ-0,4кВ проектируемого КТПН-6/0,4кВ по ВЛ-10кВ №3 ПС 35кВ Б. Салы (по договору ТП №61-1-18-00377649 от 21.06.2018)  для электроснабжения жилого дома Озеровой О.А. по ул. Вознесенская, д. 91, КН 61:02:0600005:8912 в п. Темерницкий, Аксайского района, Ростовской области </t>
  </si>
  <si>
    <t xml:space="preserve">Строительство ВЛ 0,4 кВ от ВЛ 0,4 кВ №3 КТП №253 ВЛ 10 кВ №2 ПС 35 кВ Б. Салы для электроснабжения ВРУ 0,4 кВ жилого дома Ермоленко Е. Г. на участке с КН 61:02:0600005:7251 в пос. Темерницкий Аксайского района Ростовской области </t>
  </si>
  <si>
    <t xml:space="preserve">Строительство ВЛ 0,4кВ от ВЛ 0,4кВ №1 КТП №519 ВЛ 6кВ №3 РП 6 КЛ 6кВ №340 ПС 110кВ БТ3 для электроснабжения ВРУ 0,4кВ жилого дома Продиашвили З.Г. по ул. Сельская, 14 в п. Красный Сад Азовского района Ростовской области </t>
  </si>
  <si>
    <t>Строительство ВЛ-0,4кВ от проектируемой ВЛ-0,4кВ (по договору №61-1-17-00303077 от 26.04.2017) КТПН 10/0,4кВ ВЛ-10кВ №414 ПС 220кВ Р4 для электроснабжения ВРУ-0,4кВ нежилого здания Верещака А.А. на участке с КН 61:02:0600010:13735 в пос. Янтарный Аксайского района Ростовской области</t>
  </si>
  <si>
    <t>Строительство ВЛ-0,4кВ от ВЛ-0,4кВ №3 КТП №206 ВЛ-10кВ №3 ПС 35кВ Б. Салы для электроснабжения ВРУ-0,4кВ жилого дома Сычева В.И. на участке с КН 61:02:0081101:2931 в пос. Темерницкий Аксайского района Ростовской области</t>
  </si>
  <si>
    <t>Строительство ВЛ 0,4 кВ от ВЛ 0,4 кВ №1 КТП №245 ВЛ 10 кВ №1513 ПС 110 кВ АС15 для электроснабжения ВРУ 0,4 кВ жилого дома Марченко А. В. на участке с КН 61:02:0600010:9897 в п. Янтарный Аксайского района Ростовской области</t>
  </si>
  <si>
    <t>Строительство ВЛ 0,4 кВ от ВЛ 0,4 кВ №3 КТП №201 ВЛ 10 кВ №3 ПС 35 кВ Б. Салы для электроснабжения ВРУ 0,4 кВ жилого дома Щуровой Е. И. по ул. Западная, 8 в пос. Темерницкий Аксайского района Ростовской области</t>
  </si>
  <si>
    <t xml:space="preserve">Строительство ВЛ 0,4 кВ от ВЛ 0,4 кВ №2 КТП №122 ВЛ 10 кВ №1208 ПС 110 кВ АС12 для электроснабжения ВРУ 0,4 кВ жилого дома Оганян К. А. по ул. Первомайская, 166Б в п. Щепкин Аксайского района Ростовской области  </t>
  </si>
  <si>
    <t xml:space="preserve">Строительство ВЛ 0,4 кВ от проектируемой ТП 10/0,4 кВ (проектируемой по договору ТП № 61-1-17-00347401 от 22.12.2017 г.) для электроснабжения склада Колейниковой Е. В. на участке с КН 61:02:0600006:5969 в п. Щепкин Аксайского района Ростовской области </t>
  </si>
  <si>
    <t xml:space="preserve">Строительство ВЛ-0,4кВ от ВЛ 0,4кВ №3 КТП №707 ВЛ 10кВ №103 ПС 110кВ АС1 для электроснабжения ВРУ 0,4кВ жилого дома Богомол Д.А. по ул. Кирлова, 2В в х. Островского Аксайского района Ростовской области </t>
  </si>
  <si>
    <t xml:space="preserve">Строительство ВЛ 0,4 кВ от ВЛ 0,4 кВ №1 КТП №207 ВЛ 10 кВ №3 ПС 35 кВ Б. Салы для электроснабжения ВРУ 0,4 кВ жилого дома Абакумова Н. В. на участке с КН 61:02:0600005:9359 в п. Возрожденный Аксайского района Ростовской области </t>
  </si>
  <si>
    <t xml:space="preserve">Строительство ВЛ 0,4 кВ от ВЛ 0,4 кВ №1 КТП №10 ВЛ 10 кВ №655 ПС 110 кВ АС6 для электроснабжения ВРУ 0,4 кВ жилого дома Моисеевой Т. Е. на участке с КН 61:02:0110102:3222 в ст. Старочеркасская Аксайского района Ростовской области </t>
  </si>
  <si>
    <t xml:space="preserve">Строительство ВЛ 0,4 кВ от ВЛ 0,4 кВ №1 КТП №129 ВЛ 10 кВ №1212 ПС 110 кВ АС12 для электроснабжения ВРУ 0,4 кВ жилого дома Никитенко О. В. по ул. Котовского, 7В в п. Октябрьский Аксайского района Ростовской области </t>
  </si>
  <si>
    <t>Строительство ВЛ 0,4 кВ от ВЛ 0,4 кВ №1 КТП №439 ВЛ 10 кВ №1003 ПС 110 кВ АС10 для электроснабжения ВРУ 0,4 кВ жилого дома Максименко В. В. по ул. Космонавтов, 1И в ст-це Грушевская Аксайского района Ростовской области</t>
  </si>
  <si>
    <t>Строительство ВЛ 0,4 кВ от ВЛ 0,4 кВ №2 КТП №689 ВЛ 10 кВ №103 ПС 110 кВ АС1 для электроснабжения ВРУ 0,4 кВ жилого дома Радченко В. Ю. по ул. Декабрьская, 39 в х. Островского Аксайского района Ростовской области</t>
  </si>
  <si>
    <t>Строительство ВЛ 0,4 кВ от РУ 0,4 кВ КТП №661 ВЛ 10 кВ №403 ПС 110 кВ АС4 для электроснабжения нежилого здания ИП Елагиной П. В. по ул. Рабочая, 39 в х. Ленина Аксайского района Ростовской области</t>
  </si>
  <si>
    <t xml:space="preserve">Строительство ВЛ 0,4кВ от проектируемой КТПН 10/0,4кВ (по договору №61-1-17-00354719 от 11.01.2018) для электроснабжения ВРУ 0,4кВ жилых домов по ул. Речников, ул. Владимира Гладченко в г. Аксае Аксайского района Ростовской области </t>
  </si>
  <si>
    <t xml:space="preserve">Строительство ВЛ-0,4 кВ от РУ-0,4 кВ проектируемой КТПН-10/0,4 кВ ВЛ-10 кВ № 1208 ПС 110/10 кВ АС-12 для электроснабжения жилого дома Перебейнос И. В. по адресу: Ростовская обл., Аксайский р-н, п. Щепкин, участок с кад. ном. 61:02:0600006:5410 </t>
  </si>
  <si>
    <t>Строительство ВЛ 0,4 кВ от РУ 0,4 кВ КТП №286 ВЛ 6 кВ №807 ПС 35 кВ АС8 для электроснабжения жилого дома Яцина Е. Н. на уч-ке с КН 61:02:0600010:12468 в п. Российский Аксайского района Ростовской области</t>
  </si>
  <si>
    <t>Строительство ВЛ 0,4 кВ от ВЛ 0,4 кВ №2 КТП №220 ВЛ 10 кВ №414 ПС 220 кВ Р4 для электроснабжения ВРУ 0,4 кВ жилого дома Хохлова А. В. по пер. Хризолитовый, 6 в х. Камышеваха Аксайского района Ростовской области</t>
  </si>
  <si>
    <t>Строительство ВЛ 0,4 кВ от ВЛ 0,4 кВ №1 КТП №1 ВЛ 10 кВ №657 ПС 110 кВ АС6 для электроснабжения жилого дома Попова А. А. по ул. Серафимовская, д. 1 в ст-це Старочеркасская, Аксайского района, Ростовской области</t>
  </si>
  <si>
    <t xml:space="preserve">Строительство ВЛ 0,4 кВ от ВЛ 0,4 кВ №1 КТП №520 ВЛ 6 кВ №3 РП6 КЛ 6 кВ №340 ПС 110 кВ БТ3 для электроснабжения ВРУ 0,4 кВ жилого дома Вовченко Д. В. по ул. Рубиновая, 49 в п. Красный Сад Азовского района Ростовской области </t>
  </si>
  <si>
    <t>Строительство ВЛ 0,4 кВ от ВЛ 0,4 кВ №1 КТП №492 ВЛ 10 кВ №1101 ПС 110 кВ АС11 для электроснабжения ВРУ 0,4 кВ жилых домов по ул. Дружбы в ст-це Мишкинская Аксайского района Ростовской области</t>
  </si>
  <si>
    <t xml:space="preserve">Строительство ВЛ 0,4 кВ от ВЛ 0,4 кВ №1 КТП №105 ВЛ 6 кВ №807 ПС 35 кВ АС8 для электроснабжения ВРУ 0,4 кВ жилого дома Семенова Г. К. на участке с КН 61:02:0600011:1806 в х. Большой Лог Аксайского района Ростовской области </t>
  </si>
  <si>
    <t>Строительство ВЛ 0,4 кВ от ВЛ 0,4 кВ №1 КТП №434 ВЛ 10 кВ №1103 ПС 110 кВ АС11 для электроснабжения ВРУ 0,4 кВ жилого дома Кондратьевой Н. А. на участке с КН 61:02:0600009:1365 в с/х КСП им. М. Горького Аксайского района Ростовской области</t>
  </si>
  <si>
    <t xml:space="preserve">Строительство ВЛ 0,4 кВ от ВЛ 0,4 кВ №3 КТП №615 ВЛ 10 кВ №101 ПС 110 кВ АС1 для электроснабжения ВРУ 0,4 кВ жилого дома Завершинской В. Д. на участке с КН 61:02:0090301:482 в х. Махин Аксайского района Ростовской области </t>
  </si>
  <si>
    <t xml:space="preserve">Строительство ВЛ 0,4 кВ от ВЛ 0,4 кВ №3 КТП №157 ВЛ 6 кВ №807 ПС 35 кВ АС8 для электроснабжения ВРУ 0,4 кВ жилых домов по ул. Молодежная в х. Большой Лог Аксайского района </t>
  </si>
  <si>
    <t>Строительство ВЛ 0,4 кВ от проектируемой ВЛ 0,4 кВ проектируемой КТПН 10/0,4 кВ (по договорам № 61-1-17-00302075, 61-1-17-00302085, 61-1-17-00302069, от 16.03.2017 г.) ВЛ 6 кВ №807 ПС 35 кВ АС8 для электроснабжения жилых домов по адресу: Ростовская обл., Аксайский р-н, п. Российский, ул. Звездная, д.12, д.14</t>
  </si>
  <si>
    <t xml:space="preserve">Строительство ВЛ 0,4 кВ от ВЛ 0,4 кВ №3 КТП №226 ВЛ 10 кВ №3 ПС 35 кВ Б. Салы для электроснабжения ВРУ 0,4 кВ жилого дома Кулишенко Е. В. на участке с КН 61:02:0600005:8545 в х. Нижнетемерницкий Аксайского района Ростовской области </t>
  </si>
  <si>
    <t>Строительство ВЛ-0,4 кВ от РУ-0,4 кВ проектируемой КТПН-6/0,4 кВ от ВЛ-6 кВ № 802 ПС 35/6 кВ АС-8 для электроснабжения жилого дома Боровых В. В. по ул. Живописная, д. 21 в х. Большой Лог, Аксайского района, Ростовской области</t>
  </si>
  <si>
    <t>Строительство ВЛ 0,4 кВ от опоры № 18/1 ВЛ 0,4 кВ№2  КТП 10/0,4 кВ № 47 по ВЛ 10 кВ № 257 ПС 110 кВ  кВ БГ2 для электроснабжения личного подсобного хозяйства  Усмановой З.Б. по адресу: Ростовская обл., Багаевский р-н, х. Усьман, ул. Вольная, д. 15</t>
  </si>
  <si>
    <t xml:space="preserve">Строительство ВЛ 0,4 кВ от опоры № 9 ВЛ 0,4 кВ№1  КТП 10/0,4 кВ № 124 по ВЛ 10 кВ № 108 ПС 110 кВ  кВ БГ1 для электроснабжения магазина  Петрова О.С. по адресу: Ростовская обл., Багаевский р-н, х. Елкин, ул. Кооперативная, д. 13-б </t>
  </si>
  <si>
    <t xml:space="preserve">Строительство ВЛ 0,4 кВ от опоры № 1/7 ВЛ 0,4 кВ №3  КТП 10/0,4 кВ № 577  по ВЛ 10 кВ № 704 ПС 35 кВ  кВ БГ7 для электроснабжения жилого дома  Бадалова З.Р. по адресу: Ростовская обл., Багаевский р-н, х. Красный, ул. Новая, д. 16 </t>
  </si>
  <si>
    <t>Строительство   ВЛ 0,4 кВ  от  опоры № 11 ВЛ 0,4 кВ № 1 КТП 10/0,4 кВ  № 81  по  ВЛ 10 кВ №301   ПС 35 кВ  БГ3  для электроснабжения  БС №61-02301 ПАО «Мобильные ТелеСистемы»  по адресу:  Ростовская область, Багаевский р-н,  х. Федулов,  ул.  Гагарина, д. 4.</t>
  </si>
  <si>
    <t>Строительство   ВЛ 0,4 кВ  от  опоры № 19 ВЛ 0,4 кВ № 2 КТП 10/0,4 кВ  № 504  по  ВЛ 10 кВ №404   ПС 35 кВ  БГ4  для электроснабжения  БС №61-01942 ПАО «Мобильные ТелеСистемы»  по адресу:  Ростовская область, Багаевский р-н,  п. Отрадный,  ул.  Шолохова, д. 3А.</t>
  </si>
  <si>
    <t xml:space="preserve">Строительство ВЛ 0,4 кВ от опоры № 31 ВЛ 0,4 кВ №1 КТП 10/0,4 кВ №106 ВЛ 10 кВ №305 ПС 35 кВ БГ3 для электроснабжения автомобильной газовой заправки Чепурко Н.А. по адресу:  Ростовская область, Багаевский район, х. Краснодонский, ул. Октябрьская, д. 1-д, к.н. 61:03:0600004:3578 </t>
  </si>
  <si>
    <t xml:space="preserve">Строительство ВЛ 0,4 кВ от опоры № 6 ВЛ 0,4 кВ №1КТП 10/0,4 кВ №98 ВЛ 10 кВ №301 ПС 35 кВ БГ3 для электроснабжения жилого дома Гром С.С. по адресу:  Ростовская область, Багаевский район, х. Федулов, ул. Ленина, д. 21, к.н. 61:03:0010206:249 </t>
  </si>
  <si>
    <t>Строительство участка  ВЛ 0.4 кВ от ВЛ 0,4 кВ №4, КТП 10/0.4 кВ №12, ВЛ 10 кВ №157 ПС 110  кВ  В1 для электроснабжения жилого дома Амбарцумян М. С.  на участке с КН 61:06:00101212:502 в п. Веселый, ул. Коллективная, д. 97-а,  Веселовского района, Ростовской области</t>
  </si>
  <si>
    <t xml:space="preserve">Строительство ВЛ 0.4 кВ от ВЛ 0,4 кВ №1, КТП 10/0.4 кВ №19, ВЛ 10 кВ №157 ПС 110  кВ  В1 для электроснабжения жилого дома Гаврилова С. С. на участке с КН 61:06:0010132:616 в п. Веселый, пер. Школьный, д. 10-а,  Веселовского района, Ростовской области </t>
  </si>
  <si>
    <t>Строительство ВЛ 0,4 кВ от КТП 10/0,4 кВ № 1, ВЛ 10 кВ №151,  ПС 110  кВ  В1 для электроснабжения жилого дома Рогожина А. Н. на участке с КН 61:06:0600012:1133 в х. Каракашев, ул. Старая, д. 66-в,  Веселовского района, Ростовской области и жилого дома Свиргунова А. В.  на участке с КН 61:06:0600012:1132 в х. Каракашев, ул. Старая, д. 66-а,  Веселовского района, Ростовской области</t>
  </si>
  <si>
    <t xml:space="preserve">Строительство ВЛ 0,4 кВ от ВЛ 0,4 кВ №2, КТП 10/0,4 кВ № 2, ВЛ 10 кВ №151,  ПС 110  кВ  В1 для электроснабжения жилого дома Антоненко А. В. на участке с КН 61:06:0600012:1107 в х. Каракашев, ул. Старая, д. 64-к,  Веселовского района, Ростовской области и жилого дома Сульженко И. В.  на участке с КН 61:06:0600012:1103 в х. Каракашев, ул. Старая, д. 64-л,  Веселовского района, Ростовской области </t>
  </si>
  <si>
    <t xml:space="preserve">Строительство ВЛ 0,4 кВ от ВЛ 0,4 кВ №1, КТП 10/0.4 кВ № 120, ВЛ 10 кВ №405  ПС 35  кВ  В4 для электроснабжения здания склада ИП Гзогян С. Г. на участке с КН 61:06:0600012:73 в п. Веселый, ул. Октябрьская, д. 216-а,  Веселовского района, Ростовской области </t>
  </si>
  <si>
    <t>Строительство, ВЛ 0,4 кВ от опоры № 4 ВЛ 0,4 кВ № 2  КТП № 144 ВЛ 10 кВ №125   ПС 110 кВ  СМ1  для электроснабжения  земельного участка заявителя Онисько В.Н.  по адресу:  примерно в 54 м по направлению на юг  от строения по адресу: х. Чебачий, ул. Чехова, д.49 ,  Семикаракорского  района Ростовской области</t>
  </si>
  <si>
    <t>Строительство   ВЛ0,4 кВ  от  опоры № 37 ВЛ0,4 кВ № 1 КТП № 880  ВЛ10 кВ №810   ПС35 кВ  СМ8  для электроснабжения  земельного участка заявителя Аникановой Е.А. по адресу: Ростовская область, Семикаракорский р-н,  х. Павлов,  250  м по направлению на юго-запад   от ул.  Сальская, 16</t>
  </si>
  <si>
    <t>Строительство  ВЛ 0,4 кВ от   КТП № 235  ВЛ 10 кВ №205   ПС 110 кВ  СМ2  для электроснабжения  земельного участка заявителя Гуляевой Н.А.  по адресу:  примерно в 4 м по направлению на юго-восток  от строения по адресу: ст-ца Задоно-Кагальницкая, пер. Советский 1-а,  Семикаракорского  района Ростовской области</t>
  </si>
  <si>
    <t xml:space="preserve">Строительство  ВЛ 0,4 кВ от опоры № 13 ВЛ 0,4 кВ № 2  КТП № 225 ВЛ 10 кВ №205  ПС 110 кВ  СМ2  для электроснабжения  земельного участка заявителя Тарасюк А.А. по адресу: Ростовская обл., Семикаракорский район, ст-ца Задоно-Кагальницкая, ул. Набережная, 2 к.н.: 61:35:0030101:11  </t>
  </si>
  <si>
    <t xml:space="preserve">Строительство ВЛ 0,4 кВ от КТП  № 434  ВЛ 10 кВ№ 408  ПС 110 кВ «СМ4»  для  электроснабжения земельного участка  заявителя Ганженко Дмитрия Юрьевича  по адресу: Ростовская обл., Семикаракорский  р-н,  примерно в 700 м на юго-восток от х. Сусат  к.н. 61:35:0600011:800  </t>
  </si>
  <si>
    <t>Строительство ВЛ 0,4кВ от опоры №17 ВЛ 0,4кВ №1 КТП №406 ВЛ 10кВ №401 ПС 110кВ СМ1 для электроснабжения земельного участка заявителя Юзефова А.Р. по адресу: Российская Федерация, Ростовская обл., р-н Семикаракорский, х. Сусат, ул. Молодежная, 48 кадастровый номер земельного участка 61:35:0090101:3256</t>
  </si>
  <si>
    <t xml:space="preserve">Строительство ТП 10/0,4 кВ, ВЛ 10 кВ, ВЛ 0,4 кВ от ВЛ 10 кВ №403        ПС 110 кВ АС4 для электроснабжения ремонтного бокса Корниенко В. В.   на участке с КН 61:02:0600016:3408 в х. Маяковского Аксайского района Ростовской области </t>
  </si>
  <si>
    <t>Строительство ВЛ 10 кВ, ВЛ 0,4 кВ, КТП 10/0,4 кВ от опоры №48 ВЛ 10 кВ № 305 ПС 35 кВ БГ3  для электроснабжения земельного участка сельскохозяйственного назначения Нухзаде Р.Р. по адресу: Ростовская обл., Багаевский р-н, х. Федулов, ориентир перекресток а/д Ольгинская-Волгодонск-подъезд к ст. Багаевской. Участок находится примерно в 4650 м от ориентира по направлению на восток, к.н. 61:03:0600004:853</t>
  </si>
  <si>
    <t>Строительство ТП 10/0,4 кВ, ВЛ 10 кВ, ВЛ 0,4 кВ от ВЛ 10 кВ №111       ПС 110 кВ АС1 для электроснабжения складов ИП Калашникова М. В. на участке с КН 61:02:0600016:2756 в х. Ленина Аксайского района Ростовской области</t>
  </si>
  <si>
    <t>Строительство ВЛ 10 кВ, ВЛ 0,4 кВ, КТП 10/0,4 кВ от опоры №2/57А ВЛ 10 кВ № 307 ПС 35 кВ БГ3  для электроснабжения личных подсобных хозяйств  Махмудова С.А., Абдуллаева Р.Ф., Биналиевой Н.С., Хамдиева А.Х., Ожакова Х.У., Тхай Ж.Б., Халитова Т.Р., Ляшенко З.Д.и жилого дома Аристова И.Г. по адресу: Ростовская обл., Багаевский р-н, х. Елкин, ул. Стадионная, пер. Северный (ориентировочная протяженность ЛЭП 0,895 км, ориентировочная мощность трансформатора 0,1МВА)</t>
  </si>
  <si>
    <t>Строительство ВЛ 10 кВ, ВЛ 0,4 кВ, КТП 10/0,4 кВ от опоры №10 ВЛ 10 кВ № 261 ПС 110 кВ БГ2  для электроснабжения жилого дома Журавлева Ю.З по адресу: Ростовская обл., Багаевский р-н, х. Арпачин, ул. Советская, д. 1-г и дачного дома Назаренко В.А. по адресу: Ростовская обл., Багаевский р-н, х. Арпачин, ул. Советская, д. 1-д  (ориентировочная протяженность ЛЭП 0,345 км, ориентировочная мощность трансформатора 0,04 МВА)</t>
  </si>
  <si>
    <t>Строительство ВЛ 10 кВ, ВЛ 0,4 кВ, КТП 10/0,4 кВ от опоры №92 ВЛ 10 кВ № 261 ПС 110 кВ БГ2  для электроснабжения личного подсобного хозяйства Кошмановой Н.В. по адресу: Ростовская обл., Багаевский р-н, х. Арпачин, ул. Советская, д. 6-г (ориентировочная протяженность ЛЭП 0,665 км, ориентировочная мощность трансформатора 0,025 МВА)</t>
  </si>
  <si>
    <t>Строительство участка ВЛИ-0,4кВ для подключения жилого дома заявителя Грекова В.В. х. Полушкин Азовский район, Ростовская область (ориентировочная протяженность ЛЭП - 0.6 км)</t>
  </si>
  <si>
    <t>Строительство участка ВЛ-0,4кВ от проектируемой опоры ВЛ-0,4 кВ КТП 10/0,4 кВ № 240 ВЛ 10 кВ №106Н ПС 110/6/10 кВ НС-1 (по договору ТП № 61-1-18-00365389 от 03.04.2018г.) для подключения жилого дома заявителя Томашевской И.Б. п. Овощной Азовский район, Ростовская область (ориентировочная протяженность ЛЭП – 0,15 км)</t>
  </si>
  <si>
    <t>Строительство участка ВЛИ-0,4кВ для подключения сторожки заявителя Молявка Н.И. с. Пешково Азовский район, Ростовская область (ориентировочная протяженность ЛЭП - 0.200 км)</t>
  </si>
  <si>
    <t>Строительство участка ВЛИ-0,4кВ для подключения вагончика заявителя Акопян В.А. х. Полтава 1-я, Азовский район, Ростовская область (ориентировочная протяженность ЛЭП - 0.09 км)</t>
  </si>
  <si>
    <t>Строительство участка ВЛИ-0,4кВ для подключения жилого дома заявителя Ситенко В.Д. х. Победа Азовский район, Ростовская область (ориентировочная протяженность ЛЭП - 0.250 км)</t>
  </si>
  <si>
    <t>Строительство ВЛ-0,4 кВ от ВЛ-0,4 кВ №4 КТП 10/0,4 кВ №14 ВЛ-10кВ №106Н ПС 110/6/10 кВ НС-1 для подключения жилого дома заявителя Гуржеева Р.Н. п. Овощной, Азовский район, Ростовская область (ориентировочная протяженность ЛЭП - 0.200 км)</t>
  </si>
  <si>
    <t>Строительство участка ВЛ-0,4кВ для подключения жилого дома заявителя Снежко Н.Н. с. Пешково Азовский район, Ростовская область</t>
  </si>
  <si>
    <t>Строительство участка ВЛИ-0,4кВ для подключения жилого дома заявителя Волжина Д.Б. п.Овощной Азовский район, Ростовская область</t>
  </si>
  <si>
    <t>Строительство участка ВЛИ-0,4кВ для подключения жилого дома Низова В.М., Азовский район, Ростовская область</t>
  </si>
  <si>
    <t>Строительство участка ВЛИ-0,4кВ для подключения жилого дома Смирнова В.И., Азовский район, Ростовская область</t>
  </si>
  <si>
    <t>Строительство ВЛ-0,4кВ от ВЛ-0,4кВ №1 КТП 10/0,4кВ №29 ВЛ-10кВ №3125 ПС 110/35/10кВ А-31 для подключения жилого дома заявителя Купиной Л.Н. с. Головатовка, Азовский район, Ростовская область (ориентировочная протяженность ЛЭП-0.225км)</t>
  </si>
  <si>
    <t>Строительство ВЛ-0,4кВ от ВЛ-0,4кВ №2 КТП 10/0,4кВ №136 ВЛ-10кВ №3113 ПС 110/35/10кВ А-31 для подключения жилого дома заявителя Улитина В.В. с. Пешково, Азовский район, Ростовская область (ориентировочная протяженность ЛЭП-0,045км)</t>
  </si>
  <si>
    <t>Строительство участка ВЛИ-0,4кВ для подключения модульного ФАПа заявителя МБУЗ «ЦРБ» Егорлыкского района х.Заря, Егорлыкский район, Ростовская область (ориентировочная протяженность ЛЭП – 0,206 км)</t>
  </si>
  <si>
    <t>Строительство участка ВЛИ 0,4кВ от ВЛ 0,4кВ №2 КТП 10/0,4кВ №211 ВЛ 10кВ №612 ПС 35/10кВ "Е-6" для подключения жилого дома заявителя Авакян А.З. х. Шаумяновский, Егорлыкский район, Ростовская область (ориентировочная протяженность ЛЭП-0,060км)</t>
  </si>
  <si>
    <t>Строительство участка ВЛ-0,4кВ для подключения жилого дома заявителя Лысенко В.Е. х.Казачий Ерик Азовский район Ростовская область</t>
  </si>
  <si>
    <t>Строительство участка ВЛ-0,4кВ для подключения жилого дома заявителя Молчановой Л.И. х.Рогожкино Азовский район Ростовская область</t>
  </si>
  <si>
    <t>Строительство участка ВЛИ-0,4кВ от проектируемой опоры ВЛ-0,4кВ (по договору ТП №61-1-16-00264103 20.05.2016) для подключения жилого дома заявителя Пясечного А.В. Азовский район, Ростовская область (ориентировочная протяженность ЛЭП 0,185км)</t>
  </si>
  <si>
    <t>Строительство ВЛ-0,4кВ от проектируемой опоры ВЛ-0,4кВ КТП 10/0,4кВ №211 ВЛ-10кВ №910 ПС 35/10кВ А-9 (по договору ТП №61-1-18-00358147 от 06.03.2018г.) для подключения жилого дома заявителя Шабанова Е.П. Азовский район, Ростовская область (ориентировочная протяженность ЛЭП-0,05км)</t>
  </si>
  <si>
    <t>Строительство участка ВЛИ-0,4кВ для подключения жилого дома заявителя Настенко С.С. х. Новоалександровка Азовский район, Ростовская область (ориентировочная протяженность ЛЭП - 0.220 км)</t>
  </si>
  <si>
    <t>Строительство участка ВЛИ-0,4 кВ для подключения жилого дома заявителя Черкесова А.И. с. Кагальник Азовский район, Ростовская область (ориентировочная протяженность ЛЭП - 0.06 км)</t>
  </si>
  <si>
    <t>Строительство участка ВЛИ-0,4кВ от проектируемой опоры ВЛИ-0,4кВ (по договору ТП №61-1-17-00313187 от 08.06.2017) для подключения жилого дома заявителя Гюрджян О.О., Азовский район, Ростовская область (ориентировочная протяженность ЛЭП - 0,040км)</t>
  </si>
  <si>
    <t>Строительство участка ВЛ-0,4кВ для подключения жилого дома заявителя Недоводовой Н.В. с.Кулешовка Азовский район, Ростовская область</t>
  </si>
  <si>
    <t>Строительство участка ВЛИ-0,4кВ для подключения жилого дома заявителя Шаларь О.А. п. Экспериментальный Зерноградский район, Ростовская область (ориентировочная протяженность ЛЭП - 0.3 км)</t>
  </si>
  <si>
    <t>Строительство участка ВЛИ-0,4кВ для подключения жилого дома заявителя Кахаева А.В. х. Колузаево Азовский район, Ростовская область  (ориентировочная протяженность ЛЭП - 0,080км)</t>
  </si>
  <si>
    <t>Строительство ВЛ-0,4 кВ от ВЛ-0,4 кВ №3 КТП 10/0,4 кВ №16 ВЛ-10кВ №2608 ПС 110/10 кВ А-26 для подключения жилого дома заявителя Грибенюк М.А. с. Кулешовка, Азовский район, Ростовская область (ориентировочная протяженность ЛЭП-0.204км)</t>
  </si>
  <si>
    <t>Строительство ВЛ-0,4кВ от ВЛ-0,4кВ №5 КТП 10/0,4кВ №239 ВЛ-10кВ №106Н ПС 110/6/10кВ НС-1 для подключения жилого дома заявителя Верлан В.А. п. Овощной, Азовский район, Ростовская область (ориентировочная протяженность ЛЭП-0,07км)</t>
  </si>
  <si>
    <t>Строительство участка ВЛИ-0,4кВ для подключения магазина заявителя Радченко А.А. ст-ца Кировская Кагальницкий район Ростовская область (ориентировочная протяженность ЛЭП-0,05км)</t>
  </si>
  <si>
    <t>Строительство участка ВЛИ-0,4 кВ для подключения ларька заявителя ИП Ахмедова Н.М., Зерноградский район, п. Шоссейный (ориентировочная протяженность ЛЭП– 0,1 км)</t>
  </si>
  <si>
    <t>Строительство участка ВЛИ-0,4кВ для подключения производственных баз заявителей Ершова И.А., Евсеева В.В., Ткачева Е.В., с. Иваново-Шамшево Кагальницкий район, Ростовская область (ориентировочная протяженность ЛЭП-0.13км)</t>
  </si>
  <si>
    <t>Строительство участка ВЛИ-0,4кВ для подключения жилого дома Трибунского В.В. п.Мокрый Батай, Кагальницкий район Ростовская область (ориентировочная протяженность ЛЭП-0,03км)</t>
  </si>
  <si>
    <t>Строительство участка ВЛИ-0,4кВ для подключения склада заявителя Дьяченко В.В. х. Гуляй-Борисовка Зерноградский район, Ростовская область (ориентировочная протяженность ЛЭП - 0.25 км)</t>
  </si>
  <si>
    <t>Строительство ВЛ-0,4кВ от ВЛ-0,4кВ №4 КТП 10/0,4кВ №226 ВЛ-10кВ №2608 ПС 110/10кВ А-26 для подключения жилого дома заявителя Калуга А.Г., Азовский район, Ростовская область (ориентировочная протяженность ЛЭП-0,05км)</t>
  </si>
  <si>
    <t>Строительство ВЛ-0,4кВ от проектируемой опоры ВЛ-0,4кВ (по договору №61-1-18-00379371 от 14.06.2018) КТП 10/0,4кВ №323 ВЛ-10кВ №202Н ПС 110/6/10кВ НС-2 для подключения жилого дома заявителя Скубаковой Н.С. с.Кулешовка, Азовский район, Ростовская область (ориентировочная протяженность ЛЭП-0,07км)</t>
  </si>
  <si>
    <t>Строительство участка ВЛИ-0,4кВ от проектируемой опоры ВЛ-0,4кВ (по договору ТП № 61-1-17-00322011 от 21.07.2017 г.) для подключения жилого дома заявителя Карих В.В. с. Кагальник Азовский район, Ростовская область (ориентировочная протяженность ЛЭП - 0.08 км)</t>
  </si>
  <si>
    <t>Строительство участка ВЛ-0,4кВ для подключения жилых домов заявителей Беспалов П.П., Еровченко А.И,,х. Городище,Азовский район,РО</t>
  </si>
  <si>
    <t>Строительство участка ВЛИ-0,4кВ для подключения жилого дома заявителя Хорунжая В.А. х. Григорьевка Азовский район, Ростовская область (ориентировочная протяженность ЛЭП - 0.150 км</t>
  </si>
  <si>
    <t>Строительство участка ВЛИ-0,4кВ для подключения жилого дома заявителя Провоторовой С.Е. ДНТ «Южное», Азовский район, Ростовская область (ориентировочная протяженность ЛЭП - 0.06 км)</t>
  </si>
  <si>
    <t>Строительство ВЛ-0,4 кВ от ВЛ-0,4 кВ  №1 КТП 10/0,4 кВ №128 ВЛ-10 кВ №1815 ПС 35/10 кВ А-18 для подключения храма заявителя МРОП приход Успенского храма х.Курган,Азовский район,Ростовская область(ориентировочная протяженность ЛЭП-0,09 км)</t>
  </si>
  <si>
    <t>Строительство ВЛ 0,4кВ от ВЛ 0,4кВ №1 КТП 10/0,4кВ №81 ВЛ 10кВ №803 ПС 35/10кВ А-8 для электроснабжения Прихода храма Святителя Николая Чудотворца с. Семибалки Азовского р-на (ориентировочная протяжённость ЛЭП 0,045км)</t>
  </si>
  <si>
    <t>Строительство участка ВЛИ-0,4кВ от проектируемой опоры ВЛ-0,4кВ КТП 10/0,4кВ №211 ВЛ-10кВ №910 ПС 35/10 кВ А-9 (по договору ТП №61-1-17-00350651 от 11.01.20218г.) для подключения жилого дома заявителя Платоновой Л.Г., Азовский район, Ростовская область (ориентировочная протяженность ЛЭП - 0,06км)</t>
  </si>
  <si>
    <t>Строительство участка ВЛИ-0,4кВ для подключения жилого дома заявителя Рубцова В.И. станица Елизаветинская Азовский район, Ростовская область</t>
  </si>
  <si>
    <t>Строительство участка ВЛИ-0,4кВ для подключения жилого дома заявителя Голубовой А.А. х. Курган, Азовский район, Ростовская область (ориентировочная протяженность ЛЭП - 0.15 км)</t>
  </si>
  <si>
    <t>Строительство ВЛ-0,4 кВ от оп. №214-2 ВЛ-0,4 кВ №1 КТП 10/0,4 кВ №214 ВЛ-10кВ №910 ПС 35/10 кВ А-9 для подключения жилых домов заявителей Друзякина А.В., Задворных В.А. Азовский район, Ростовская область (ориентировочная протяженность ЛЭП - 0.420 км)</t>
  </si>
  <si>
    <t>Строительство ВЛ-0,4 кВ от проектируемой опоры ВЛ-0,4 кВ КТП 10/0,4 кВ №211 ВЛ-10кВ №910 ПС 35/10 кВ А-9 (по договору ТП №61-1-18-00360717 от 01.03.2018г.) для подключения жилого дома заявителя Герасименко Т.К. Азовский район, Ростовская область (ориентировочная протяженность ЛЭП - 0.300 км)</t>
  </si>
  <si>
    <t>Строительство участка ВЛИ-0,4 кВ от РУ 0,4 кВ КТП 10/0,4 № 412 ВЛ-10 кВ №612 ПС 35/10 кВ Е6 для электроснабжения центральной парковой зоны при доме культуры по заявке Шаумяновского СП, Ростовская обл., Егорлыкский район, х. Шаумяновский (ориентировочная протяженность ЛЭП-0,150 км)</t>
  </si>
  <si>
    <t>Строительство участка ВЛИ-0,4кВ от ВЛ 0,4 кВ №1 КТП 10/0,4 кВ №190 ВЛ-10 3113 ПС 110/35/10 кВ А-31 для подключения жилого дома заявителя Панченко Н.В., с. Пешково Азовский район, Ростовская область (ориентировочная протяженность ЛЭП – 0,300 км)</t>
  </si>
  <si>
    <t>Строительство участка ВЛИ-0,4кВ от ВЛ-0,4кВ №1 КТП-10/0,4 кВ №105 ВЛ-10 кВ 1913 РП-19 ПС 110/35/10 «Самарская» для подключения БС №61-01043 заявителя ПАО «Мобильные ТелеСистемы», х. Степнянский Азовский район, Ростовская область (ориентировочная протяженность ЛЭП – 0,230 км)</t>
  </si>
  <si>
    <t>Строительство ВЛ-0,4 кВ от РУ-0,4 кВ вновь установленной ТП 10/0,4 кВ ( по договору №61-1-17-00340599 от 07.12.2017г) по ВЛ-10 кВ №1815 ПС 35/10 кВ А-18 для подключения жилого дома заявителя Соболевой С.Н. х.Обуховка, Азовский район Ростовская область(ориентировочная протяженность ЛЭП-0,350 км)</t>
  </si>
  <si>
    <t>Строительство ВЛ-0,4кВ от ВЛ-0,4кВ №2 КТП 10/0,4кВ №201 ВЛ-10кВ №1019  ПС 110/35/10кВ Самарская для подключения гаража заявителя Шабан В.В. х. Победа, Азовский район, Ростовская область (ориентировочная протяженность ЛЭП - 0,300км)</t>
  </si>
  <si>
    <t>Строительство ВЛ 0,4кВ от РУ-0,4кВ вновь установленной ТП 10/0,4кВ (по договору №61-1-18-00366999 от 14.05.2018г.) по ВЛ 10кВ №1020 ПС 110/35/10кВ Самарская для подключения жилого дома заявителя Олейниковой Е.Е. с.Самарское, Азовский район Ростовская область (ориентировочная протяженность ЛЭП-0.150км)</t>
  </si>
  <si>
    <t>Строительство ВЛ-0,4 кВ от проектируемой опоры ВЛ-0,4 кВ КТП 10/0,4 кВ №211 ВЛ-10кВ №910 ПС 35/10 кВ А-9 (по договору ТП №61-1-18-00362013 от 02.03.2018г.) для подключения жилого дома заявителя Познахор Е.М. Азовский район, Ростовская область (ориентировочная протяженность ЛЭП - 0.270 км)</t>
  </si>
  <si>
    <t>Строительство ВЛ-0,4кВ от ВЛ-0,4кВ №2 КТП 10/0,4кВ №10 ВЛ-10кВ №3125 ПС 110/35/10кВ А-31 для подключения жилого дома заявителя Резникова А.А. с. Пешково, Азовский район, Ростовская область (ориентировочная протяженность ЛЭП-0,100км)</t>
  </si>
  <si>
    <t>Строительство участка ВЛИ-0,4кВ для подключения жилого дома заявителя Широкова Ф.В. с/т Надежда-6 Азовский район, Ростовская область (ориентировочная протяженность ЛЭП - 0,300км)</t>
  </si>
  <si>
    <t>Строительство участка ВЛИ-0,4 кВ от опоры №5 ВЛ-0,4 кВ №3 КТП-8105/250 кВА ВЛ-10 кВ №4 ПС 35/10 кВ Виноградная для присоединения жилого дома Кошаташяна А.А., расположенного по адресу: Ростовская область, Волгодонской район, п. Виноградный, ул. Мира, д.12, к.н.61:08:0050202:783 (ориентировочная протяженность ЛЭП 0,07 км)</t>
  </si>
  <si>
    <t>Строительство участка ВЛИ-0,4 кВ от вновь установленной опоры вновь построенной ВЛИ-0,4 кВ от опоры №5 ВЛ-0,4кВ №3  КТП-8105/250кВА ВЛ-10кВ №4 ПС 35/10кВ Виноградная (по договору ТП от 07.05.2019г. №61-1-19-00441895) для присоединения жилых домов ИП Кошаташяна А.А., расположенных по адресам: Ростовская область, Волгодонской район, п. Виноградный, ул. Мира, д. 12-и, к.н. 61:08:0050202:800, д. 12-м, к.н. 61:08:0050202:803, д. 12-л, к.н. 61:08:0050202:802, д. 12-к, к.н. 61:08:0050202:801, д. 12-з, к.н. 61:08:0050202:799, д. 12-ж, к.н. 61:08:0050202:798, д. 12-п, к.н. 61:08:0050202:806, д. 12-р, к.н. 61:08:0050202:807, д. 12-т, к.н. 61:08:0050202:793, д. 12-с, к.н. 61:08:0050202:808, д. 12-о, к.н. 61:08:0050202:805, д. 12-н, к.н. 61:08:0050202:804 (ориентировочная протяженность ЛЭП 0,09 км)</t>
  </si>
  <si>
    <t xml:space="preserve">Строительство участка ВЛИ-0,4 кВ от опоры №1/3 ВЛ-0,4 кВ №1 КТП-8594/100 кВА ВЛ-6 кВ №5 ПС 35/6 кВ Романовская для присоединения жилого дома Трещева В.А., расположенного по адресу: Ростовская область, Волгодонской район, станица Романовская, ул. Ленина, д.111-а, к.н.61:08:0070128:950 (ориентировочная протяженность ЛЭП 0,027 км)
</t>
  </si>
  <si>
    <t xml:space="preserve">Строительство участка ВЛИ-0,4 кВ от опоры №1/5 ВЛ-0,4 кВ №1 КТП-8489/250 кВА ВЛ-6 кВ №14 ПС 35/6 кВ Романовская для присоединения жилого дома Хан А.Я., расположенного по адресу: Ростовская область, Волгодонской район, станица Романовская, ул. Смолякова, д.66-а, к.н.61:08:0070113:395 (ориентировочная протяженность ЛЭП 0,015 км)»
</t>
  </si>
  <si>
    <t>Строительство участка ВЛИ-0,4 кВ от опоры №4/10 ВЛ-0,4 кВ №1 КТП-8595/100 кВА ВЛ-6 кВ №5 ПС 35/6 кВ Романовская для присоединения жилого дома Ярославцева В.М., расположенного по адресу: Ростовская область, Волгодонской район, станица Романовская, пер. Кожанова, д.86а, к.н.61:08:0070107:176 (ориентировочная протяженность ЛЭП 0,058 км)</t>
  </si>
  <si>
    <t>Строительство участка ВЛИ-0,4 кВ от опоры №1 ВЛ-0,4 кВ №2 КТП-8114/250 кВА ВЛ-10 кВ №5 ПС 35/10 кВ Виноградная для присоединения деревообрабатывающей мастерской Мутидзе Т.Б. (ориентировочная протяженность ЛЭП 0,109 км)</t>
  </si>
  <si>
    <t>Строительство участка ВЛИ-0,4 кВ от опоры №1 ВЛИ-0,4 кВ №1 КТП-8377/250 кВА ВЛ-6 кВ №2 ПС 35/6 кВ Потаповская для присоединения магазина ИП Мухина С.С., расположенного по адресу: Ростовская область, Волгодонской район, х. Потапов, ул. Комсомольская, д.47-д,к.н. 61:08:0040109:268 (ориентировочная протяженность ЛЭП 0,095 км)</t>
  </si>
  <si>
    <t>Строительство участка ВЛИ-0,4 кВ от опоры №13 ВЛ-0,4 кВ №2 КТП-1359/100 кВА по ВЛ-10 кВ №7 ПС 110/10 кВ Искра для присоединения жилого дома Кучкина С.А., расположенного по адресу: Ростовская область, Цимлянского район, х. Паршиков, ул. Заречная, д. 13-б, к.н. 61:41:0050404:125 (ориентировочная протяженность ЛЭП 0,03 км)</t>
  </si>
  <si>
    <t>Строительство участка ВЛИ-0,4 кВ от опоры №2 ВЛ-0,4 кВ №1 КТП-1323/160 кВА по ВЛ-10 кВ №5 ПС 110/35/10 кВ Цимлянская для присоединения жилого дома Орехова А.В., расположенного по адресу: Ростовская область, Цимлянский район, г. Цимлянск, СОНТ «Винзавод», земельный участок 3, к.н. 61:41:0010402:52 (ориентировочная протяженность ЛЭП 0,25 км)</t>
  </si>
  <si>
    <t>Строительство участка ВЛИ-0,4кВ от опоры №10 ВЛИ-0,4кВ №1 КТП-1509/250кВА ВЛ-10кВ №5 ПС 35/10кВ Лозновская для присоединения жилого дома Нишкомаева В.В. (ориентировочная протяженность ЛЭП 0,015км)</t>
  </si>
  <si>
    <t>Строительство ВЛИ-0,4 кВ от РУ-0,4 кВ КТП-1654/100 кВА ВЛ-10 кВ №2 ПС 35/10 кВ ЖБИ для присоединения жилого дома Епишова А.Б., расположенного по адресу: Ростовская область, Цимлянский район, станица Красноярская, ул. Полевая, д. 2-б, к.н. 61:41:0020127:204 (ориентировочная протяженность ЛЭП 0,105 км)</t>
  </si>
  <si>
    <t>Строительство участка ВЛИ-0,4кВ от опоры №7 ВЛ-0,4кВ №4 КТП-1336/400кВА по ВЛ-10кВ №5 ПС 110/35/10кВ Цимлянская для присоединения жилого помещения Карпеевой Г.И., расположенного по адресу: Ростовская область, Цимлянский район, с/п Саркеловское, п.Саркел, пер. Западный, д.4, кв.2, комната №1-8, №9-10, к.н. 61:41:0011107:59 (ориентировочная протяженность ЛЭП 0,15км)</t>
  </si>
  <si>
    <t xml:space="preserve">Строительство участка ВЛИ-0,4 кВ от опоры №1/7 ВЛ-0,4 кВ №1 КТП-6568/250 кВА ВЛ-10 кВ №6 ПС 35/10 кВ Рассвет для присоединения квартиры Ридванова С.С., расположенной по адресу: Ростовская область, Мартыновский район, п. Малая Горка, ул. Социалистическая, д. 16, кв.2, к.н. 61:20:20601:1259 (ориентировочная протяженность ЛЭП 0,018 км) </t>
  </si>
  <si>
    <t xml:space="preserve">Строительство участка ВЛИ-0,4 кВ от опоры №5/2 ВЛ-0,4 кВ №1 КТП-6604/100 кВА ВЛ-6 кВ №6 ПС 110/35/6 кВ Обливная для присоединения нежилого здания (храма) Саввиди Х.И., расположенного по адресу: Ростовская область, Мартыновский район, х. Денисов, ул. Школьная, д.8/2, к.н.61:20:0060201:3459 (ориентировочная протяженность ЛЭП 0,023 км)
</t>
  </si>
  <si>
    <t>Строительство участка ВЛИ-0,4 кВ от опоры №7 ВЛ-0,4 кВ №1 КТП-6502/100 кВА ВЛ-10 кВ №2 ПС 35/10 кВ Рассвет для присоединения жилого дома Савченко В.П., расположенного по адресу: Ростовская область, Мартыновский район, п. Зеленолугский, ул. Школьная, д. 4, к.н. 61:20:0020401:3221 (ориентировочная протяженность ЛЭП 0,16 км)</t>
  </si>
  <si>
    <t>Строительство участка ВЛИ-0,4 кВ от опоры №2/1 ВЛ-0,4кВ №3 КТП-6517/160кВА ВЛ-10 кВ №12 ПС 110/35/10 кВ Комаровская для присоединения складских объектов Игришина А.В., расположенных по адресу: Ростовская область, Мартыновский район, слобода Большая Орловка, пер. Заводской, д. 2, к.н. 61:20:0020101:12979 (ориентировочная протяженность ЛЭП 0,025 км)</t>
  </si>
  <si>
    <t>Строительство участка ВЛИ-0,4 кВ от опоры №21 ВЛ-0,4 кВ №1 КТП-6555/160 кВА ВЛ-10 кВ №6 ПС 110/10 кВ Несмеяновская для присоединения скважины Шаманова И.Ш., расположенной по адресу: Ростовская область, Мартыновский район, х. Малоорловский, ул. Новая, д.46, к.н.61:20:0060101:5249 (ориентировочная протяженность ЛЭП 0,015 км)</t>
  </si>
  <si>
    <t>Строительство участка ВЛИ-0,4 кВ от опоры №11ВЛ-0,4кВ №2 КТП-6549/160кВА ВЛ-10 кВ №7 ПС 110/35/10 кВ Комаровская для присоединения скважины Азалханова Б.С., расположенной по адресу: Ростовская область, Мартыновский район, п. Четырехъярский, ул. Степная, д. 65, к.н. 61:20:0600011:779 (ориентировочная протяженность ЛЭП 0,008 км)</t>
  </si>
  <si>
    <t>Строительство участка ВЛИ-0,4 кВ от опоры  №1 ВЛ-0,4 кВ №2 КТП-7382/250 кВА по ВЛ-10 кВ №11 ПС 35/10 кВ Мариинская для присоединения склада Недорубова А.А. (ориентировочная протяженность ЛЭП 0,2 км)</t>
  </si>
  <si>
    <t>Строительство участка ВЛИ-0,4 кВ от опоры вновь построенной ВЛИ-0,4 кВ (по договору ТП №61-1-17-00346197 от 19.01.2018г) от опоры №19 ВЛ-0,4 кВ №2 КТП-7034/160 кВА по ВЛ-10 кВ №2 ПС 35/10 кВ Нижне-Журавская для присоединения жилого дома Кучугова А.Д. (ориентировочная протяженность ЛЭП 0,06 км)</t>
  </si>
  <si>
    <t>Строительство участка ВЛИ-0,4 кВ от опоры №5/2 ВЛ-0,4 кВ №2 КТП-7034/160 кВА ВЛ-10 кВ №2 ПС 35/10 кВ Нижне-Журавская для присоединения жилого дома Пасиковой З.А., расположенного по адресу: Ростовская область, Константиновский район, х. Авилов, ул. Луговая, д.9, к.н.61:17:020101:0064 (ориентировочная протяженность ЛЭП 0,035 км)</t>
  </si>
  <si>
    <t>Строительство ВЛИ-0,4 кВ от КТП-5177/25 кВА по ВЛ-10 кВ №1 ПС 35/10 кВ Отары для присоединения нежилого здания Иванчи Е.И.(ориентировочная протяженность ЛЭП 0,38 км)</t>
  </si>
  <si>
    <t>Строительство участка ВЛ-10 кВ от опоры №28 ВЛ-10 кВ №4 ПС 110/10 кВ Вербовая, с установкой ТП-10/0,4 кВ и строительство ВЛИ-0,4 кВ от РУ-0,4 кВ вновь установленной ТП-10/0,4 кВ  для присоединения рыбцеха ООО «АКВАТОРИЯ», расположенного по адресу: Ростовская область, Дубовский район, х. Вербовый Лог, ул. Овражная, д. 1а, к.н. 61:09:0130101:1648 (ориентировочная протяженность ЛЭП 0,22 км, ориентировочная мощность трансформатора 100 кВА)</t>
  </si>
  <si>
    <t>Строительство участка ВЛИ-0,4 кВ от опоры №2 ВЛИ-0,4 кВ №1 КТП-8194/100 кВА ВЛ-10 кВ №1 ПС 35/10 кВ Рябичевская для присоединения жилого дома Макарова А.Л., расположенного по адресу: Ростовская область, Волгодонской район, х. Рябичев, ул. Юбилейная, д.48, к.н.61:08:0600501:413 (ориентировочная протяженность ЛЭП 0,02 км)</t>
  </si>
  <si>
    <t>Строительство участка ВЛИ-0,4кВ от опоры №11 ВЛ-0,4кВ №2 КТП-8133/100кВА ВЛ-10кВ №3 ПС 110/35/10кВ Большовская для присоединения жилого дома Алексеевой Л.В., расположенного по адресу: Ростовская область, Волгодонской район, х. Морозов, пер. Восточный, д.2, к.н.61:08:0020203:42 (ориентировочная протяженность ЛЭП 0,095км)</t>
  </si>
  <si>
    <t>Строительство участка ВЛИ-0,4 кВ от опоры №6 ВЛ-0,4 кВ №2 КТП-7212А/100 кВА по ВЛ-10 кВ №17 ПС 110/35/10 кВ Константиновская для присоединения жилого дома Ипполитова В.А. (ориентировочная протяженность ЛЭП 0,460 км)</t>
  </si>
  <si>
    <t>Строительство участка ВЛИ-0,4 кВ от опоры №7 ВЛ-0,4 кВ №2 КТП-7375/250 кВА по ВЛ-10 кВ №11 ПС 35/10 кВ Мариинская для присоединения склада №1 ИП главы К(Ф)Х Недорубова А.А., расположенного по адресу: Ростовская область, Константиновский  район, 0,2 км севернее станицы Мариинская, к.н. 61:17:0600016:2266 (ориентировочная протяженность ЛЭП 0,14 км)</t>
  </si>
  <si>
    <t>Строительство участка ВЛИ-0,4кВ от опоры №8 ВЛ-0,4кВ №2 КТП-7427/250кВА ВЛ-10кВ №4 ПС 35/10кВ Николаевская для присоединения жилого дома Лаврухина А.И., расположенного по адресу: Ростовская область, Константиновский район, ст. Николаевская, ул. Гагарина, д.27 к.н. 61:17:0050101:1473 (ориентировочная протяженность ЛЭП 0,07км)</t>
  </si>
  <si>
    <t>Строительство участка ВЛИ-0,4 кВ от опоры №19 ВЛ-0,4 кВ №3 КТП-8168/250 кВА ВЛ-10 кВ №5 ПС 35/10 кВ Виноградная для присоединения жилого дома Ан И.Р., расположенного по адресу: Ростовская область, Волгодонской район, п. Победа, пер. Западный, д. 17, к.н. 61:08:0601201:567 (ориентировочная протяженность ЛЭП 0,025 км)</t>
  </si>
  <si>
    <t>Строительство участка ВЛИ-0,4 кВ от опоры №24 ВЛ-0,4 кВ №2 КТП-8397/100 кВА ВЛ-6 кВ №11 ПС 35/6 кВ Шлюзовая для присоединения жилого дома Искендерова С.М., расположенного по адресу: Ростовская область, Волгодонской район, х. Лагутники, ул. Ленина, д. 62 а, к.н. 61:08:0070202:218 (ориентировочная протяженность ЛЭП 0,009 км)</t>
  </si>
  <si>
    <t>Строительство ВЛИ-0,4 кВ от КТП-8073/100 кВА ВЛ-10 кВ №3 ПС 110/35/10 кВ Дубенцовская для присоединения квартиры Леоновой В.С., расположенной по адресу: Ростовская область, Волгодонской район, х. Пирожок, ул. Молодежная, д.16, кв./оф. 1, к.н.61:08:0020307:44 (ориентировочная протяженность ЛЭП 0,31 км)</t>
  </si>
  <si>
    <t xml:space="preserve">Строительство участка ВЛИ-0,4 кВ от опоры №5 ВЛ-0,4 кВ №1 КТП-8487/250 кВА ВЛ-6 кВ №5 ПС 35/6 кВ Романовская для присоединения жилого дома Орловой О.Н., расположенного по адресу: Ростовская область, Волгодонской район, станица Романовская, пер. Союзный, д.65, к.н.61:08:0070118:489 (ориентировочная протяженность ЛЭП 0,35 км) </t>
  </si>
  <si>
    <t xml:space="preserve">Строительство участка ВЛИ-0,4 кВ от опоры №4 ВЛИ-0,4 кВ №2 КТП-8465/160 кВА ВЛ-6 кВ №5 ПС 35/6 кВ Романовская для присоединения жилого дома Гориной С.В., расположенного по адресу: Ростовская область, Волгодонской район, станица Романовская, пер. Алферовский, д.93-а, к.н.61:08:0070125:411 (ориентировочная протяженность ЛЭП 0,16 км) </t>
  </si>
  <si>
    <t>Строительство участка ВЛИ-0,4 кВ от опоры №5 ВЛ-0,4 кВ №1 КТП-1365/250 кВА ВЛ-10 кВ №1 ПС 35/10 кВ ЖБИ для присоединения жилого дома Корчагина П.М., расположенного по адресу: Ростовская область, Цимлянский район, станица Красноярская, ул. Советская, д.65-а, к.н.61:41:0020113:585 (ориентировочная протяженность ЛЭП 0,02 км)</t>
  </si>
  <si>
    <t>Строительство участка ВЛИ-0,4кВ от опоры №1 ВЛ-0,4кВ №2 КТП-6455/100кВА по ВЛ-10кВ №7 ПС 110/35/10кВ Мартыновская для присоединения нежилого помещения ИП Украинцевой И.А., расположенного по адресу: Ростовская область, Мартыновский район, слобода Большая Орловка, ул. Дорожная, д.18-б, к.н. 61:20:0020101:13031 (ориентировочная протяженность ЛЭП 0,041км)</t>
  </si>
  <si>
    <t xml:space="preserve">Строительство участка ВЛИ-0,4 кВ от опоры №9 ВЛ-0,4 кВ №1 КТП-8599/160 кВА ВЛ-6 кВ №5 ПС 35/6 кВ Романовская для присоединения жилого дома Асланова Ю.И., расположенного по адресу: Ростовская область, Волгодонской район, станица Романовская, ул. Заречная, д.19а, к.н. 61:08:0070114:675 (ориентировочная протяженность ЛЭП 0,024 км) </t>
  </si>
  <si>
    <t>Строительство участка ВЛИ-0,4 кВ от опоры №17 ВЛ-0,4 кВ №1 КТП-8499А/250 кВА по ВЛ-6 кВ №7 ПС 35/6 кВ Романовская для присоединения жилого дома Журавлева В.В. (ориентировочная протяженность ЛЭП 0,1 км)</t>
  </si>
  <si>
    <t>Строительство участка ВЛИ-0,4 кВ от опоры №1/3 ВЛ-0,4 кВ №3 КТП-1366/160 кВА по ВЛ-10 кВ №1 ПС 35/10 кВ ЖБИ для присоединения жилого дома Щеглова В.В., расположенного по адресу: Ростовская область, Цимлянский район, станица Красноярская, ул. Советская, д.45а, к.н. 61:41:0020113:526 (ориентировочная протяженность ЛЭП 0,025 км)</t>
  </si>
  <si>
    <t>Строительство участка ВЛИ-0,4кВ от опоры №2/3 ВЛ-0,4кВ №1 КТП-6411/100кВА ВЛ-10кВ №5 ПС 110/35/10кВ Комаровская для присоединения пруда ИП главы К(Ф)Х Девятовского В.А., расположенного по адресу: Ростовская область, Мартыновский район, х. Комаров, участок находится примерно в 0,92км от ориентира по направлению на северо-запад, к.н. 61:20:0600014:66 (ориентировочная протяженность ЛЭП 0,127км</t>
  </si>
  <si>
    <t>Строительство ВЛИ-0,4 кВ от РУ-0,4 кВ КТП-6104/25 кВА ВЛ-10 кВ №9 ПС 110/35/10/6 кВ Октябрьская для присоединения пруда ИП Коцарева А.В., расположенного по адресу: Ростовская область, Мартыновский район, х. Новый, северо-западнее х. Новый, к.н. 61:20:0600020:2 (ориентировочная протяженность ЛЭП 0,16 км)</t>
  </si>
  <si>
    <t>Строительство участка ВЛИ-0,4 кВ от опоры №5/5 ВЛ 0,4кВ №1 КТП 6113/250кВА ВЛ-10 кВ №11 ПС 110/35/10/6 кВ Октябрьская для присоединения сарая Кибаровой Н.А., расположенного по адресу: Ростовская область, Мартыновский район, п. Типчаковый, ул. Западная, д.7а, к.н. 61:20:0080901:817 (ориентировочная протяженность ЛЭП 0,025 км)</t>
  </si>
  <si>
    <t>Строительство участка ВЛИ-0,4 кВ от опоры №1/1 ВЛ-0,4 кВ  №1 КТП-2822/63 кВА ВЛ-10 кВ №16 ПС 220/110/10 кВ Зимовники  для фельдшерско-акушерского пункта муниципального бюджетного учреждения здравоохранения «Центральная районная больница» Зимовниковского района Ростовской области, расположенного по адресу: Ростовская область, Зимовниковский район, х. Майкопский, ул. Центральная, д.18А, к.н. 61:13:0130104:61 (ориентировочная протяженность ЛЭП 0,07 км)</t>
  </si>
  <si>
    <t>Строительство участка ВЛИ-0,4 кВ от опоры №2 ВЛ-0,4 кВ  №1 КТП-7215/100 кВА для присоединения дома отдыха ИП Макаренко Е.П., расположенного по адресу: Ростовская область, Константиновский район, г. Константиновск, ул. Правобережная, д.23-а, к.н. 61:17:0600017:572 (ориентировочная протяженность ЛЭП 0,05 км)</t>
  </si>
  <si>
    <t>Строительство участка ВЛИ-0,4 кВ от вновь установленной опоры вновь построенной ВЛИ-0,4 кВ от опоры №2 ВЛ-0,4 кВ №1 КТП-7215/100 кВА по ВЛ-10 кВ №24 ПС 110/35/10 кВ КГУ (по договору №61-1-19-00470761 от 07.10.2019 г) для присоединения дома отдыха ИП Еловских В.В., расположенного по адресу: Ростовская область, Константиновский район, г. Константиновск, ул. Правобережная, д.23б, к.н. 61:17:0600017:571 (ориентировочная протяженность ЛЭП 0,02 км)</t>
  </si>
  <si>
    <t xml:space="preserve">Строительство участка ВЛИ-0,4 кВ от опоры №1/7 ВЛ-0,4 кВ №2 КТП-7382/250 кВА по ВЛ-10 кВ №11 ПС 35/10 кВ Мариинская для присоединения модульного здания фельдшерско-акушерского пункта Муниципального бюджетного учреждения здравоохранения "Центральная районная больница Константиновского района Ростовской области", расположенного по адресу: Ростовская область, Константиновский район, станица Мариинская, ул. Зеленая, д.2-а, к.н. 61:17:0050301:855 (ориентировочная протяженность ЛЭП - 0,06 км) </t>
  </si>
  <si>
    <t>Строительство участка ВЛИ-0,4 кВ от опоры №27 ВЛ-0,4 кВ №2 КТП-8034/63 кВА ВЛ-10 кВ №1 ПС 35/10 кВ Рябичевская для присоединения станции технического обслуживания Капкановой Э.Э., расположенной по адресу: Ростовская область, Волгодонской район, х. Рябичев, ул. Юбилейная, д.51б, к.н.61:08:0030107:588 (ориентировочная протяженность ЛЭП 0,033 км)</t>
  </si>
  <si>
    <t xml:space="preserve">Строительство участка ВЛИ-0,4 кВ от опоры №22 ВЛ-0,4 кВ №2 КТП-1468/63 кВА по ВЛ-10 кВ №11 ПС 35/10 кВ Камышевская для присоединения жилого дома Орловой Н.А., расположенного по адресу: Ростовская область, Цимлянский район, х. Рынок-Каргальский, ул. Полевая, д.5, к.н. 61:41:0040401:6 (ориентировочная протяженность ЛЭП 0,23 км)»
</t>
  </si>
  <si>
    <t>Строительство участка ВЛИ-0,4 кВ от опоры №1/15 ВЛ-0,4 кВ №3 КТП-6132/400 кВА ВЛ-10 кВ №15 ПС 110/35/10 кВ Мартыновская для присоединения МТФ ИП главы КФХ Мурадова А.Х., расположенной по адресу: Ростовская область, Мартыновский район, п. Новоберезовка, Мартыновское сельское поселение, к.н.61:20:0600025:4097 (ориентировочная протяженность ЛЭП 0,126 км)</t>
  </si>
  <si>
    <t>Строительство участка ВЛИ-0,4 кВ от опоры №2/7 ВЛ-0,4 кВ №2 КТП-6484/315 кВА ВЛ-10 кВ №1 ПС 35/10 кВ Рассвет для присоединения зернохранилища ИП главы К(Ф)Х Бессарабова П.В., расположенного по адресу: Ростовская область, Мартыновский район, п. Абрикосовый, ул. Западная, д.17, к.н. 61:20:0020201:1355 (ориентировочная протяженность ЛЭП 0,328 км)</t>
  </si>
  <si>
    <t>Строительство участка ВЛИ-0,4 кВ от опоры №22 ВЛ-0,4 кВ №2 КТП-7331/250 кВА ВЛ-10 кВ №5 ПС 110/35/10 кВ Стычная для присоединения здания магазина ИП Шульги А.В., расположенного по адресу: Ростовская область, Константиновский район, п. Стычновский, ул. Центральная, д.15, к.н. 61:17:0070101:413 (ориентировочная протяженность ЛЭП 0,02 км)»</t>
  </si>
  <si>
    <t xml:space="preserve">Строительство участка ВЛИ-0,4 кВ от опоры №8 ВЛ-0,4 кВ №3 КТП-8489/250 кВА ВЛ-6 кВ №14 ПС 35/6 кВ Романовская для присоединения жилого дома Бережного В.И., расположенного по адресу: Ростовская область, Волгодонской район, станица Романовская, пер. Советский, д.111, к.н.61:08:070107:0022 (ориентировочная протяженность ЛЭП 0,18 км) </t>
  </si>
  <si>
    <t>Строительство ВЛИ-0,4кВ от вновь установленной ТП-6/0,4кВ по ВЛ-6кВ №1 ПС 35/6кВ НС-12 (по договорам ТП №61-1-18-00388977 от 20.08.2018 и №61-1-18-00392457 от 04.09.2018) для присоединения жилого дома Лобанова А.А. (ориентировочная протяженность ЛЭП 0,05км)</t>
  </si>
  <si>
    <t>Строительство участка ВЛИ- 0,4 кВ от опоры №21 ВЛ-0,4 кВ №3 КТП-8478/160 кВА ВЛ-6 кВ №14 ПС 35/6 кВ Романовская для присоединения жилого дома Новосельцева Н.И., расположенного по адресу: Ростовская область, Волгодонской район,станица Романовская, пер.Гагарина,д.53а, к.н. 61:08:0000000:1302 (ориентировочная протяженность ЛЭП 0,032 км)</t>
  </si>
  <si>
    <t>Строительство участка ВЛИ-0,4 кВ от опоры №12 ВЛ-0,4 кВ №3 ТП-1409/250 кВА ВЛ-10 кВ №17 ПС 110/35/10 кВ Цимлянская для присоединения жилого дома Тарасенко Н.И., расположенного по адресу: Ростовская область, Цимлянский район, станица Красноярская, ул. Гагарина, д.46, к.н. 61:41:0020121:86 (ориентировочная протяженность ЛЭП 0,04 км)</t>
  </si>
  <si>
    <t>Строительство участка ВЛИ-0,4 кВ от опоры №1/10 ВЛ-0,4 кВ №1 КТП-1323/160 кВА ВЛ-10 кВ №5 ПС 110/35/10 кВ Цимлянская для присоединения жилого дома Лаера А.Р., расположенного по адресу: Ростовская область, Цимлянский район, Цимлянское городское поселение, г.Цимлянск, СОНТ «Винзавод», земельный участок 2а, к.н. 61:41:0010402:60 (ориентировочная протяженность ЛЭП 0,09 км)</t>
  </si>
  <si>
    <t>Строительство участка ВЛИ-0,4 кВ от опоры  №7 ВЛ-0,4 кВ №1 КТП-7192/100 кВА ВЛ-10 кВ №24 ПС 110/35/10 кВ КГУ для присоединения жилого дома Антонова А.Д. (ориентировочная протяженность ЛЭП 0,132 км)</t>
  </si>
  <si>
    <t>Строительство участка ВЛИ-0,4 кВ от опоры №23 ВЛ-0,4 кВ №2 ЗТП-7125/160 кВА ВЛ-10 кВ №1 ПС 35/10 кВ Богоявленская для присоединения жилого дома Гурбановой В.В., расположенного по адресу: Ростовская область, Константиновский район, х. Упраздно-Кагальницкий, ул. Степная, д.16-а, к.н. 61:17:0030401:796 (ориентировочная протяженность ЛЭП 0,22 км)</t>
  </si>
  <si>
    <t>Строительство участка ВЛИ-0,4 кВ от опоры №2/7 ВЛ-0,4 кВ №1 КТП-4664/160 кВА ВЛ-10 кВ №17 ПС 35/10 кВ Киевская для присоединения жилого дома Алиева М.М., расположенного по адресу: Ростовская область, Ремонтненский район, с. Киевка, ул. Октябрьская, д.19, к.н. 61:32:0050101:339 (ориентировочная протяженность ЛЭП 0,13 км)</t>
  </si>
  <si>
    <t>Строительство участка ВЛИ-0,4 кВ от опоры №6 ВЛ-0,4 кВ №2 КТП-6551/160 кВА ВЛ-10 кВ №6 ПС 110/10 кВ Несмеяновская для присоединения жилого дома Коваленко А.Г., расположенного по адресу: Ростовская область, Мартыновский район, х. Малоорловский, ул. Новая, к.н. 61:20:0060101:2916 (ориентировочная протяженность ЛЭП 0,232 км)</t>
  </si>
  <si>
    <t>Строительство участка ВЛИ-0,4 кВ от опоры №6/1 ВЛ-0,4 кВ №2 КТП-2036/40 кВА по ВЛ-10 кВ №14 ПС 220/110/10 кВ Зимовники для присоединения Базовой станции сотовой связи №2278 ООО «Т2 Мобайл», расположенной по адресу: Ростовская область, Зимовниковский район, х Николаевский, к.н. 61:13:0600007 (ориентировочная протяженность ЛЭП 0,2 км)</t>
  </si>
  <si>
    <t>Строительство участка ВЛ-10 кВ от опоры №283 ВЛ-10 кВ №7 ПС 35/10 кВ Железнодорожная, с установкой ТП-10/0,4 кВ и строительство ВЛИ-0,4 кВ от РУ-0,4 кВ вновь установленной ТП-10/0,4 кВ  для присоединения жилого дома Закаева Р.С., расположенного по адресу: Ростовская область, Дубовский район, х. Лесной, Барабанщиковское сельское поселение в границах кадастрового квартала 61;09:0600004:1331, к.н. 61:09:0600004:1331 (ориентировочная протяженность ЛЭП 0,04 км, ориентировочная мощность трансформатора 25 кВА)</t>
  </si>
  <si>
    <t>Строительство участка ВЛИ-0,4 кВ от опоры №8 ВЛ-0,4 кВ №2 КТП-3404/160 кВА ВЛ-10 кВ №22 ПС 110/10 кВ Жуковская для присоединения жилого дома Кругликовой В.Д., расположенного по адресу: Ростовская область, Дубовский район, станица Жуковская, ул. Кирова, д.56, к.н. 61:09:0030101:821 (ориентировочная протяженность ЛЭП 0,07 км)</t>
  </si>
  <si>
    <t>Строительство участка ВЛИ-0,4 кВ от  опоры №6 ВЛ-0,4 кВ №1 КТП-3422/160 кВА по ВЛ-10 кВ №7 ПС 35/10 кВ Железнодорожная ддя присоединения квартиры Магомедовой Д.М., расположенной по адресу: Ростовская область, Дубовский район, х.Щеглов, ул.Школьная, д.16, кв.1, к.н. 61:09:14015:478 (ориентировочная протяженность ЛЭП 0,22 км)</t>
  </si>
  <si>
    <t>Строительство участка ВЛИ-0,4 кВ от опоры №9 ВЛ-0,4 кВ №1 КТП-3262/250 кВА ВЛ-10 кВ №2 ПС 35/10 кВ Присальская для присоединения квартиры в жилом доме Петрова О.А., расположенной по адресу: Ростовская область, Дубовский район, х. Присальский, ул. Победы, д.3, кв.2, к.н. 61:09:0070101:1700 (ориентировочная протяженность ЛЭП 0,03 км)</t>
  </si>
  <si>
    <t>Строительство участка ВЛИ-0,4 кВ от опоры №27 ВЛ-0,4 кВ №3 КТП-8484/160 кВА по ВЛ-6 кВ №5 ПС 35/6 кВ Романовская для присоединения жилого дома Галкиной Т.Б., расположенного по адресу: Ростовская область, Волгодонской район, станица Романовская, ул. Ленина, д.97а, к.н. 61:08:0070128:923 (ориентировочная протяженность ЛЭП 0,06 км)</t>
  </si>
  <si>
    <t>Строительство участка ВЛИ-0,4 кВ от опоры №1/1 ВЛ-0,4 кВ №2 КТП-8459/160 кВА ВЛ-6 кВ №14 ПС 35/6 кВ Романовская для присоединения жилого дома Дьяченко А.Г., расположенного по адресу: Ростовская область, Волгодонской район, станица Романовская, ул. Каргальская, д.60, к.н. 61:08:0070114:772 (ориентировочная протяженность ЛЭП 0,035 км)</t>
  </si>
  <si>
    <t xml:space="preserve">Строительство участка ВЛИ-0,4 кВ от опоры №13 ВЛ-0,4 кВ №1 
КТП-8550/160 кВА ВЛ-6 кВ №11 ПС 35/6 кВ Шлюзовая для присоединения жилого дома Абалымовой Н.А., расположенного по адресу: Ростовская область, Волгодонской район, х. Лагутники, ул. Молодежная, д. 2б, к.н. 61:08:0070203:431 (ориентировочная протяженность ЛЭП 0,145 км)
</t>
  </si>
  <si>
    <t>Строительство участка ВЛИ-0,4 кВ от опоры №12б ВЛ-0,4 кВ №1 КТП-6092/100 кВА ВЛ-10 кВ №12 ПС 110/35/10 кВ Мартыновская для присоединения сарая Айвазовой Х.К., расположенного по адресу: Ростовская область, Мартыновский район, х. Новониколаевский, ул. Центральная, д.10-б, к.н. 61:20:0080501:492 (ориентировочная протяженность ЛЭП 0,029 км)</t>
  </si>
  <si>
    <t>Строительство участка ВЛ-6 кВ от опоры №3/145 ВЛ-6 кВ №1 ПС 110/6 кВ Северный Портал, с установкой ТП-6/0,4 кВ, и строительство ВЛИ-0,4 кВ от вновь установленной ТП-6/0,4 кВ  для присоединения сторожевого дома ИП Ализаде Ю.Р., расположенного по адресу: Ростовская область, Мартыновский район, х. Рубашкин, Рубашкинское сельское поселение, к.н. 61:20:0600009:1887 (ориентировочная протяженность ЛЭП 0,42 км, ориентировочная мощность трансформатора 25 кВА)</t>
  </si>
  <si>
    <t>Строительство участка ВЛИ-0,4кВ от опоры №9 ВЛ-0,4кВ №2 КТП-6583/100кВА ВЛ-10кВ №12 ПС 110/35/10кВ Комаровская для присоединения нежилого помещения ИП Тищенко А.Ю., расположенного по адресу: Ростовская область, Мартыновский район, слобода Большая Орловка, ул. Сальская, д.8, к.н. 61:20:0020101:1622 (ориентировочная протяженность ЛЭП 0,019км)</t>
  </si>
  <si>
    <t>Строительство участка ВЛ-10 кВ от опоры №10 ВЛ-10 кВ №13  ПС 35/10 кВ Андреевская, с установкой ТП-10/0,4 кВ и строительство ВЛИ-0,4 кВ от РУ-0,4 кВ вновь установленной ТП-10/0,4 кВ  для присоединения нежилого помещения ИП Магомедова Р.Д. и жилого помещения Синько Е.В., расположенных по адресам: Ростовская область, Дубовский район, станица Андреевская, примерно центральная часть Дубовского района, в границах кадастрового округа ЗАО а/ф Андреевская, к.н. 61:09:0000000:791 и Андреевское с.п., в границах кадастрового квартала 61:09:0600011, к.н. 61:09:0600011:324 (ориентировочная протяженность ЛЭП 0,51км, ориентировочная мощность трансформатора 160 кВА)</t>
  </si>
  <si>
    <t>Строительство ВЛИ-0,4 кВ от КТП-3176/63 кВА по ВЛ-10 кВ №1 ПС 35/10кВ Эркетиновская для присоединения бригадного дома КФХ Абдулвахабова У., расположенного по адресу: Ростовская область, Дубовский район, х. Ивановка, ул. Дорожная, д. 11б, к.н. 61:09:0600011:301 (ориентировочная протяженность ЛЭП 0,24 км)</t>
  </si>
  <si>
    <t>Строительство участка ВЛИ-0,4 кВ от опоры №1 ВЛИ-0,4 кВ №1 КТП-8240/63 кВА ВЛ-6 кВ №2 ПС 35/6 кВ НС-15 для присоединения жилого дома Жданенко О.В., расположенного по адресу: Ростовская область, Волгодонской район, х. Фролов, ул. Восточная, д. 2, к.н. 61:08:04:17:13:00 (ориентировочная протяженность ЛЭП 0,48 км)</t>
  </si>
  <si>
    <t>Строительство участка ВЛИ-0,4 кВ от вновь установленной опоры вновь построенной ВЛИ-0,4 кВ от опоры №4 ВЛ-0,4 кВ №2 КТП-8465/160 кВА ВЛ-6 кВ №5 ПС 35/6 кВ Романовская (по договору ТП от 07.03.2019 №61-1-19-00429205) для присоединения жилого дома Чудинович Л.Н., расположенного по адресу: Ростовская область, Волгодонской район, станица Романовская, пер. Алферовский, д.90, к.н. 61:08:0070117:48 (ориентировочная протяженность ЛЭП 0,03 км)</t>
  </si>
  <si>
    <t>Строительство ВЛИ-0,4кВ от вновь установленной опоры вновь построенной ВЛИ-0,4 от вновь установленной ТП-6/0,4кВ по ВЛ-6кВ №1 ПС 35/6кВ НС-12 (по договорам ТП "61-1-18-00388977 от 20.08.2018 и №61-1-18-00395029 от 27.08.2018) для присоединения жилого дома Страховой Т.И. (ориентировочная протяженность ЛЭП - 0,365км)</t>
  </si>
  <si>
    <t>Строительство участка ВЛИ-0,4 кВ от опоры №3 ВЛ-0,4 кВ №2 КТП-8459/250 кВА ВЛ-6 кВ №14 ПС 35/6 кВ Романовская для присоединения жилого дома Костенко С.М., расположенного по адресу: Ростовская область, Волгодонской район, станица Романовская, ул. Каргальского, д.53, к.н. 61:08:0070114:773 (ориентировочная протяженность ЛЭП 0,065 км)</t>
  </si>
  <si>
    <t>Строительство ВЛИ-0,4 кВ от РУ-0,4 кВ КТП-7206/63кВА по ВЛ-10 кВ №1 ПС 35/10 кВ Савельевская для присоединения склада ИП Лукьяновой М.В., расположенного по адресу: Ростовская область, Константиновский район, 0,5 км юго-западнее х. Гапкин, к.н. 61:17:0600008:1883 (ориентировочная протяженность ЛЭП 0,08 км)</t>
  </si>
  <si>
    <t>Строительство участка ВЛЗ-10кВ от опоры №108 ВЛ-10кВ №11 ПС 35/10кВ Николаевская для присоединения объекта незавершенного строительства Гончара П.В. (ориентировочная протяженность ЛЭП 0,35км)</t>
  </si>
  <si>
    <t>Строительство ВЛИ-0,4 кВ от РУ-0,4 кВ КТП-3157/100 кВА ВЛ-10 кВ №12 ПС 35/10 кВ Гуреевская для присоединения объектов сельскохозяйственного назначения ИП Ермоченко В.Н., расположенных по адресу:  Ростовская область, Дубовский район, х. Гуреев, территория земель Гуреевского сельского поселения, примерно 0,7 км по направлению на северо-восток от ориентира х. Гуреев, к.н.61:09:0600008:728 (ориентировочная протяженность ЛЭП 0,37 км)</t>
  </si>
  <si>
    <t xml:space="preserve">Строительство участка ВЛ-10 кВ от опоры №124 ВЛ-10 кВ №5 ПС 35/10 кВ Мирная, с установкой ТП-10/0,4 кВ и строительство ВЛИ-0,4 кВ от РУ-0,4 кВ вновь установленной ТП-10/0,4 кВ  для присоединения бригадного дома ИП Мерзоханова И.С-Э. расположенного по адресу: Ростовская область, Дубовский район, х. Мирный, в границах кадастрового квартала 600014, к.н. 61:09:0600014:921 (ориентировочная протяженность ЛЭП 0,29 км, ориентировочная мощность трансформатора 25 кВА) </t>
  </si>
  <si>
    <t>Строительство ВЛИ-0,4кВ от РУ-0,4кВ КТП-2560/40кВА по ВЛ-10кВ №3 ПС 35/10кВ Ново-Кировская для присоединения жилого дома Фисакова Ю.Ф., расположенного по адресу:  Ростовская область, Зимовниковский район, х. Калинин, ул. Дружбы, д. 4А, к.н. 61:13:0110201:32 (ориентировочная протяженность ЛЭП 0,23км)</t>
  </si>
  <si>
    <t>Строительство участка ВЛИ-0,4 кВ от опоры №28 ВЛ-0,4 кВ №3 КТП-1464/160 кВА ВЛ-10 кВ №11 ПС 35/10 кВ Камышевская для присоединения жилого дома Поповой С.Н., расположенного по адресу: Ростовская область, Цимлянский район, станица Лозновская, ул. Центральная, д. 51, к.н. 61:41:0040203:23 (ориентировочная протяженность ЛЭП 0,15 км)</t>
  </si>
  <si>
    <t>Строительство участка ВЛИ-0,4 кВ от опоры №1/14 ВЛ-0,4 кВ №2 КТП-1372/160 кВА ВЛ-10 кВ №17 ПС 110/35/10 кВ Цимлянская для присоединения жилого дома Солодковой Е.А., расположенного по адресу: Ростовская область, Цимлянский район, станица Красноярская, ул. Развильная, д.21, к.н. 61:41:0020124:59 (ориентировочная протяженность ЛЭП 0,2 км)</t>
  </si>
  <si>
    <t>Строительство участка ВЛ-10 кВ от опоры №7 ВЛ-10 кВ№19 ПС 35/10 кВ Лозновская, с установкой ТП-10/0,4 кВ и строительство ВЛИ-0,4 кВ от РУ-0,4 кВ вновь установленной ТП-10/0,4 кВ для присоединения коровника (МТФ №5) ИП главы К(Ф)Х Родина В.Я., расположенного по адресу: Цимлянский район, с/п Лозновское, х. Лозной, ул. Советская, 1,4 км восточнее жилого дома №1, к.н. 61:41:0600011:988 и здания стандарта №1 ИП Анпилоговой В.В., расположенного по адресу: Цимлянский район, х. Лозной, (МТК), к.н. 61:41:0600011:990  (ориентировочная протяженность ЛЭП 0,17 км, ориентировочная мощность трансформатора 40 кВА)</t>
  </si>
  <si>
    <t>Строительство участка ВЛИ-0,4 кВ от опоры №1 ВЛ-0,4 кВ №2 КТП-8105/250 кВА ВЛ-10 кВ №4 ПС 35/10 кВ Виноградная для присоединения квартиры Снежко В.Н, расположенной по адресу: Ростовская область, Волгодонской район, п. Виноградный, ул. Юбилейная, д.18, кв./оф. 2, к.н. 61:08:0050202:19 (ориентировочная протяженность ЛЭП 0,16 км)</t>
  </si>
  <si>
    <t>Строительство ВЛИ-0,4 кВ от РУ-0,4 кВ КТП-8003/160 кВА по ВЛ-10 кВ №7 ПС 35/10 кВ Рябичевская для присоединения жилого дома Пискуна С.Н., расположенного по адресу: Ростовская область, Волгодонской район, х. Рябичев, ул. Пушкина, д. 1г, к.н. 61:08:0600501:309 (ориентировочная протяженность ЛЭП 0,21 км)</t>
  </si>
  <si>
    <t>Строительство участка ВЛИ-0,4 кВ от опоры №3/5 ВЛ-0,4 кВ №1 КТП-8481/100 кВА ВЛ-6 кВ №5 ПС 35/6 кВ Романовская для присоединения жилого дома Северенчук Н.В., расположенного по адресу: Ростовская область, Волгодонской район, станица Романовская, ул. 50 лет Победы, д.125а, к.н. 61:08:0070131:936 (ориентировочная протяженность ЛЭП 0,035 км)</t>
  </si>
  <si>
    <t>Строительство участка ВЛИ-0,4 кВ от опоры №8 ВЛ-0,4 кВ №1 КТП-8109/250 кВА ВЛ-10 кВ №5 ПС 35/10 кВ Виноградная для присоединения жилого дома Федерального государственного бюджетного учреждения «Управление мелиорации земель и сельскохозяйственного водоснабжения по Ростовской области», расположенного по адресу: Ростовская область, Волгодонской район, п. Победа,  ул. Юбилейная, д.5, к.н. 61:08:0060103:787 (ориентировочная протяженность ЛЭП 0,18 км)</t>
  </si>
  <si>
    <t xml:space="preserve">Строительство участка ВЛИ-0,4 кВ от опоры №1 ВЛ-0,4 кВ №3 КТП-7041/160 кВА ВЛ-10 кВ №18 ПС 110/35/10 Константиновская для присоединения производственной базы ИП главы К(Ф)Х Бирюкова В.И., расположенной по адресу: Ростовская область, Константиновский район, 1,3 км севернее г. Константиновск, к.н.:  61:17:0600010:3718 (ориентировочная  протяженность ЛЭП 0,24 км) </t>
  </si>
  <si>
    <t>Установка ТП-10/0,4 кВ от опоры №105 ВЛ-10 кВ №19 ПС 110/35/10 кВ Заветинская и строительство ВЛИ-0,4 кВ от вновь установленной ТП-10/0,4 кВ для присоединения жилого дома Тихоненко С.А., расположенного по адресу: Ростовская область, Заветинский район, с. Заветное, проезд Западный, д.3, к.н. 61:11:0600008:615 (ориентировочная протяженность ЛЭП 0,085 км, ориентировочная мощность трансформатора 25 кВА)</t>
  </si>
  <si>
    <t>Строительство участка ВЛ-10 кВ от опоры №1/73 ВЛ-10 кВ №7 ПС 35/10 кВ Кичкинская, с установкой ТП-10/0,4 кВ и строительство ВЛИ-0,4 кВ от РУ-0,4 кВ вновь установленной ТП-10/0,4 кВ  для присоединения нежилого здания ИП главы К(Ф)Х Мироненко О.В. расположенного по адресу: Ростовская область, Заветинский район, с. Кичкино, к.н. 61:11:0600010:754 (ориентировочная протяженность ЛЭП 0,025 км, ориентировочная мощность трансформатора 25 кВА)</t>
  </si>
  <si>
    <t>Реконструкция участка ВЛ-0,4 кВ №2 КТП-1372/160 кВА по ВЛ-10 кВ №17 ПС 110/35/10 кВ Цимлянская, в пролетах опор №1/3-№1/4, для присоединения жилого дома Ковалевой Н.Н., расположенного по адресу: Ростовская область, Цимлянский район, станица Красноярская, ул. Развильная, д. 9, к.н. 61:41:0020125:46 (ориентировочная протяженность ЛЭП 0,035 км)</t>
  </si>
  <si>
    <t>Строительство участка ВЛИ-0,4 кВ от опоры №1 ВЛ-0,4 кВ №3 КТП-8452/250 кВА по ВЛ-6 кВ №1 ПС 35/6 кВ Романовская для присоединения жилых домов ИП Кошаташяна А.А., расположенных по адресам: Ростовская область, Волгодонской район, х. Погожев, ул. Гладкова, д. 32,  к.н.:  61:08:0600601:4650 и ул. Гладкова, д. 34,  к.н.:  61:08:0600601:4551 (ориентировочная  протяженность ЛЭП 0,25 км)</t>
  </si>
  <si>
    <t>Строительство участка ВЛИ-0,4кВ от опоры №2/1 ВЛ-0,4кВ №1 КТП-8355/100кВА ВЛ-6кВ №1 ПС 35/6кВ Потаповская для присоединения жилого дома Ванюковой Н.Е., расположенного по адресу: Ростовская область, Волгодонской район, х. Потапов, ул. Речная, д.1, к.н.61:08:04:00:10:00 (ориентировочная протяженность ЛЭП 0,39 км)</t>
  </si>
  <si>
    <t>Строительство участка ВЛИ-0,4кВ от опоры №1 ВЛ-0,4кВ №2 КТП-8493/250кВА ВЛ-6кВ №5 ПС 35/6кВ Романовская для присоединения нежилого помещения Дома быта Частного Учреждения Профессионального Образования Дополнительного Профессионального и Дополнительного Образования "Семь Гор",  расположенного по адресу: Ростовская область, Волгодонской район, станица Романовская, ул. Ленина, д. 32, к.н.:  61:08:0070106:210 (ориентировочная  протяженность ЛЭП 0,255км)</t>
  </si>
  <si>
    <t>Строительство участка ВЛИ-0,4 кВ от опоры №4 ВЛ-0,4 кВ №2 КТП-7402/160 кВА ВЛ-10 кВ №11 ПС 35/10 кВ Николаевская для присоединения жилого дома Гордеевой Н.Г., расположенного по адресу: Ростовская область, Константиновский район, станица Николаевская ул. Победы, д.22, к.н. 61:17:0050101:2125 (ориентировочная протяженность ЛЭП 0,075 км)</t>
  </si>
  <si>
    <t xml:space="preserve">Строительство ВЛИ-0,4 кВ от РУ-0,4 кВ КТП-7289/160 кВА ВЛ-10 кВ №24 ПС 110/35/10 кВ КГУ для присоединения здания склада ИП Магомедова И.Ш., расположенного по адресу: Ростовская область, Константиновский район, г. Константиновск, промзона КГУ-1, к.н.61:17:010231:5 (ориентировочная протяженность ЛЭП 0,118 км)
</t>
  </si>
  <si>
    <t>Строительство участка ВЛИ-0,4 кВ от опоры №5 ВЛИ-0,4 кВ №2 КТП-7191/63 кВА по ВЛ-10 кВ №24 ПС 110/35/10 кВ КГУ для присоединения жилого дома Гончарова В.П., расположенного по адресу: Ростовская область, Константиновский район, х. Ведерников, ул. Донская, д. 15, кв.2, к.н: 61:17:0010503:349 (ориентировочная  протяженность ЛЭП 0,022 км)</t>
  </si>
  <si>
    <t xml:space="preserve">Строительство участка ВЛИ-0,4 кВ от опоры №5 ВЛИ-0,4 кВ №1 КТП-7027/100 кВА ВЛ-10 кВ №24 ПС 110/35/10 кВ КГУ для присоединения жилых домов Азовой Т.И., Иванова М.Ю. и Осипова С.Ю., расположенных по адресам: Ростовская область, Константиновский район, х. Ведерников, ул. Вольная, д.1, к.н. 61:17:0010605:103 и д.5, к.н. 61:17:0010603:106 и д.17, к.н. 61:17:0010605:102 (ориентировочная протяженность ЛЭП 0,223 км)
</t>
  </si>
  <si>
    <t>Строительство участка ВЛИ-0,4 кВ от опоры №9 ВЛ-0,4 кВ №2 КТП-6435/250 кВА ВЛ-10 кВ №7 ПС 110/35/10 кВ Комаровская для присоединения скважины Яхшиева Б.Х., расположенной по адресу: Ростовская область, Мартыновский район, п. Крутобережный  пер. Новый, д. 1-з, к.н. 61:20:0020501:2887 (ориентировочная протяженность ЛЭП 0,016 км)</t>
  </si>
  <si>
    <t>Строительство участка ВЛИ-0,4 кВ от опоры №10 кВ №2 КТП-6549/160 кВА ВЛ-10 кВ №7 ПС 110/35/10 кВ Комаровская для присоединения жилого дома Мавлюдова А.М., расположенного по адресу: Ростовская область, Мартыновский район, п. Четырехъярский, ул. Степная, участок №63,к.н. 61:20:0000000:3063 (ориентировочная протяженность ЛЭП 0,013 км)</t>
  </si>
  <si>
    <t>Строительство ВЛИ-0,4 кВ от РУ-0,4 кВ КТП-6166/160кВА ВЛ-10 кВ №4 ПС 110/10 кВ Несмеяновская для присоединения весовой ИП Ермоченко В.Н., расположенной по адресу: Ростовская область, Мартыновский район, х. Несмеяновка, ул. Несмеяновская, д. 119 б, к.н:  61:20:0070701:1489 (ориентировочная  протяженность ЛЭП 0,248 км)</t>
  </si>
  <si>
    <t>Строительство ВЛИ-0,4 кВ от РУ-0,4 кВ КТП-5047/40 кВА ВЛ-10 кВ №19 ПС 110/35/10 кВ Заветинская для присоединения жилого дома Деревянкина Е.В., расположенного по адресу: Ростовская область, Заветинский район, с. Заветное, ул. Низолина, д.23, к.н. 61:11:0010101:3089 (ориентировочная протяженность ЛЭП 0,17 км)</t>
  </si>
  <si>
    <t>Строительство ВЛ 0,4кВ от опоры №11/5 ВЛ 0,4кВ №1 КТП 10/0,4кВ №14 по ВЛ 10кВ №1 ПС 35/10кВ "Волошинская", для технологического присоединения ВРУ 0,4кВ, для электроснабжения световых огней вертолетной площадки заявителя Федеральная служба безопасности РФ, расположенной в Ростовской области, Миллеровский р-н, Волошинское сельское поселение (61:22:0600017:717) (ориентировочная протяженность ЛЭП 0,17км)</t>
  </si>
  <si>
    <t>Строительство ВЛ 0,4 кВ от ВЛ 0,4 кВ №3 КТП 10/0,4 кВ №432 ВЛ 10 кВ №4 ПС 35/10 кВ «Покровская» для технологического присоединения магазина заявителя ИП Касаткина Н.В.: Ростовская область, Неклиновский район, с. Покровское, пер. Степной, 21-а, к.н. 61:26:0050102:30 (ориентировочная протяженность ЛЭП 0,165 км)</t>
  </si>
  <si>
    <t>Строительство участка ВЛ-0,4 кВ от опоры № 13, ВЛ-0,4 кВ № 2, КТП № 36, ВЛ-10 кВ №5, ПС 110/35/10 кВ «Милютинская» для подключения  жилого дома Шинкаревой А.А., расположенного по адресу: Ростовская обл., Милютинский р-н, х. Сулинский, ул. Нагорная, д.6 (ориентировочная протяженность ЛЭП – 0,465 км)</t>
  </si>
  <si>
    <t>Строительство участка ВЛ-0,4 кВ от опоры № 4, ВЛ-0,4 кВ №1, КТП №256, ВЛ-10 кВ № 6, ПС 35/10 кВ «Селивановская» для подключения  ВРУ-0,4кВ нежилых зданий (полурамников) ООО «Ростовская зерновая компания «Ресурс», расположенного по адресу: Ростовская обл., Милютинский р-н, х. Севостьянов, примерно в 2,6 км от ориентира х. Севастьянов по направлению на восток, к.н. 61:23:0600004:31 (ориентировочная протяженность ЛЭП – 0,280 км)</t>
  </si>
  <si>
    <t>Строительство участка ВЛ-0,4 кВ от оп.№51 ВЛ-0,4 кВ № 1, КТП № 47, ВЛ-10 кВ № 3, ПС 35/10 кВ «Войковская» для подключения  строящегося жилого дома Буркацкого Е.И., расположенного по адресу: Ростовская обл., Тарасовский р-н, х. Маноцкий, ул. Лесная, д. 35а (ориентировочная протяженность ЛЭП – 0,075 км)</t>
  </si>
  <si>
    <t>Строительство участка ВЛ-0,4 кВ от  КТП № 151, ВЛ-10 кВ № 5, ПС 35/10 кВ «Обливская-2» для подключения  пункта убоя скота Магомедовой Р.С., расположенного по адресу: Ростовская обл., Обливский р-н, п. Каштановский, в границах ОАО «Обливский» к.н. 61:27:0600003:729 (ориентировочная протяженность ЛЭП – 0,300 км)</t>
  </si>
  <si>
    <t>Строительство участка ВЛИ-0,4кВ от оп.№2/7 ВЛ-0,4 кВ №1, КТП №21, ВЛ-10 кВ №2,  ПС 35/10 кВ «Кустоватовская» для подключения ВРУ-0,4 кВ жилого дома Цыганкова С.П., расположенного по адресу: Ростовская область, Тацинский район, х. Кустоватов, ул. Пролетарская, д. 11 (ориентировочная протяженность ЛЭП – 0,33 км)</t>
  </si>
  <si>
    <t>Строительство участка ВЛ-0,22кВ от опоры № 12, ВЛ-0,4кВ №1, КТП №155, ВЛ-10кВ №6, ПС 35/10кВ «Вишневецкая»,  для подключения строящегося жилого дома Цехова Е.В. расположенного по адресу: Ростовская обл.,Каменский р-н, х. Филиппенков, ул. Кирова, д. № 40 (ориентировочная протяженность ЛЭП – 0,190км)</t>
  </si>
  <si>
    <t>Строительство участка ВЛ-0,4кВ от опоры №18, ВЛ-0,4кВ №2, КТП №641, ВЛ-6кВ "Победа", ПС 35/6кВ ОАО "Апанасовское" КРУ 6кВ "АКУ" для подключения жилого дома Енина О.В., расположенного по адресу: Ростовская обл., Белокалитвенский р-н, х. Апансовка, пер. Мостовой, д.12 (ориентировочная протяженность ЛЭП-0,235км)</t>
  </si>
  <si>
    <t>Строительство участка ВЛ-0,4кВ от опоры №81, ВЛ-0,4кВ №2, ТП №1, ВЛ-10кВ № 3, ПС 110/35/10/6кВ «К - 4» для подключения строящейся хозяйственной постройки Шишкалова Н.Г. расположенной по адресу: корп. А, д. 1, ул. Шолохова, х. Старая Станица, р-н Каменский, обл. Ростовская (ориентировочная протяженность ЛЭП – 0,240км)</t>
  </si>
  <si>
    <t>Строительство участка ВЛ-0,4 кВ от опоры № 29 ВЛ-0,4кВ №2 КТП № 66, ВЛ-10 кВ № 3, ПС 35/10 кВ «Элеватор» для подключения  жилых домов Ратникова П.М., Ануфриенко В.А., расположенных по адресу: Ростовская обл., Морозовский р-н, х. Вознесенский, ул. Строителей 1, 2 (ориентировочная протяженность ЛЭП – 0,175 км)</t>
  </si>
  <si>
    <t>Строительство участка ВЛ-0,4 кВ от РУ-0,4 кВ , КТП № 184,  ВЛ-10 кВ № 2, ПС 35/10 кВ «Литвиновская» для подключения БС№ 61-01941 ПАО «Мобильные ТелеСистемы», расположенного по адресу: Ростовская обл., Белокалитвинский р-н, с. Литвиновка, пер. Солнечный, д. 2б, (ориентировочная протяженность ЛЭП – 0,367 км)</t>
  </si>
  <si>
    <t>Строительство участка ВЛ-0,4 кВ от АВ-0,4 кВ № 2, КТП № 167, ВЛ-10 кВ № 1, ПС 35/10 кВ «Литвиновская» для подключения  жилого дома Бакановой Н.А., расположенного по адресу: Ростовская обл., Белокалитвинский р-н, х. Титов, ул. Лесная, д. 9 (ориентировочная протяженность ЛЭП – 0,697 км)</t>
  </si>
  <si>
    <t>Строительство участка ВЛ-0,4 кВ от КТП №29 ВЛ-10 кВ №6 ПС 110/35/10 кВ «Б-11» для подключения строящейся гостиницы Ануфриенко Л.Н., расположенной по адресу: Ростовская обл., Морозовский р-н, г. Морозовск, ул. Халтурина, 316 е (ориентировочная протяженность ЛЭП – 0,033 км)</t>
  </si>
  <si>
    <t>Строительство участка ВЛ-0,4 кВ от опоры № 17, ВЛ-0,4 кВ №1, КТП №85, ВЛ-10кВ №7, ПС 110/35/10 кВ «Милютинская» для подключения жилого дома Долженко М.М., расположенного по адресу: Ростовская обл., Милютинский р-н, х. Агропролетарский, ул. Молодежная 7 (ориентировочная протяженность ЛЭП – 0,366 км)</t>
  </si>
  <si>
    <t>Строительство участка ВЛ-0,4кВ от опоры №13, ВЛ-0,4кВ №1, КТП №678, ВЛ-6кВ "Восход", ПС 110/6кВ "Б-1" для подключения жилого дома Финаева А.И., расположенного по адресу: Ростовская обл., Белокалитвенский р-н, х. Поцелуев, ул. Солнечная, д.9 (ориентировочная протяженность ЛЭП-0,196км)</t>
  </si>
  <si>
    <t>Строительство участка ВЛ-0,4кВ от опоры № 18 ВЛ-0,4кВ №1, КТП №125, ВЛ-10кВ  №2, ПС 110/35/10/6кВ «К-4»,  для подключения жилого дома с пристройкой Аксенова А.Г. расположенного по адресу: Ростовская обл., Каменский р-н, х. Красновка, ул. Октябрьская, д. № 38 (ориентировочная протяженность ЛЭП – 0,125км)</t>
  </si>
  <si>
    <t>Строительство участка ВЛ-0,4кВ от опоры № 24, ВЛ-0,4кВ №1, КТП №529, ВЛ-10кВ  №1, ПС 35/10кВ «Первомайская»,  для подключения жилого дома Мозоль М.П. расположенного по адресу: Ростовская обл., Каменский р-н, х. Исаев, ул. Бригадная, д. № 7 (ориентировочная протяженность ЛЭП – 0,240км)</t>
  </si>
  <si>
    <t>Строительство участка ВЛ-0,22кВ от опоры № 51, ВЛ-0,4кВ №2, КТП №120, ВЛ-10кВ №2, ПС 35/10кВ «Каменская СХТ» для подключения строящегося жилого дома Родионовой Т.Н., расположенного по адресу: Ростовская обл., Каменский р-н, х. Старая Станица, ул. Ломоносова, д. №167, корп. А (ориентировочная протяженность ЛЭП – 0,045км)</t>
  </si>
  <si>
    <t>Строительство участка ВЛ-0,4кВ от опоры № 11, ВЛ-0,4кВ №2, ТП № 172, ВЛ-10кВ №1, ПС 35/10кВ «Глубокинская» для подключения жилого дома Кобытченко И.В., расположенного по адресу: Ростовская обл., Каменский р-он, х. Березовый, пер. Титова, д. №10 (ориентировочная протяженность ЛЭП – 0,300км)</t>
  </si>
  <si>
    <t>Строительство участка ВЛ-0,4 кВ от опоры №9, ВЛ-0,4 кВ №3,  КТП №221  ВЛ-10 кВ №1  ПС 110/10 кВ «Обливская ПТФ»  для подключения «строящегося жилого дома»  Спицак Н.М., расположенного по адресу: Ростовская обл., Обливский р-н, п. Средний Чир, ул. Новоселов, д.4, к.н. № 61:27:0070602:657 (ориентировочная протяженность ЛЭП – 0,050 км)</t>
  </si>
  <si>
    <t>Строительство участка ВЛ-0,4 кВ от опоры №47, ВЛ-0,4 кВ №2, КТП №102, ВЛ-10 кВ  №5, ПС 35/10кВ «Войковская»,  для подключения  жилого дома (литер Г) Веденеевой Н.Т. расположенного по адресу: Ростовская обл., Тарасовский р-н, ст. Митякинская, ул. Фрунзе, д.51, к.н. 61:37:0100101:4322 (ориентировочная протяженность ЛЭП – 0,015км)</t>
  </si>
  <si>
    <t>Строительство участка ВЛ-0,4 кВ от опоры №17, ВЛ-0,4 кВ №3, КТП №95, ВЛ-10 кВ №5, ПС 35/10кВ «Войковская», для подключения торгового павильона некапитального типа ИП Веденеевой Н.Т., расположенного по адресу: Ростовская обл., Тарасовский р-н, ст. Митякинская, ул. Менжинского, д.20а, к.н. 61:37:0100101:4362 (ориентировочная протяженность ЛЭП – 0,015км)</t>
  </si>
  <si>
    <t>Строительство участка ВЛ-0,4кВ от РУ 0,4кВ КТП №330, ВЛ-10кВ №1, ПС 35/10кВ «Знаменская», для подключения ВРУ-0,4 кВ нежилого здания, расположенного по адресу: Ростовская область, Милютинский район, 1200 м на запад от сл. Маньково-Березовская, к.н.: 61:23:0600006:776 (ориентировочная протяженность ЛЭП – 0,030км)</t>
  </si>
  <si>
    <t>Строительство участка ВЛ-0,4кВ от опоры  №1, ВЛ 0,4кВ № 2 КТП № 885, ВЛ-10кВ №3, ПС 35/10кВ «Грушевская», ВЛ-0,4кВ от опоры  №1, ВЛ 0,4кВ № 3 КТП № 885, ВЛ-10кВ №3, ПС 35/10кВ «Грушевская» для подключения строящихся и жилых домов Барышева А.И., Жмуриной Н.И., Колядиной Т.Н., Костылевой Л.М., Семерниковой Е.Н., Шапкиной М.П.,  расположенных по адресу: Ростовская обл., Белокалитвинский р-н, х.Семимаячный, ул. Коммуна д.40, ул. Набережная д. 24, 5, 4, 9, 40 (ориентировочная протяженность ЛЭП – 2,069 км)</t>
  </si>
  <si>
    <t>Строительство участка ВЛ-0,4кВ от РУ-0,4кВ ТП №63, ВЛ-6кВ «Атлас», ПС 110/35/10/6кВ «К-4» для подключения БС №61-02523 ПАО «МТС» расположенных по адресу: Ростовская обл., Каменский р-он, 918км +400м автомагистрали М-4 «Дон», справа по ходу километража «Москва-Ростов» КН 61:15:602101:0343 (ориентировочная протяженность ЛЭП – 0,115км)</t>
  </si>
  <si>
    <t>Строительство участка ВЛ 0,4 кВ от опоры № 1 ВЛ 0,4 кВ №1 КТП № 922, ВЛ 10 кВ №4 ПС 35/10 кВ «Грушевская» для подключения коровника Индивидуального предпринимателя Талахадзе Л.П. (ориентировочная протяженность ЛЭП – 0,284 км)</t>
  </si>
  <si>
    <t>Строительство участка ВЛ-0,4 кВ от опоры № 1, ВЛ-0,4 кВ №1, КТП № 352, ВЛ-6 кВ «Курский карьер», ПС 110/35/6 кВ «Б-2» для подключения  строящегося СТО  Толмачева А.Ю., расположенного по адресу: примерно на расстоянии 50 метров по направлению на северо-восток от ориентира: Ростовская обл., Белокалитвинский р-н, х. Крутинский, ул. Родниковая, 60, к.н. 61:04:0130104:293 (ориентировочная протяженность ЛЭП – 0,880 км)</t>
  </si>
  <si>
    <t>Строительство участка ВЛ-0,4 кВ от АВ-0,4 кВ № 2, КТП № 113, ВЛ-10 кВ № 4, ПС 110/10 кВ «Головокалитвинская» для подключения  склада Синебрюхова Д.И., расположенного по адресу: Ростовская обл., Белокалитвинский р-н, х. Демишев, ул. Кирпичная, д. 3 (ориентировочная протяженность ЛЭП – 0,600 км)</t>
  </si>
  <si>
    <t>Строительство участка ВЛ-0,4кВ от опоры №2, ВЛ-0,4кВ №1, КТП №52 ВЛ-10кВ №3 ПС 35/10кВ «Войковская», для подключения базовой станции сотовой связи ЗАО «Русские башни», расположенной по адресу: Ростовская обл., Тарасовский р-н, х. Можаевка примерно в 30м на северо-восток от дома № 19 по ул. Мира, к.к. № 61:37:0110101 (ориентировочная протяженность ЛЭП-0,02км)</t>
  </si>
  <si>
    <t>Строительство участка ВЛ-0,4 кВ от опоры № 3, ВЛ-0,4 кВ № 3 , КТП № 426, ВЛ-10 кВ № 3, ПС 35/10 кВ «Нижнепоповская » для подключения строящегося  жилого дома Хижнякова П.С., расположенного по адресу: Ростовская обл., Белокалитвинский р-н, п. Сосны, ул. Сосновая, д.32, (ориентировочная протяженность ЛЭП – 0,166 км)</t>
  </si>
  <si>
    <t>Строительство участка ВЛ-0,4кВ от опоры №7, ВЛ-0,4кВ №1, КТП №204, ВЛ-10кВ №4, ПС 110/35/10кВ «Б-11», для подключения жилого дома Дущенко Л.Н., расположенного по адресу: Ростовская обл., Морозовский р-н, г. Морозовск, ул. Каруна, д. 8/60, к.н. 61:24:0014007:203 (ориентировочная протяженность ЛЭП–0,17км)</t>
  </si>
  <si>
    <t>Строительство участка ВЛ-0,4 кВ от опоры № 3, ВЛ-0,4 кВ № 2, КТП  № 456, ВЛ-10 кВ № 1, ПС 35/10 кВ «Колушкинская», для подключения «нежилого здания (крытый ток)» ИП главы К(Ф)Х Бородавченко В.Н., установленного относительно ориентира, расположенного в границах участка, адрес ориентира: Ростовская область, Тарасовский район, сл. Ефремово-Степановка, к.н. 61:37:0600006:1 (ориентировочная протяженность ЛЭП – 0,540 км)</t>
  </si>
  <si>
    <t>Строительство участка ВЛ-0,4 кВ от КТП №172, ВЛ-6 кВ «Кирова», ПС 35/6 кВ «Б-6», для подключения строящегося здания Гнилорыбова А.А, расположенного по адресу: Ростовская обл., Тацинский р-н, п. Жирнов примерно в 0,6 км на восток от ул. Мичурина, 82, к.н. № 61:38:0600008:1582 (ориентировочная протяженность ЛЭП – 0,325 км)</t>
  </si>
  <si>
    <t>Строительство участка ВЛ-0,4кВ от опоры №18, ВЛ-0,4кВ №1,  КТП №251 ВЛ-10 кВ №5 ПС 110/10 кВ «Обливская ПТФ» для подключения «склада травяного» Гаврилова М.М., расположенного по адресу: Ростовская обл., Обливский р-н, х. Солонецкий, пер.Луговой, д. 4В, к.н. № 61:27:0600016:68 (ориентировочная протяженность ЛЭП – 0,280км)</t>
  </si>
  <si>
    <t>Строительство участка ВЛ-0,4кВ от опоры №1, ВЛ-0,4 кВ №1, КТП № 575, ВЛ-10кВ №3, ПС 35/10кВ «Краснодонецкая» для подключения жилого дома Барвенко С.Г., расположенного по адресу: Ростовская обл., Белокалитвинский р-н, х. Нижнесеребряковский, ул. Центральная, д. 14 (ориентировочная протяженность ЛЭП – 0,365 км)</t>
  </si>
  <si>
    <t>Строительство участка ВЛ-0,22кВ от АВ 0,4кВ №1, КТП№884, ВЛ-10кВ №3, ПС 35/10кВ «Грушевская», для подключения ГРП для объекта «Межпоселковый газопровод к х. Семимаячный, х. Грушевка, х. Дубовой с отводами на х. Постовой и х. Чернышев» ООО «Газпроммежрегионгаз» расположенного по адресу: Ростовская обл., Белокалитвинский р-н, х. Семимаячный, к.н. 61:04:0000000:5440 (ориентировочная протяженность ЛЭП – 0,206км)</t>
  </si>
  <si>
    <t>Строительство участка ВЛ-0,4 кВ от опоры № 1, ВЛ-0,4 кВ №2 , КТП №517, ВЛ-10кВ №2 Л-СП-3, ПС 110/10 кВ «Богатовская ПТФ» для подключения жилого дома Радченко Л.В., расположенного по адресу: Ростовская обл., Белокалитвинский р-н, х. Богатов, ул. Песчаная д.14 кв.3. (ориентировочная протяженность ЛЭП – 0,547 км)</t>
  </si>
  <si>
    <t>Строительство участка ВЛ-0,4 кВ от опоры № 3, ВЛ-0,4 кВ №3 , КТП№517, ВЛ-10кВ №2 Л-СП-3, ПС 110/10 кВ «Богатовская ПТФ», для подключения жилого дома Титова Ф.И., расположенного по адресу: Ростовская обл., Белокалитвинский р-н, х. Богатов, ул. Набережная д.33. (ориентировочная протяженность ЛЭП – 0,280 км)</t>
  </si>
  <si>
    <t>Строительство участка ВЛ-0,4кВ от АВ 0,4кВ №1, КТП№516, ВЛ-10кВ №2 Л-СП-3, ПС 110/10кВ «Богатовская ПТФ», для подключения жилых домов Лашиной А.А., Назарова А.Н., Панфиловой Е.С., расположенных по адресу: Ростовская обл., Белокалитвинский р-н, х. Богатов, ул. Набережная к.н. 61:04:0080201:199, ул. Набережная д. 11, ул. Сосновая д.10 (ориентировочная протяженность ЛЭП – 0,616 км)</t>
  </si>
  <si>
    <t>Строительство участка ВЛ-0,4 кВ от опоры № 1, ВЛ-0,4 кВ №1 , КТП №278 ВЛ-6кВ "Горняцкий" ПС 110/35/6кВ Б-2, для подключения  жилого дома Корольковой З.В., расположенного по адресу: Ростовская обл., Белокалитвинский р-н, х. Рудаков, д. 50а (ориентировочная протяженность ЛЭП – 0,634км)</t>
  </si>
  <si>
    <t>Строительство участка ВЛ-0,4кВ от опоры № 1, ВЛ-0,4кВ №2, КТП №60 ВЛ-10кВ №2 ПС 110/10кВ «Головокалитвинская», для подключения  жилого дома Фисунова С.Я., расположенного по адресу: Ростовская обл., Белокалитвинский р-н, х. Ильинка, ул. Первомайская, к.н. № 61:04:0140103:99 (ориентировочная протяженность ЛЭП – 0,339 км)</t>
  </si>
  <si>
    <t>Строительство участка ВЛ-0,4 кВ от опоры № 1, ВЛ-0,4 кВ №2 , КТП№191 ВЛ-10кВ №2 ПС 35/10 кВ «Литвиновская», для подключения  жилого дома Гуреева И.Г., расположенного по адресу: Ростовская обл., Белокалитвинский р-н, с. Литвиновка, пер. Лесной 6 (ориентировочная протяженность ЛЭП – 0,196 км)</t>
  </si>
  <si>
    <t>Строительство участка ВЛ-0,4 кВ от опоры №20, ВЛ-0,4 кВ №1, КТП №123,  ВЛ-10 кВ №4, ПС 35/10 кВ «Семёновская» для подключения  жилого дома Полога Н.В., расположенного по адресу: Ростовская обл., Милютинский р-он, х. Орлов, ул. Садовая, д. 8, к.н. № 61-23-0060101:21 (ориентировочная протяженность ЛЭП – 0,170 км)</t>
  </si>
  <si>
    <t>Строительство участка ВЛ-0,4 кВ от опоры № 17, ВЛ-0,4 кВ № 1, КТП № 258, ВЛ-10 кВ №6, ПС 35/10 кВ «Селивановская» для подключения  жилого дома Холошенко А.И., расположенного по адресу: Ростовская обл., Милютинский р-н, х. Севостьянов, ул. Центральная, д.15 (ориентировочная протяженность ЛЭП – 0,120 км)</t>
  </si>
  <si>
    <t>Строительство участка ВЛ-0,4 кВ от опоры № 6, ВЛ-0,4 кВ № 1, КТП № 82, ВЛ-10 кВ № 7, ПС 110/35/10 кВ «Милютинская», для подключения жилого дома Фильцева А.А., расположенного по адресу: Ростовская обл., Милютинский р-н, х. Юдин, ул. Черёмушки д. 67, к.н. 61:23:0030101:2204 (ориентировочная протяженность ЛЭП – 0,45 км)</t>
  </si>
  <si>
    <t>Строительство участка ВЛ-0,4 кВ от РУ-0,4 кВ, КТП №239, ВЛ-10 кВ №9, ПС 35/10 кВ "Селивановская" для подключения нежилого здания (телятника) Гривенного А.А., расположенного по адресу: Ростовская область, Милютинский р-н, х. Новодмитриевский, ул. Комаровка, д. 27, к.н. №61:23:0050401:20 (ориентировочная протяженность ЛЭП 0,520 км)</t>
  </si>
  <si>
    <t>Строительство участка ВЛ-0,4кВ от опоры №28 ВЛ-0,4кВ №1, КТП№51, ВЛ-10кВ №6, ПС 110/35/10 кВ «Обливская-1», для подключения строящегося полевого дома Арисян А.А., расположенного по адресу: Ростовская обл., Обливский р-н, х. Лобачев, в границах ОАО «Лобачевский», к.н. № 61:27:06000011:430 (ориентировочная протяженность ЛЭП-0,400км)</t>
  </si>
  <si>
    <t>Строительство участка ВЛ-0,4кВ от опоры №8, ВЛ-0,4кВ №1 , КТП №290 ВЛ-10кВ №2 ПС 110/35/10 кВ «Тарсовская», для подключения строящегося жилого дома Морозова И.Н., расположенного по адресу: Ростовская обл., Тарасовский р-н, п. Тарасовский, ул. Пушкина 79 (ориентировочная протяженность ЛЭП – 0,03 км)</t>
  </si>
  <si>
    <t>Строительство участка ВЛ-0,4 кВ от РУ-0,4кВ, КТП№454 ВЛ-10кВ №1 ПС 35/10 кВ «Колушкинская» для подключения жилых домов Хорошевского Ю.Н.; Липинского М.А., расположенных по адресу: Ростовская обл., Тарасовский р-н, сл. Ефремово-Степановка, ул. Первомайская, д.3 и д.7 (ориентировочная протяженность ЛЭП – 0,188 км)</t>
  </si>
  <si>
    <t>Строительство участка ВЛ-0,4 кВ от опоры № 4, ВЛ-0,4 кВ №2, КТП№222, ВЛ-10кВ №1 ПС 35/10 кВ «Митякинская» для подключения  жилого дома Минаева Ю.А., расположенного по адресу: Ростовская обл., Тарасовский р-н, х. Верхний Митякин, ул. Заречная, д.41 (ориентировочная протяженность ЛЭП – 0,410 км)</t>
  </si>
  <si>
    <t>Строительство участка ВЛ-0,4 кВ от опоры № 9, ВЛ-0,4 кВ №1 , КТП №379, ВЛ-10 кВ №1, ПС 35/10 кВ «Верхне-Кольцовская», для подключения здания зерносклада ИП Забураева С.А., расположенного по адресу: Ростовская обл., Тацинский р-н, х. Новороссошанский, пер. Кавказский, д. 5, корп. А (ориентировочная протяженность ЛЭП – 0,257 км)</t>
  </si>
  <si>
    <t>Строительство участка ВЛ-0,4 кВ от опоры №25, ВЛ-0,4 кВ №1, КТП №153, ВЛ-10 кВ №3, ПС 35/10 кВ «Широко-Атамановская», для подключения жилого дома Шпак В.В., расположенного по адресу: Ростовская обл., Морозовский р-н, х. Донской, ул. Школьная, д 7, к.н.  61:24:0080301:85 и жилого дома Шпак В.В., расположенного по адресу: Ростовская обл., Морозовский р-н, х. Донской, ул. Школьная, д 11, к.н. 61:24:0080301:101 (ориентировочная протяженность ЛЭП – 0,22 км)</t>
  </si>
  <si>
    <t>Строительство участка ВЛ-0,4кВ от РУ-0,4кВ, КТП №184, ВЛ-10кВ №3, ПС 35/10кВ «Семёновская», для подключения артскважины «Муниципального унитарного пассажирского автотранспортного предприятия Милютинского района», расположенного по адресу: Ростовская обл., Милютинский р-н, п. Доброполье, ул. пер. Мирный,  д 5, ПТО ЗАО «Каменное» к.н. 61:23:0060201:238 (ориентировочная протяженность ЛЭП–0,085км)</t>
  </si>
  <si>
    <t>Строительство участка ВЛ-0,4кВ от опоры №13, ВЛ-0,4кВ № 2, КТП №153, ВЛ-10кВ №3, ПС 35/10кВ «Каменская СХТ», для подключения строящегося жилого дома Пылева Н.Е. расположенного по адресу: Ростовская область, Каменский район, х. Лесной, ул. Лермонтова, д. №7, кв./оф.1, к.н. 61:15:0130501:1646 (ориентировочная протяженность ЛЭП-0,049км)</t>
  </si>
  <si>
    <t>Строительство участка ВЛ-0,4кВ от опоры №4, ВЛ-0,4кВ №1, КТП №147, ВЛ-10кВ  №2, ПС 110/35/10/6кВ «К-4»,  для подключения жилого дома Макаровой С.И. и строящегося жилого дома Мирошниченко М.Н. расположенных по адресу:Ростовская область, Каменский район, х. Масаловка, ул. Гагарина, дом № 4 к.н. 61:15:0080201:1497 и дом №9 к.н. 61:15:00802016:1473 (ориентировочная протяженность ЛЭП – 0,124км)</t>
  </si>
  <si>
    <t>Строительство участка ВЛ-0,4 кВ от опоры №19 ВЛ 0,4 кВ №1 КТП №386, ВЛ-10 кВ №2, 10/0,4 ПС 35/10 кВ "Курнолиповская", для подключения здания телятника Костоева Х.Х., расположенного по адресу: Ростовская область, Тарасовский район, в  0,55 км на северо-запад от х. Новоалексеевка, к.н. №61:37:06000015:794 (ориентировочная протяженность ЛЭП 0,38 км)</t>
  </si>
  <si>
    <t>Строительство участка ВЛ-0,4кВ от опоры № 5, ВЛ-0,4кВ №1, КТП №3, ВЛ-10кВ №3, ПС 35/10кВ «Вольно-Донская» для подключения жилого дома Шадманова А.А., расположенного по адресу: Ростовская обл., Морозовский р-н, х. Семеновка,  д. № 16 (ориентировочная протяженность ЛЭП – 0,13км)</t>
  </si>
  <si>
    <t>Строительство участка ВЛ-0,4 кВ от опоры № 1, ВЛ-0,4 кВ №1 , КТП№289 ВЛ-10кВ №5 ПС 35/10 кВ «Селивановская», для подключения нежилого здания (склада) Аникеенко А.П., расположенного по адресу: Ростовская обл., Милютинский р-н, х. Решетняков, пер. Речной, строение 1 (ориентировочная протяженность ЛЭП – 0,168 км)</t>
  </si>
  <si>
    <t>Строительство участка ВЛ-0,4кВ от опоры № 10, ВЛ-0,4кВ №1, КТП №63, ВЛ-10 кВ №3, ПС 35/10кВ «Широко-Атамановская», для подключения нежилого здания (склада) ИП Главы КФХ Ноздрина В.И., расположенного по адресу: Ростовская обл., Морозовский р-н, территория реорганизованного колхоза им. Дзержинского 530 м на юго-запад от ул. Покровская, д.26 х. Покровский к.н. 61:24:0600010:349 (ориентировочная протяженность ЛЭП – 0,39км)</t>
  </si>
  <si>
    <t>Строительство участка ВЛ-0,4 кВ от опоры № 9, ВЛ-0,4 кВ №1, КТП№19 ВЛ-10кВ №2, ПС 110/35/10 кВ «Обливская-1» для подключения  жилого дома Мельниковой Н.В., расположенного по адресу: Ростовская обл., Обливский р-н, х. Сеньшин, ул. Березовая, д.67 (ориентировочная протяженность ЛЭП – 0,21 км)</t>
  </si>
  <si>
    <t>Строительство участка ВЛ-0,4 кВ от опоры № 38, ВЛ-0,4 кВ №2, КТП № 75, ВЛ-10 кВ №5, ПС 110/10 кВ «Волченская ПТФ» для подключения жилого дома Погребецкой А.Д. расположенного по адресу: Ростовская обл., Каменский р-н, х. Малая Каменска ул. Октябрьская, д. 23 корп.А., к.н.з.у. 61:15:0090101:3989 (ориентировочная протяженность ЛЭП – 0,103 км)</t>
  </si>
  <si>
    <t>Строительство участка ВЛ-0,4кВ от опоры №9, ВЛ-0,4кВ №1, КТП №153, ВЛ-10кВ №3, ПС 35/10кВ «Каменская СХТ», для подключения строящегося жилого дома Барабаш Ю.Г. расположенного по адресу: Ростовская область, Каменский район, х. Лесной, ул. Лермонтова, дом № 16 к.н. 61:15:0130501:2025 (ориентировочная протяженность ЛЭП – 0,075км)</t>
  </si>
  <si>
    <t>Строительство ТП 10/0,4 кВ, ВЛ 10 кВ, ВЛ 0,4 кВ от ВЛ 10 кВ №706 ПС 35 кВ АС7 для электроснабжения складского помещения ООО “Фирма Элмика” на участке с КН 61:02:0600008:435 в п. Рассвет Аксайского района Ростовской области (ориентировочная мощность трансформатора 0,160 МВА, ориентировочная протяжённость ЛЭП 0,684 км)</t>
  </si>
  <si>
    <t>Строительство ВЛ 0,4 кВ от ВЛ 0,4 кВ №1 КТП №426 ВЛ 10 кВ №1109 ПС 110 кВ АС11 для электроснабжения ВРУ 0,4 кВ жилого дома Краснова В. П. по ул. Мира, 59 в х. Веселый Аксайского района Ростовской области (ориентировочная протяжённость ЛЭП 0,180 км)</t>
  </si>
  <si>
    <t>Строительство ВЛ 0,4 кВ от ВЛ 0,4 кВ №1 КТП №148 ВЛ 6 кВ №802 ПС 35 кВ АС8 для электроснабжения ВРУ 0,23 кВ жилого дома Машичева В. В. на участке с КН 61:02:500601:118 в п. Опытный Аксайского района Ростовской области (ориентировочная протяжённость ЛЭП 0,162 км)</t>
  </si>
  <si>
    <t>Строительство ВЛ 0,4 кВ от ВЛ 0,4 кВ №1 КТП №737 ВЛ 10 кВ №105 ПС 110 кВ АС1 для электроснабжения ВРУ 0,4 кВ жилого дома Толстяковой Е. О. по ул. Красноармейская, 235/2 в ст-це Ольгинская Аксайского района Ростовской области (ориентировочная протяжённость ЛЭП 0,225 км)</t>
  </si>
  <si>
    <t>Строительство ВЛ 0,4кВ от ВЛ 0,4кВ №1, КТП №25, ВЛ 10кВ №653, ПС 110 кВ АС6 для электроснабжения ВРУ 0,4кВ жилого дома Луговик Н.А. по ул. Полевая, 7 в ст-це Старочеркасская Аксайского района, Ростовской области (ориентировочная протяжённость ЛЭП 0,095км)</t>
  </si>
  <si>
    <t>Строительство ВЛ 0,4кВ от ВЛ 0,4кВ №1 КТП №490 ВЛ 10кВ №1103 ПС 110 кВ АС11 для электроснабжения ВРУ 0,4кВ жилого дома Гоптаревой В.Г. по ул. Азовская, 18А в х. Александровка Аксайского района Ростовской области (ориентировочная протяжённость ЛЭП 0,080км)</t>
  </si>
  <si>
    <t>Строительство ВЛ 0,4 кВ от ВЛ 0,4 кВ №1 КТП №406 ВЛ 10кВ №1003 ПС 110 кВ АС10 для электроснабжения ВРУ 0,4 кВ жилого дома Наумова А.А. на участке с КН 61:02:0030103:399 в ст-це Грушевская Аксайского района Ростовской области (ориентировочная протяжённость ЛЭП 0,092км)</t>
  </si>
  <si>
    <t>Строительство ВЛ 0,4кВ от ВЛ 0,4кВ №2 КТП №138 ВЛ 6кВ №807 ПС 35кВ АС8 для электроснабжения ВРУ 0,4кВ жилого дома Колесниковой С.П. по ул. Калинина, 37А в х. Большой Лог Аксайского района Ростовской области (ориентировочная протяжённость ЛЭП 0,030км)</t>
  </si>
  <si>
    <t>Строительство ВЛ 0,4кВ от проектируемой КТПН 6/0,4кВ (по договору №61-1-17-00338449 от 09.10.2017г.) ВЛ 6кВ №806 ПС 35кВ АС8 для электроснабжения ВРУ 0,23кВ жилого дома Мирошникова С.В. на участке с КН 61:02:503501:0045 в п. Опытный Аксайского района Ростовской области (ориентировочная протяжённость ЛЭП 0.067км)</t>
  </si>
  <si>
    <t>Строительство ВЛ 0,4 кВ от ВЛ 0,4 кВ №2 КТП №115 ВЛ 10 кВ №3 ПС 35 кВ Б. Салы для электроснабжения ВРУ 0,4 кВ жилого дома Бросалина С. А. на участке с КН 61:02:0600005:9829 в пос. Темерницкий Аксайского района Ростовской области (ориентировочная протяжённость ЛЭП 0,115 км)</t>
  </si>
  <si>
    <t>Строительство ВЛ 0,4 кВ от ВЛ 0,4 кВ №2 КТП №11 ВЛ 10 кВ №655 ПС 110 кВ АС6 для электроснабжения ВРУ 0,4 кВ жилого дома Таишевой Т. В. по ул. Аксайская, 5А в ст-це Старочеркасская Аксайского района Ростовской области (ориентировочная протяжённость ЛЭП 0,050 км)</t>
  </si>
  <si>
    <t>Строительство ВЛ 0,4 кВ от ВЛ 0,4 кВ №1 КТП №82 ВЛ 10 кВ №1208 ПС 110 кВ АС12 для электроснабжения ВРУ 0,4 кВ жилого дома Гетманова В. В. на участке с КН 61:02:0600006:5415 в п. Щепкин Аксайского района Ростовской области (ориентировочная протяжённость ЛЭП 0,036 км)</t>
  </si>
  <si>
    <t>Строительство ВЛ 0,4 кВ от ВЛ 0,4 кВ №2 КТП №740 ВЛ 10 кВ №101 ПС 110 кВ АС1 для электроснабжения ВРУ 0,4 кВ жилого дома Торопова Е. Э. на участке с КН 61:02:0600015:5874 в х. Махин Аксайского района Ростовской области (ориентировочная протяжённость ЛЭП 0,070 км)</t>
  </si>
  <si>
    <t>Строительство ВЛ 0,4кВ от ВЛ 0,4кВ №1 КТП №8 ВЛ 10кВ №657 ПС 110кВ АС6 для электроснабжения ВРУ 0,4кВ жилого дома Маянцева А.Г. по ул. Булавина, 5Б в ст. Старочеркасская Аксайского района Ростовской области (ориентировочная протяженность ЛЭП 0,150км)</t>
  </si>
  <si>
    <t>Строительство ВЛ 0,4 кВ от ВЛ 0,4 кВ №2 КТП №107 ВЛ 10 кВ №1208 ПС 110 кВ АС12 для электроснабжения ВРУ 0,4 кВ жилого дома Пидуст А. А. по ул. Первомайская, 66А в п. Щепкин Аксайского района Ростовской области (ориентировочная протяжённость ЛЭП 0,1км)</t>
  </si>
  <si>
    <t>Строительство ВЛ 0,4 кВ от ВЛ 0,4 кВ №1 КТП №704 ВЛ 10 кВ №405 ПС 110 кВ АС4 для электроснабжения ВРУ 0,4 кВ жилого дома Казимова В. С. по ул. Истомина, 52 в х. Истомино Аксайского района Ростовской области (ориентировочная протяжённость ЛЭП 0,1км)</t>
  </si>
  <si>
    <t>Строительство ВЛ 0,4 кВ от проектируемого КТП 10/0,4 кВ (по договору № 61-1-18-00373877 от 10.05.2018 г.)  по ВЛ 10 кВ №3  ПС 35 кВ Б. Салы для электроснабжения жилых домов по ул. Печерского,  22, 28 в пос. Темерницкий Аксайского района Ростовской области (ориентировочная протяжённость ЛЭП 0,1 км)</t>
  </si>
  <si>
    <t>Строительство ВЛ 0,4 кВ от ВЛ 0,4 кВ №1 КТП №607 ВЛ 10 кВ №105 ПС 110 кВ АС1 для электроснабжения ВРУ 0,4 кВ жилого дома Чеботаревой Н. В. на участке с КН 61:02:0090103:3017 в ст-це Ольгинская Аксайского района Ростовской области (ориентировочная протяжённость ЛЭП 0,053 км)</t>
  </si>
  <si>
    <t>Строительство ВЛ 0,4 кВ от ВЛ 0,4 кВ №2 КТП №494 ВЛ 10 кВ №1101 ПС 110 кВ АС11 для электроснабжения ВРУ 0,4 кВ храма на участке с КН 61:02:0070201:1140 в ст-це Мишкинская Аксайского района Ростовской области (ориентировочная протяжённость ЛЭП 0,090 км)</t>
  </si>
  <si>
    <t>Строительство ВЛ 0,4 кВ от ВЛ 0,4 кВ №3 КТП №253 ВЛ 10 кВ №2 ПС 35 кВ Б. Салы для электроснабжения ВРУ 0,4 кВ жилого дома Бублеева С. В. по ул. Платова, 1 в пос. Темерницкий Аксайского района Ростовской области (ориентировочная протяжённость ЛЭП 0,111 км)</t>
  </si>
  <si>
    <t>Строительство ВЛ 0,4кВ от РУ 0,4кВ КТП №683 ВЛ-10кВ №255 ПС 110кВ БГ2 для электроснабжения земельного участка сельскохозяйственного назначения Метелева Н.Н. по адресу: Ростовская область, Аксайский район, х. Слава Труда, установлено относительно ориентира, расположенного в границах участка, к.н. 61:02:0600019:1316 (ориентировочная протяженность ЛЭП 0,05км)</t>
  </si>
  <si>
    <t>Строительство ВЛ 0,4кВ от опоры №45 ВЛ 0,4кВ №2 КТП 10/0,4кВ №126 ВЛ 10кВ №307 ПС 35кВ БГ3 для электроснабжения жилого дома Сулейманова М.С. по адресу: Ростовская область, Багаевский район, х. Кудинов, ул. Школьная, д.41-а, к.н. 61:03:0030201:1155 (ориентировочная протяжённость ЛЭП 0,135км)</t>
  </si>
  <si>
    <t>Строительство ВЛ 0,4 кВ от опоры № 9 ВЛ 0,4 кВ №3 КТП 10/0,4 кВ №144 ВЛ 10 кВ №108 ПС 110 кВ БГ1 для электроснабжения личного подсобного хозяйства Галатова А.А. по адресу:  Ростовская область, Багаевский район, х. Елкин, ул. Кооперативная, д. 3-а, к.н. 61:03:0030141:21(ориентировочная протяжённость ЛЭП 0,07 км)</t>
  </si>
  <si>
    <t>Строительство ВЛ 0,4кВ от ВЛ 0,4кВ №1, КТП 10/0,4кВ №4, ВЛ 10кВ №151, ПС 110 кВ В1 для электроснабжения здания ИП Шаповалова А.Н. на участке с КН 61:06:0010305:126 в х.Каракашев, ул. Старая, д. 39, Веселовского района, Ростовской области (ориентировочная протяжённость ЛЭП 0,04км)</t>
  </si>
  <si>
    <t xml:space="preserve">Строительство ВЛ 0,4 кВ  по ВЛ 0,4 кВ № 1,  КТП 10/0.4 кВ № 93, ВЛ 10 кВ №158  ПС 110  кВ  В1 для электроснабжения жилого дома Акопян Р. А. на участке с КН 61:06:0010139:490 в п. Веселый, ул. Мира, д. 43, Веселовского района, Ростовской области и жилого дома Черных Н. В. на участке с КН 61:06:0010139:489 в п. Веселый, ул. Мира, д. 41  Веселовского района, Ростовской области </t>
  </si>
  <si>
    <t>Строительство ВЛ 0,4кВ по ВЛ 0,4кВ №2 КТП 10/0,4кВ №91 ВЛ 10кВ №160 ПС 110 кВ В1 для электроснабжения жилого дома Фомичева В.В. на участке с КН 61:06:0010108:182 в п. Веселый, ул. Береговая, д. 14а, Веселовского района, Ростовской области (ориентировочная протяжённость ЛЭП 0,03км)</t>
  </si>
  <si>
    <t>Строительство ВЛ 0,4 кВ  по ВЛ 0,4 кВ № 1,  КТП 10/0.4 кВ № 111, ВЛ 10 кВ №405  ПС 35  кВ  В4 для электроснабжения храма Святого Великомученика Пантелеимона Местной религиозной организации православного Прихода храма Успения Пресвятой Богородицы п. Веселый Веселовского района Ростовской области Религиозной организации «Волгодонская Епархия Русской Православной Церкви (Московский патриархат)»на участке с КН 61:06:0060102:129 в х. Позднеевка, ул. Мира,  д. 11-а, Веселовского района, Ростовской области (ориентировочная протяжённость ЛЭП 0,025 км)</t>
  </si>
  <si>
    <t>Строительство ВЛ 0,4кВ от опоры №1 ВЛ 0,4кВ №2 КТП №294 ВЛ 10кВ №208 ПС 110кВ СМ2 для электроснабжения ВРУ 0,4кВ на земельном участке сельскохозяйственного назначения заявителя ИП Глава КФХ Савельев Г.П. по адресу: Ростовская обл., р-н Семикаракорский, х. Жуков, примерно в 145м по направлению на юго-восток, кадастровый номер земельного учатска 61:35:0600007:640 (ориентировочная протяжённость ЛЭП 0,04км)</t>
  </si>
  <si>
    <t>Строительство  ВЛ 0,4 кВ от опоры № 24 ВЛ 0,4 кВ № 2 КТП 10/0,4 кВ № 434  ВЛ 10 кВ № 402 ПС 110 СМ-4 для электроснабжения земельного участка заявителя ИП Исаева В.Ю.  расположенного по адресу Ростовская область Семикаракорский район х. Сусат ул. Дорожная д. 6 примерно в 49 м на северо-запад   (ориентировочная протяжонность ЛЭП 0,035 км)</t>
  </si>
  <si>
    <t>Строительство ВЛ 0,4 кВ от ВЛ 0,4 кВ №3 КТП №691 ВЛ 10 кВ №405 ПС 110 кВ АС4 для электроснабжения ВРУ 0,4 кВ жилого дома Борисова Н. по пер. Дачный, 23/3 в х. Истомино Аксайского района Ростовской области (ориентировочная протяжённость ЛЭП 0,260 км)</t>
  </si>
  <si>
    <t>Строительство ВЛ 0,4 кВ от ВЛ 0,4 кВ №3 КТП №233 ВЛ 10 кВ №414 ПС 220 кВ Р4 для электроснабжения помещения и нежилого здания на участке с КН 61:02:0600010:12172, 61:02:0600010:12170 в п. Янтарный Аксайского района Ростовской области  (I этап)</t>
  </si>
  <si>
    <t>Строительство ВЛ 0,4 кВ от опоры № 119 ВЛ 0,4 кВ №1 КТП 10/0,4 кВ №163 ВЛ 10 кВ №605 ПС 110 кВ БГ6 для электроснабжения жилого дома Кисель А.И. по адресу:  Ростовская область, Багаевский район, х. Карповка, ул. Зеленая, д. 1-г, к.н. 61:03:0600001:454</t>
  </si>
  <si>
    <t>Строительство ВЛ 0,4 кВ от РУ 0,4кВ КТП №83 ВЛ 10кВ №107 ПС 110кВ АС1 для электроснабжения ВРУ 0,4кВ нежилого здания Кудрявцевой Н.С. по ул. Верхне-Луговая, 140Д в ст-це Ольгинская Аксайского района Ростовской области (ориентировочная протяженность ЛЭП – 0,075км)</t>
  </si>
  <si>
    <t>Строительство ВЛ 0,4кВ от ВЛ 0,4кВ №1 КТП №260 ВЛ 10кВ №3 ПС 35кВ Б. Салы для электроснабжения ВРУ 0,4кВ жилого дома Пигарева Р.К. на участке с КН 61:02:0600005:8544 в х. Нижнетемерницкий Аксайского района, Ростовской области (ориентировочная протяжённость ЛЭП 0,050км)</t>
  </si>
  <si>
    <t>Строительство ВЛ 0,4 кВ от ВЛ 0,4 кВ №2 КТП №105 ВЛ 6 кВ №807 ПС 35 кВ АС8 для электроснабжения ВРУ 0,4 кВ жилого дома Федоряка М. С. на участке с КН 61:02:0010201:6825 в х. Большой Лог Аксайского района Ростовской области (ориентировочная протяжённость ЛЭП 0,051 км)</t>
  </si>
  <si>
    <t>Строительство ВЛ 10кВ, ВЛ 0,4кВ, КТП 10/0,4кВ от опоры №94 ВЛ 10кВ №402 ПС 35кВ БГ4 для электроснабжения овощехранилища  Аскарова М.Г. по адресу: Ростовская обл., Багаевский р-н, установлено относительно ориентира, расположенного за пределами участка. Ориентир п. Отрадный. Участок находится примерно 3500м о ориентира по направлению на северо-восток (в бывших границах ЗАО "Орошаемое") (ориентировочная протяженность ЛЭП 1,845км, ориентировочная мощность трансформатора 0,1МВА)</t>
  </si>
  <si>
    <t>Строительство ВЛ 10кВ, ВЛ 0,4кВ, КТП 10/0,4кВ от опоры №185 ВЛ-10кВ №108 ПС 110кВ БГ-1 для электроснабжения жилых домов Петрова С.А., Будко В.Г. по адресу: Ростовская обл., Багаевский р-н, х. Елкин, пер. Северный, д.31 (ориентировочная протяжённость ЛЭП 0,12км, ориентировочная мощность трансформатора 0,063МВА)</t>
  </si>
  <si>
    <t>Строительство ВЛ 10 кВ, ВЛ 0,4 кВ, КТП 10/0,4 кВ от опоры №291 ВЛ 10 кВ № 257 ПС 110 кВ БГ2  для электроснабжения земельного участка сельскохозяйственного назначения ООО «Усьман» по адресу: Ростовская обл., Багаевский р-н, примерно в 260 м по направлению на юго-запад от перекрестка а/д Ольгинская-Волгодонск-поворот на п. Веселый, к.н. 61:03:0600009:242   (ориентировочная протяженность ЛЭП 1,015 км, ориентировочная мощность трансформатора 0,025МВА)</t>
  </si>
  <si>
    <t>Строительство ВЛ 0,4 кВ от ВЛ 0,4кВ №1 КТП 10/0,4 кВ № 147 по ВЛ 10 кВ №307 ПС 35 кВ БГ3 для электроснабжения теплицы Акимова Р.А. по адресу:  Ростовская область, Багаевский район, Елкинское сельское поселение, к.н. 61:03:0600002:651 (ориентировочная протяжённость ЛЭП 0,01 км)</t>
  </si>
  <si>
    <t>Строительство  ВЛ-0,4 кВ от ВЛ 0,4 кВ №2 КТП №653 ВЛ 10 кВ №403 ПС 110 кВ АС4 для электроснабжения ВРУ 0,4 кВ жилого дома Алексеева М.Н. по ул. Платова, 2 в х. Ленина Аксайского района Ростовской области (ориентировочная протяженность ЛЭП 0,052 км)</t>
  </si>
  <si>
    <t>Строительство ВЛ 0,4 кВ от ВЛ 0,4 кВ №2 КТП №434 ВЛ 10 кВ №1103 ПС 110 кВ АС11 для электроснабжения ВРУ 0,23 кВ жилого дома Антоновой Е. Н. по ул. Новодевичья, 19 в ст-це Мишкинская Аксайского района Ростовской области (ориентировочная протяжённость ЛЭП 0,098 км)</t>
  </si>
  <si>
    <t>Строительство ВЛ 0,4 кВ от ВЛ 0,4 кВ №4 КТП №219 ВЛ 10 кВ №441 ПС 220 кВ Р4 для электроснабжения жилого дома Барзыкина В. С. на участке с КН 61:02:0010401:769 в х. Камышеваха Аксайского района Ростовской области (ориентировочная протяжённость ЛЭП 0,040 км)</t>
  </si>
  <si>
    <t>Строительство ВЛ 0,4кВ от ВЛ 0,4кВ №3 КТП №147 ВЛ10кВ №125 ПС 110кВ СМ 1 для электроснабжения жилого дома заявителя Борисова Д.В. по адресу: Ростовская обл., Семикаракорский р-н, х. Чебачий, пер. Восточный, д.3, к.н.:61:35:0060201:2505. (ориентировочная протяжённость ЛЭП 0,02км)</t>
  </si>
  <si>
    <t>Строительство ВЛ 0,4 кВ от ВЛ 0,4 кВ №1 КТП 10/0,4 кВ №76 ВЛ 10 кВ №255 ПС 110 кВ БГ2 для электроснабжения жилого дома Волохова В.Ю. по адресу:Ростовская область, Багаевский район, п. Ясный, пер. Восточный, д. 24, к.н. 61:03:040406:0003 (ориентировочная протяжённость ЛЭП 0,1 км)</t>
  </si>
  <si>
    <t>Строительство ВЛ 0,4 кВ от проектируемой ВЛ 0,4 кВ техперевооружаемой КТП №254 (по договору №61-1-19-00491201 от 17.01.2020г) ВЛ 10 кВ №1208 ПС 110 кВ АС12 для электроснабжения ВРУ 0,4 кВ нежилого помещения Губарева В.Ю. на участке с КН61:02:0600006:5865 в п. Щепкин Аксайского района Ростовской области (ориентировочная протяженность ЛЭП 0,050 км).</t>
  </si>
  <si>
    <t>Строительство ВЛ 0,4кВ от РУ 0,4кВ КТП №204 ВЛ 10кВ №3 ПС 35кВ Б. Салы для электроснабжения детского сада на 220 мест на участке с КН 61:02:0081101:2978 в пос. Темерницкий Аксайского района Ростовской области (ориентировочная протяжённость ЛЭП 0,030км)</t>
  </si>
  <si>
    <t>Строительство ВЛ 0,4 кВ от ВЛ 0,4 кВ №1 КТП №11 ВЛ 10 кВ №655 ПС 110 кВ АС6 для электроснабжения ВРУ 0,4 кВ жилого дома Дубовниковой Н. И. на участке с КН 61:02:0110102:3574 в ст-це Старочеркасская Аксайского района Ростовской области (ориентировочная протяжённость ЛЭП 0,1 км)</t>
  </si>
  <si>
    <t>Строительство ВЛ 0,4кВ от ВЛ 0,4кВ №1 КТП 10/0,4кВ №39 ВЛ 10кВ №263 ПС 110кВ БГ2 для электроснабжения склада ИП Евсюкова Г.А. по адресу: Ростовская область, Багаевский район, Манычское сельское поселение, к.н. 61:03:0600007:1255 (ориентировочная протяжённость ЛЭП 0,16 км)</t>
  </si>
  <si>
    <t>Строительство  ВЛ 0,4 кВ от опоры № 8 ВЛ 0,4 кВ № 1 КТП 10/0,4 кВ № 635  ВЛ 10 кВ № 608 ПС 35 СМ-6 для электроснабжения ВРУ-0,23 кВ нежилого здания  заявителя Зарубина С.В.  расположенного по адресу Ростовская область Семикаракорский район х. Маломечетной примерно в 20 м на запад   ( ориентировочная протяжонность ЛЭП 0,1 км)</t>
  </si>
  <si>
    <t>Строительство ВЛ 0,4 кВ по ВЛ 0,4 кВ №1, КТП 10 №460, ВЛ 10 кВ №608 ПС 35 кВ В6 для электроснабжения жилого дома Ильдимиркина А.В. на участке с КН 61:06:0020810:25 в п. Чаканиха, ул. Молодежная, 27 Веселовского района, Ростовской области (ориентировочная протяженность ЛЭП – 0,06 км)</t>
  </si>
  <si>
    <t>Строительство ВЛ 0,4 кВ от ВЛ 0,4 кВ №2 КТП №129 ВЛ 10 кВ №1212 ПС 110 кВ АС12 для электроснабжения ВРУ 0,4 кВ жилого дома Калининой Н. В. по ул. Солнечная, 8/1Б в п. Октябрьский Аксайского района Ростовской области (ориентировочная протяжённость ЛЭП 0,075 км)</t>
  </si>
  <si>
    <t>Строительство КТПН 10/0,4 кВ, ВЛ 0,4 кВ, ВЛ 10 кВ от ВЛ 10 кВ №403 ПС 110 кВ АС4 для электроснабжения ВРУ 0,4 кВ жилого дома Карапетян Г. Н. на участке с КН 61:02:0060101:3792 в х. Ленина Аксайского района Ростовской области (ориентировочная мощность трансформатора 0,025 МВА, ориентировочная протяжённость ЛЭП 0,380 км)</t>
  </si>
  <si>
    <t>Строительство ВЛ 0,4 кВ от опоры №2/3 ВЛ 0,4 кВ №4 КТП 10/0,4 кВ №506 ВЛ 10 кВ №402 ПС 35 кВ БГ4 для электроснабжения жилого дома Корниенко С.А. по адресу: Ростовская область, Багаевский район, х. Тузлуков, ул. Береговая, д. 2-ц, к.н. 61:03:0600011:915(ориентировочная протяженность ЛЭП 0,305 км)</t>
  </si>
  <si>
    <t>Строительство ВЛ 0,4 кВ от проектируемой ВЛ 0,4 кВ проектируемой КТПН 10/0,4 кВ (по договорам № 61-1-17-00302075, 61-1-17-00302085, 61-1-17-00302069, от 16.03.2017 г.) ВЛ 6 кВ №807 ПС 35 кВ АС8 для электроснабжения жилых домов по адресу: Ростовская обл., Аксайский р-н, п. Российский, ул. Космическая, д.15, д.22, д.36</t>
  </si>
  <si>
    <t>Строительство ВЛ- 0,4 кВ от ВЛ 0,4 кВ №4 КТП №664 ВЛ 10 кВ №403 ПС 110 кВ АС4 для электроснабжения ВРУ 0,23 кВ жилого дома Лакетко А.Г. по ул. Зеленая, 1А в х. Ленина Аксайского района Ростовской области (ориентировочная протяженность ЛЭП 0,070км)</t>
  </si>
  <si>
    <t>Строительство ВЛ 0,4 кВ от ВЛ-0,4 кВ №1 КТП №450 ВЛ 10 кВ №1103 ПС 110 кВ АС11 для электроснабжения ВРУ 0,4 кВ жилого дома Макаровой О.И. на участке с КН 61:02:060000:2829 в ст-це Мишкинская Аксайского района Ростовской области (ориентировочная протяженность ЛЭП 0,100 км)</t>
  </si>
  <si>
    <t>Строительство ВЛ 0,4 кВ от ВЛ 0,4 кВ №2 КТП №260 ВЛ 10 кВ №3 ПС 35 кВ Б. Салы для электроснабжения ВРУ 0,4 кВ жилого дома Пигарева Р. К. на участке с КН 61:02:0600005:10199 в х. Нижнетемерницкий Аксайского района Ростовской области (ориентировочная протяжённость ЛЭП 0,100 км)</t>
  </si>
  <si>
    <t>Строительство ВЛ 0,4 кВ от ВЛ 0,4 кВ №1 КТП №6 ВЛ 10 кВ №657 ПС 110 кВ АС6 для электроснабжения ВРУ 0,23 кВ жилого дома Поцелуева А. А. по ул. Запроточная, 33А в ст-це Старочеркасская Аксайского района Ростовской области (ориентировочная протяжённость ЛЭП 0,040 км)</t>
  </si>
  <si>
    <t>Строительство  ВЛ 0,4 кВ от опоры № 29 ВЛ 0,4 кВ № 3 КТП 10/0,4 кВ № 289  ВЛ 10 кВ № 208 ПС 110 СМ-2 для электроснабжения ВРУ-0,23 кВ строящегося жилого дома  заявителя Расулова Д.Х.  расположенного по адресу Ростовская область Семикаракорский район х. Жуков ул. Ветеранов д. 20.   ( ориентировочная протяжонность ЛЭП 0,075 км)</t>
  </si>
  <si>
    <t>Строительство ВЛ-0,4 кВ от опоры №2/6 ВЛ 0,4 кВ №4 КТП 10/0,4 кВ №506 ВЛ 10 кВ №402 ПС 35 кВ БГ4 для электроснабжения жилого дома Рудакова П.П. по адресу: Ростовская область, Багаевский район, х.Тузлуков, ул. Береговая, д.1-ж, к.н. 61:03:0600011:963 (ориентировочная протяженность ЛЭП 0,03 км)</t>
  </si>
  <si>
    <t>Строительство  ВЛ 0,4 кВ от ВЛ 0,4 кВ № 1 КТП № 148  ВЛ 10 кВ № 125 ПС 110 СМ-1 для электроснабжения  жилого дома  заявителя Садчикова А.С.  расположенного по адресу Ростовская область Семикаракорский район ст. Новозолотовская ул. Чкалова д. 29 А.   ( ориентировочная протяжонность ЛЭП 0,02 км)</t>
  </si>
  <si>
    <t>Строительство ВЛ 0,4 кВ от ВЛ 0,4кВ №1 КТП 10/0,4 кВ № 577 по ВЛ 10 кВ №704 ПС 35 кВ БГ7 для электроснабжения личного подсобного хозяйства Сафаровой М.Б. по адресу: Ростовская область, Багаевский район, х. Красный, ул. Степная, д. 11-а, к.н. 61:03:0060103:135 (ориентировочная протяжённость ЛЭП 0,055 км)</t>
  </si>
  <si>
    <t>Строительство ВЛ 0,4 кВ от ВЛ 0,4 кВ №2 КТП №130 ВЛ 10 кВ №1513 ПС 110 кВ АС15 для электроснабжения ВРУ 0,4 кВ жилого дома Свиридова Ю. Н. по ул. Степная, 18 в п. Водопадный Аксайского района Ростовской области (ориентировочная протяжённость ЛЭП 0,050 км)</t>
  </si>
  <si>
    <t>Строительство ВЛ 0,4 кВ от ВЛ 0,4 кВ №3 КТП №496 ВЛ 10 кВ №1101 ПС 110 кВ АС11 для электроснабжения ВРУ 0,4 кВ жилого дома Сердюкова П. С. по ул. Комсомольская, 82 в ст-це Мишкинская Аксайского района Ростовской области (ориентировочная протяжённость ЛЭП 0,060 км)</t>
  </si>
  <si>
    <t>Строительство ВЛ 0,4 кВ от ВЛ 0,4 кВ №1 КТП №62 ВЛ 6 кВ №804 ПС 35 кВ АС8 для электроснабжения ВРУ 0,4 кВ Титовой Е. В. на участке с КН 61:02:0600010:12300 в х. Большой Лог Аксайского района Ростовской области (ориентировочная протяжённость ЛЭП 0,134 км)</t>
  </si>
  <si>
    <t>Строительство ВЛ 0,4кВ от ВЛ 0,4кВ №2 КТП №498 ВЛ 10кВ №1101 ПС 110кВ АС11 для электроснабжения ВРУ 0,4 кВ жилых домов по ул. Платова, 52, 54 в ст-це Мишкинская Аксайского района Ростовской области (ориентировочная протяжённость ЛЭП 0,060км)</t>
  </si>
  <si>
    <t>Строительство ВЛ 0,4 кВ от ВЛ 0,4 кВ №2 КТП №434 ВЛ 10 кВ №1103 ПС 110 кВ АС11 для электроснабжения ВРУ 0,4 кВ жилых домов по ул. им. Пугачева Л. Я., 4, 6, 8 в ст-це Мишкинская Аксайского района Ростовской области (ориентировочная протяжённость ЛЭП 0,090 км)</t>
  </si>
  <si>
    <t>Строительство ВЛ 0,4 кВ от ВЛ 0,4кВ №1 КТП 10/0,4 кВ № 147 по ВЛ 10 кВ №307 ПС 35 кВ БГ3 для электроснабжения теплицы Цема О.И. по адресу: Ростовская область, Багаевский район, Елкинское сельское поселение, к.н. 61:03:0600002:548 (ориентировочная протяжённость ЛЭП 0,18 км)</t>
  </si>
  <si>
    <t>Строительство, ВЛ 0,4 кВ от опоры № 4  ВЛ 0,4 кВ № 1  КТП № 686  ВЛ 10 кВ №610   ПС 35 кВ  СМ6  для электроснабжения  ВРУ-0,4 кВ на земельном участке  заявителя Шамуратова Рустама Тимуровича в лице Шамуратовой Фатмы Каримовны  по адресу:   Российская Федерация, Ростовская обл., р-н. Семикаракорский, п. Зеленая Горка, в 17 м по направлению на северо-восток от ориентира, расположенного по адресу: п. Зеленая Горка, кадастровый номер земельного участка: 61:35:0600007:451. (ориентировочная протяжённость ЛЭП 0,225км)</t>
  </si>
  <si>
    <t>Строительство ВЛ 0,4 кВ от ВЛ 0,4 кВ №3 КТП №60 ВЛ 10 кВ от КЛ 10 кВ №3Ф5 РП3 КЛ 10 кВ №1532 и №1546 ПС 110 кВ АС15 для электроснабжения ВРУ 0,4 кВ жилого дома Абдурахманова З. Г. по ул. Речников, 23 в г. Аксае Аксайского района Ростовской области (ориентировочная протяжённость ЛЭП 0,054 км)</t>
  </si>
  <si>
    <t>Строительство ВЛ 0,4 кВ от РУ 0,4 кВ КТП №708 ВЛ 10 кВ №101 ПС 110 кВ АС1 для электроснабжения ВРУ 0,4 кВ жилого дома Бабушкиной Л. В. по ул. Ленина, 88 в ст-це Ольгинская Аксайского района Ростовской области (ориентировочная протяжённость ЛЭП 0,160 км)</t>
  </si>
  <si>
    <t>Строительство ВЛ 0,4 кВ от ВЛ 0,4 кВ №2 КТП №454 ВЛ 10 кВ №1004 ПС 110 кВ АС10 для электроснабжения ВРУ 0,4 кВ жилого дома Канашина С. А. на участке с КН 61:02:0000000:6901 в ст-це Грушевская Аксайского района Ростовской области (ориентировочная протяжённость ЛЭП 0,070 км)</t>
  </si>
  <si>
    <t>Строительство ВЛ 0,4 кВ от ВЛ 0,4 кВ №3 КТП №60 ВЛ 10 кВ от КЛ 10 кВ 3ф5 РП3 КЛ 10 кВ №1532 и №1546 ПС 110 кВ АС15 для электроснабжения ВРУ 0,4 кВ жилого дома Канашкова В. А. на участке с КН 61:02:0600010:5741 в х. Большой Лог Аксайского района Ростовской области</t>
  </si>
  <si>
    <t>Строительство ВЛ 0,4 кВ от ВЛ 0,4 кВ № 2 КТП 10/0,4 кВ № 1 ВЛ 10 кВ № 151 ПС 110 кВ В1 для электроснабжения жилого дома на участке с КН 61:06:0600012:1131 в х. Каракашев, ул. Старая, д. 66-б, Веселовского района, Ростовской области (ориентировочная протяжённость ЛЭП 0,03 км)</t>
  </si>
  <si>
    <t>Строительство ВЛ 0,4 кВ от ВЛ 0,4 кВ № 5 КТП 10/0,4 кВ № 70 ВЛ 10 кВ № 158 ПС 110 кВ В1 для электроснабжения жилого дома  Козак Р. Р. на участке с КН 61:06:0010138:686 в п. Веселый, ул. Садовая,11, Веселовского района, Ростовской области (ориентировочная протяжённость ЛЭП 0,04 км)</t>
  </si>
  <si>
    <t>Строительство ВЛ 0,4 кВ от проектируемой ВЛ 0,4 кВ проектируемой КТПН 6/0,4 кВ (по договору №61-1-19-00471233 от 20.09.2019 г.) ВЛ 6 кВ №3 РП-6 КЛ 6 кВ №340 ПС 110 кВ БТ3 для электроснабжения ВРУ 0,4 кВ жилого дома Козунова А. В. по ул. Есенина, 41Б в п. Красный Сад Азовского района Ростовской области</t>
  </si>
  <si>
    <t>Строительство ВЛ 0,4 кВ от ВЛ 0,4 кВ №2 КТП №434 ВЛ 10 кВ №1103 ПС 110 кВ АС11 для электроснабжения ВРУ 0,4 кВ жилого дома Кравцовой О. И. по ул. Благовещенская, 1 в ст-це Мишкинская Аксайского района Ростовской области (ориентировочная протяжённость ЛЭП 0,170 км)</t>
  </si>
  <si>
    <t>«Строительство ВЛ 0,4 кВ от ВЛ 0,4 кВ №1 КТП №253 ВЛ 10 кВ №2 ПС 35 кВ Б. Салы для электроснабжения ВРУ 0,4 кВ жилого дома Мартиросян Э. С. по ул. Платова, 55 в п. Темерницкий Аксайского района Ростовской области (ориентировочная протяжённость ЛЭП 0,060 км)»</t>
  </si>
  <si>
    <t>Строительство ВЛ 0,4 кВ от проектируемой ВЛ 0,4 кВ проектируемой КТПН 10/0,4 кВ (по договору №61-1-19-00426411 от 14.02.2019 г.) ВЛ 10 кВ №706 ПС 35 кВ АС7 для электроснабжения ВРУ 0,4 кВ жилого дома Мириманова Р. Н. по ул. Станичная, 33 в п. Красный Колос Аксайского района Ростовской области (ориентировочная протяжённость ЛЭП 0,120 км)</t>
  </si>
  <si>
    <t>Строительство ВЛ 0,4кВ от ВЛ 0,4кВ №2 КТП №260 ВЛ 10кВ №3 ПС 35кВ Б.Салы для электроснабжения ВРУ 0,4кВ жилых домов по ул. 2-я Озерная в х. Нижнетемерницкий Аксайского района Ростовской области (ориентировочная протяжённость ЛЭП 0,200 км)</t>
  </si>
  <si>
    <t>Строительство участка ВЛ 0,4кВ от ВЛ 0,4кВ №2, КТП 10/0.4кВ №401, ВЛ 10кВ №708, ПС 35кВ  В7 для электроснабжения магазина Павловой Н.И. на участке с КН 61:06:0020106:592 в х. Верхнесоленый, ул. Молодежная, д. 21-б, Веселовского района, Ростовской области (ориентировочная протяжённость ЛЭП 0,120км)</t>
  </si>
  <si>
    <t>Строительство ВЛ 0,4 кВ от ВЛ 0,4 кВ № 1 КТП 10/0,4 кВ № 117 ВЛ 10 кВ № 411 ПС 35 кВ В4 для электроснабжения жилого дома Петровой Ю. Ю.  на участке с КН 61:06:0060105:16 в х. Позднеевка, ул. Мира, д. 33-а, Веселовского района, Ростовской области (ориентировочная протяжённость ЛЭП 0,02 км)</t>
  </si>
  <si>
    <t>Строительство ВЛ 0,4 кВ от ВЛ 0,4 кВ №1 КТП 10/0,4 кВ №80 ВЛ 10 кВ №3 ПС 35 кВ Б. Салы для электроснабжения жилого дома Полужникова К. С. на участке с КН 61:02:0600005:8913 в пос. Темерницкий Аксайского района Ростовской области (ориентировочная протяжённость ЛЭП 0,06 км)</t>
  </si>
  <si>
    <t xml:space="preserve">Строительство ВЛ 0,4 кВ от ВЛ-0,4 кВ № 3 КТП №152 ВЛ 10 кВ №125 ПС 110 кВ СМ 1 для электроснабжения ВРУ-0,4 кВ ФАП ст-ца Новозолотовская заявителя Муниципальное бюджетное учреждение здравоохранения «Центральная районная больница» Семикаракорского р-на по адресу: Ростовская обл., р-н. Семикаракорский, ст-ца Новозолотовская, ул. Октябрьская, д.50 к.н.:61:35:0060101:3846 </t>
  </si>
  <si>
    <t>Строительство ВЛ 0,4кВ от ВЛ 0,4кВ 33 КТП №152 ВЛ 10кВ №414 ПС 220кВ Р4 для электроснабжения ВРУ 0,4кВ строящегося жилого дома Редькова Ф.Н. по пер. Доломановский, 14 в х. Камышеваха Аксайского района Ростовской области (ориентировочная протяженность ЛЭП 0,021км)</t>
  </si>
  <si>
    <t>Строительство ВЛ 0,4 кВ от ВЛ 0,4 кВ №1 КТП №117 ВЛ 10 кВ №434 ПС 220 кВ Р4 для электроснабжения сооружения связи ЗАО “Русские башни” в п. Янтарный Аксайского района Ростовской области (ориентировочная протяжённость ЛЭП 0,190 км)</t>
  </si>
  <si>
    <t>Строительство ВЛ 0,4 кВ от ВЛ 0,4 кВ №1 КТП №136А ВЛ 10кВ №414 ПС 220кВ Р4 для электроснабжения строительной базы ИП Рябых О.Н. по ул. Светлая, 2Г в х. Камышеваха Аксайского района Ростовской области (ориентировочная протяжённость ЛЭП 0,263км)</t>
  </si>
  <si>
    <t>Строительство ВЛ-0,4кВ от ВЛ-0,4кВ №1 КТП №622 ВЛ-10кВ №105 ПС 110кВ АС-1 для электроснабжения жилого дома Стороженко Н.Н. на участке с КН 61:02:0020201:356 в х. Верхнеподпольный Аксайского района Ростовской области (ориентировочная протяженность ЛЭП 0,150 км)</t>
  </si>
  <si>
    <t>Строительство ВЛ 0,4 кВ от проектируемой ВЛ 0,4 кВ проектируемой КТПН 10/0,4 кВ (по договору №61-1-19-00483001 от 20.11.2019 г.) ВЛ 10 кВ №403 ПС 110 кВ АС4 для электроснабжения ВРУ 0,4 кВ жилого дома Шульга С. В. по ул. Пионерская, 5 в х. Ленина Аксайского района Ростовской области</t>
  </si>
  <si>
    <t>Строительство ВЛ 0,4 кВ от ВЛ 0,4 кВ №2 КТП №450 ВЛ 10 кВ №1103 ПС 110 кВ АС11 для электроснабжения ВРУ 0,4 кВ жилого дома Шутько А. А. на участке с КН 61:02:0600009:1059 в КСП им. М. Горького Аксайского района Ростовской области (ориентировочная протяжённость ЛЭП 0,080 км)</t>
  </si>
  <si>
    <t>Строительство ВЛ 0,4 кВ от ВЛ 0,4 кВ №2 КТП №220 ВЛ 10 кВ №414 ПС 220 кВ Р4 для электроснабжения ВРУ 0,4 кВ жилого дома Щаренской Д. Л. по пер. Минеральный, 1А в х. Камышеваха Аксайского района Ростовской области (ориентировочная протяжённость ЛЭП 0,040 км)</t>
  </si>
  <si>
    <t>Строительство ВЛ 0,4кВ от ВЛ 0,4кВ №3, КТП №613 ВЛ 10кВ №101 ПС 110кВ АС1 для электроснабжения ВРУ 0,4кВ жилого дома Калашниковой О.П. на участке с КН 61:02:0090102:3603 в ст-це Ольгинская Аксайского района Ростовской области (ориентировочная протяженность ЛЭП 0,180км)</t>
  </si>
  <si>
    <t>Строительство ВЛ 0,4 кВ от ВЛ 0,4 кВ №3 КТП №497 ВЛ 10 кВ №1101 ПС 110 кВ АС11 для электроснабжения ВРУ 0,4 кВ жилого дома Морозова А. Н. по ул. Дружбы, 27Б в ст-це Мишкинская Аксайского района Ростовской области (ориентировочная протяжённость ЛЭП 0,120 км)</t>
  </si>
  <si>
    <t>Строительство ТП 10/0,4 кВ, ВЛ 0,4 кВ, ВЛ 10 кВ от ВЛ 10 кВ №1208 ПС 110 кВ АС12 для электроснабжения автомобильной газозаправочной станции и нежилого здания на участке с КН 61:02:0600006:6671, 61:02:0600006:6671 в п. Щепкин Аксайского района Ростовской области (ориентировочная мощность трансформатора 0,400 МВА, ориентировочная протяжённость ЛЭП 0,210 км)</t>
  </si>
  <si>
    <t>Строительство ВЛ 0,4 кВ от ВЛ 0,4кВ №3 КТП 10/0,4 кВ № 117 по ВЛ 10 кВ №307 ПС 35 кВ БГ3 для электроснабжения жилого дома Ашрафова Д.Ф. по адресу:  Ростовская область, Багаевский район, х. Елкин, ул. Стадионная 2, д. 27, к.н. 61:03:0030154:182 (ориентировочная протяжённость ЛЭП 0,305 км)</t>
  </si>
  <si>
    <t>Строительство ВЛ 0,4кВ от проектируемой ВЛ 0,4кВ (по договору №61-1-19-00464091 от 15.08.2019) проектируемой КТПН 10/0,4кВ ВЛ 10кВ №107 ПС 110кВ АС1 для электроснабжения ВРУ 0,4кВ жилого дома Володяевой Н.Г. по пер. Хрустальный, 16 в ст-це Ольгинская Аксайского района Ростовской области (ориентировочная протяженность ЛЭП 0,030км)</t>
  </si>
  <si>
    <t>Строительство ВЛ 0,4 кВ от ВЛ 0,4 кВ №1 КТП №237 ВЛ 10 кВ №1208 ПС 110 кВ АС12 для электроснабжения ВРУ 0,4 кВ жилого дома Галочкина Д. Б. по ул. Рассветная, 20 в п. Октябрьский Аксайского района Ростовской области (ориентировочная протяжённость ЛЭП 0,065 км)</t>
  </si>
  <si>
    <t>Строительство ВЛ 0,4 кВ от ВЛ 0,4 кВ №1 КТП №638 ВЛ 10 кВ №101 ПС 110 кВ АС1 для электроснабжения ВРУ 0,4 кВ жилого дома Герасимова Е. Б. по пер. 8-й, 1Г в ст-це Ольгинская Аксайского района Ростовской области</t>
  </si>
  <si>
    <t>Строительство ВЛ 0,4 кВ от ВЛ 0,4 кВ №1 КТП №117 ВЛ 10 кВ №434 ПС 220 кВ Р4 для электроснабжения жилого дома Грицай А. С. на участке с КН 61:02:0011001:936 в п. Янтарный Аксайского района Ростовской области (ориентировочная протяжённость ЛЭП 0,2 км)</t>
  </si>
  <si>
    <t>Строительство ВЛ 0,4 кВ от опоры № 4 ВЛ 0,4 кВ №2 КТП 10/0,4 кВ №8 ВЛ 10 кВ №657 ПС 110/10 кВ АС 6 для электроснабжения жилого дома Жеухина О.А. по адресу РО, Аксайский район, ст. Старочеркасская, ул. Речная, д.19, к.н. 61:02:0110102:3844. (ориентировочная протяжённость ЛЭП 0,11 км) (учет 1 шт)</t>
  </si>
  <si>
    <t>Строительство ВЛ 0,4 кВ от проектируемой ВЛ 0,4 кВ (по договору №61-1-19-00445519 от 23.05.2019 г.) проектируемого КТПН 10/0,4 кВ ВЛ 10 кВ №107 ПС 110 кВ АС1 для электроснабжения ВРУ 0,4 кВ жилого дома Зайцевой К. В. по пер. Хрустальный, 14 в ст-це Ольгинская Аксайского района Ростовской области</t>
  </si>
  <si>
    <t>Строительство ВЛ 0,4 кВ от проектируемой ВЛ 0,4 кВ проектируемой КТПН 10/0,4 кВ (по договору №61-1-18-00397451 от 15.10.2018 г.) ВЛ 10 кВ №706 ПС 35 кВ АС7 для электроснабжения ВРУ 0,4 кВ жилых домов по ул. Казачья, ул. Абрикосовая в п. Красный Колос Аксайского района Ростовской области</t>
  </si>
  <si>
    <t>Строительство ВЛ 0,4 кВ от проектируемой ВЛ 0,4 кВ (по договору №61-1-19-00444581 от 03.06.2019 г.) КТП №72 ВЛ 6 кВ №804 ПС 35 кВ АС8 для электроснабжения ВРУ 0,4 кВ жилого дома Калинина А. В. по ул. Барбарисовая, 21 в п. Российский Аксайского района Ростовской области</t>
  </si>
  <si>
    <t>Строительство ВЛ 0,4 кВ от РУ 0,4 кВ КТП №727 ВЛ 10 кВ №105 ПС 110 кВ АС1 для электроснабжения ВРУ 0,4 кВ нежилого здания Коломойцева Д. А. на участке с КН 61:02:0600015:7394 в х. Нижнеподпольный Аксайского района Ростовской области (ориентировочная протяжённость ЛЭП 0,080 км)</t>
  </si>
  <si>
    <t>Строительство ВЛ 0,4 кВ от проектируемой ВЛ 0,4 кВ проектируемой КТПН 10/0,4 кВ (по договору №61-1-19-00445553 от 23.05.2019 г.) ВЛ 10 кВ №107 ПС 110 кВ АС1 для электроснабжения ВРУ 0,4 кВ жилых домов Колущинской Т. Н. в ст-це Ольгинская Аксайского района Ростовской области</t>
  </si>
  <si>
    <t>Строительство ВЛ 0,4кВ от ВЛ 0,4кВ №2 КТП №173 ВЛ 10кВ №1208 ПС 110кВ АС12 с заменой силового трансформатора КТП №173 ВЛ 10кВ №1208 ПС 110кВ АС12 для электроснабжения ВРУ 0,4кВ жилого дома Коханова Ю. Ю. на участке с КН 61:02:0080502:1172 в п. Щепкин Аксайского района Ростовской области (ориентировочная мощность трансформатора 0,250МВА, ориентировочная протяжённость ЛЭП 0,060км)</t>
  </si>
  <si>
    <t>Строительство ВЛ 0,4 кВ от ВЛ 0,4кВ №1 КТП 10/0,4 кВ № 575 по ВЛ 10 кВ №704 ПС 35 кВ БГ7 для электроснабжения жилого дома Леоновой А.И. по адресу: Ростовская область, Багаевский район, х. Красный, ул. Заречная, д. 4-б, к.н. 61:03:0060109:191 (ориентировочная протяжённость ЛЭП 0,3 км)</t>
  </si>
  <si>
    <t>Строительство ВЛ 0,4 кВ от ВЛ 0,4 кВ № 2 КТП 10/0,4 кВ № 122 ВЛ 10 кВ № 307 ПС 35 кВ В3 для электроснабжения дома рыболова и охотника Ли И. О.  на участке с КН 61:06:0600007:247 в х. Свобода, Позднеевское сельское поселение, примерно в 1,0 км на запад от х. Свобода. Веселовского района, Ростовской области</t>
  </si>
  <si>
    <t>Строительство ВЛ 0,4 кВ от проектируемой ВЛ 0,4 кВ (по договору №61-0-19-00424593 от 04.02.2019 г.) проектируемой КТПН 10/0,4 кВ жилого дома по ул. Мелиховская, 33 в п. Красный Колос Аксайского района Ростовской области (ориентировочная протяженность ЛЭП 0,100 км)</t>
  </si>
  <si>
    <t>Строительство ВЛ 0,4 кВ от проектируемой ВЛ 0,4 кВ проектируемой КТПН 10/0,4 кВ (по договору №61-1-18-00413967 от 03.12.2018 г.) ВЛ 10 кВ №1203 ПС 110 кВ АС12 для электроснабжения ВРУ 0,4 кВ жилого дома Рахмонова И. Ю. на участке с КН 61:33:0600015:652 в Родионово-Несветайском районе Ростовской области</t>
  </si>
  <si>
    <t>«Строительство ВЛ 0,4 кВ от ВЛ 0,4 кВ №2 КТП №626 ВЛ 10 кВ №111 ПС 110 кВ АС1 для электроснабжения ВРУ 0,4 кВ жилых домов по пер. Садовый, 5, ул. Северная, 18 в п. Дорожный Аксайского района Ростовской области (ориентировочная протяжённость ЛЭП 0,182 км)»</t>
  </si>
  <si>
    <t>Техническое перевооружение КТП №175 ВЛ 10 кВ №1208 ПС 110 кВ АС12 с заменой силового трансформатора и строительством ВЛ 0,4 кВ для электроснабжения ВРУ 0,4 кВ жилого дома Самойленко Е. Г. по ул. Первомайская, 187 в п. Щепкин Аксайского района Ростовской области</t>
  </si>
  <si>
    <t xml:space="preserve">Строительство ВЛ 0,4 кВ от РУ 0,4 кВ проектируемой КТПН 10/0,4 кВ (по договору №61-1-19-00453759 от 01.07.2019 г.) ВЛ 10 кВ №3 ПС 35 кВ Б. Салы для электроснабжения ВРУ 0,4 кВ жилого дома Стародубовой И. В. на участке с КН 61:02:0600005:9717 в п. Темерницкий Аксайского района Ростовской области </t>
  </si>
  <si>
    <t>Строительство ВЛ 0,4 кВ от ВЛ-0,4 кВ № 1 КТП №294 ВЛ 10 кВ №208 ПС 110 кВ СМ 2 для электроснабжения ВРУ-0,4 кВ жилого дома заявителя Филимонова Е.Н. по адресу РО, Семикаракорский р-н, х. Жуков, пер. Донской,1 к.н.:61:35:0040201:256. (ориентировочная протяжённость ЛЭП 0,14 км)</t>
  </si>
  <si>
    <t>Строительство ТП 10/0,4 кВ, ВЛ 0,4 кВ, ВЛ 10 кВ от ВЛ 10 кВ №608 ПС 35 кВ СМ6 для электроснабжения ВРУ-0,23 кВ жилого здания заявителя Щукиной О.Г. по адресу: Ростовская обл., р-н. Семикаракорский, ст-ца. Новозолотовская, примерно в 5 км по направлению на северо-восток от ориентира, кадастровый номер земельного участка: 61:35:0600005:646</t>
  </si>
  <si>
    <t>Строительство участка ВЛИ-0,4 кВ от опоры №14, ВЛИ-0,4 кВ, №1 КТП №212, ВЛ-10 кВ №3, ПС 35/10 кВ «Быстрянская», для подключения жилого дома Дудченко В.А., расположенного по адресу: Ростовская обл., Тацинский р-н, х. Ковылкин, ул. Советская, д. 7, к.н. № 61:38:110101:31 (ориентировочная протяженность ЛЭП – 0,12 км)</t>
  </si>
  <si>
    <t>Строительство участка ВЛИ-0,4кВ от оп.37-25 ВЛ-0,4кВ №2 КТП 10/0,4 кВ №37 ВЛ-10 кВ №217 ПС 110 кВ Егорлыкская для   электроснабжения модульного ФАПа МБУЗ «ЦРБ» х.Ютин Егорлыкского района Ростовской области. (ориентировочная протяженность ЛЭП – 0,040 км</t>
  </si>
  <si>
    <t>Строительство участка ВЛИ 0,4кВ от оп.145-6 ВЛ 0,4кВ №1 КТП 10/0,4кВ №145 ВЛ 10кВ №802 ПС 110кВ Роговская для электроснабжения свинарника Галечян В.С Ростовская область, Егорлыкский район, ст. Новороговская (ориентировочная протяженность ЛЭП 0,040км)</t>
  </si>
  <si>
    <t>Строительство участка ВЛИ-0,4кВ от оп. №35-37 ВЛ-0,4кВ №2 КТП 10/0,4кВ №35 ВЛ 10кВ №1501 ПС 110/10кВ ЗР-15 для подключения ЛПХ заявителя Радченко А.А. п. Экспериментальный Зерноградский район Ростовская область (ориентировочная протяженность ЛЭП 0,04км)</t>
  </si>
  <si>
    <t>Строительство участка ВЛИ-0,4кВ от РУ-0,4кВ кВ  МТП 10/0,4кВ №183 ВЛ-10 кВ №313 ПС 35/10 кВ «КГ-3» для подключения офисного здания заявителя Адиханян А.А. ст-ца. Кировская, Кагальницкий район, Ростовская область (ориентировочная протяженность ЛЭП – 0,150 км)</t>
  </si>
  <si>
    <t>Строительство участка ВЛ-0,4кВ для подключения жилого дома заявителя Манакова А.И. п.Овощной Азовский район, Ростовская область</t>
  </si>
  <si>
    <t>Строительство ВЛ-0,4 кВ от РУ-0,4 кВ КТП 10/0,4 кВ №146 ВЛ-10кВ №1904 РП-19 ПС 110/35/10 кВ Самарская для подключения коровника заявителя Пилипенко В.Ф. с. Новотроицкое, Азовский район, Ростовская область (ориентировочная протяженность ЛЭП-0.120км)</t>
  </si>
  <si>
    <t>Строительство ВЛ-0,4кВ от ВЛ-0,4кВ №2 КТП 10/0,4кВ №78 ВЛ-10кВ №613 ПС 35/10кВ А-6 для подключения жилого дома заявителя Третьяковой В.Ф. с. Новомаргаритово, Азовский район, Ростовская область (ориентировочная протяженность ЛЭП - 0,075км)</t>
  </si>
  <si>
    <t>Строительство участка ВЛИ-0,4кВ для подключения ГРС со станцией катодной защиты заявителя ООО "ЛЕГИОН ГРУПП" Азовский район, Ростовская область (ориентировочная протяженность ЛЭП 0,250км)</t>
  </si>
  <si>
    <t>Строительство ВЛ-0,4кВ от ВЛ-0,4кВ №2 КТП 10/0,4кВ №40 ВЛ-10кВ №1802 ПС 35/10кВ А-18 для подключения садового дома заявителя Нелипа В.А. х. Рогожкино, Азовский район, Ростовская область (ориентировочная протяженность ЛЭП-0,100км)</t>
  </si>
  <si>
    <t xml:space="preserve">Строительство участка ВЛИ-0,4кВ от оп.211-69 ВЛ-0,4кВ №3 КТП 10/0,4 кВ №211 ВЛ-10 кВ №612 ПС 35/10 кВ «Е-6» для подключения жилого дома заявителя Геносян А.А.  х.Шаумяновский, Егорлыкский район, Ростовская область (ориентировочная протяженность ЛЭП – 0,070 км) </t>
  </si>
  <si>
    <t xml:space="preserve">Строительство участка ВЛИ 0,4кВ от РУ 0,4кВ КТП 10/0,4кВ №53 ВЛ 10кВ №1407 ПС 110/35/10кВ ЗР-14 для подключения здания корпуса заявителя Восканова В.Г. х. Гуляй-Борисовка Зерноградский район Ростовская область (ориентировочная протяженность ЛЭП - 0,06км) </t>
  </si>
  <si>
    <t>Строительство участка ВЛИ-0,4 кВ для подключения жилого дома заявителя Филоновой И.А. ст-ца Кировская Кагальницкий район Ростовская область (ориентировочная протяженность ЛЭП– 0,4 км)</t>
  </si>
  <si>
    <t>Строительство участка ВЛИ 0,4кВ от оп. №211-39 ВЛ 0,4кВ №5 КТП 10/0,4кВ №211 ВЛ 10кВ №910 ПС 35/10кВ "А-9" для подключения дома заявителя Эскандерова Е.В., Азовский район, Ростовская область (ориентировочная протяженность ЛЭП - 0,09км)</t>
  </si>
  <si>
    <t>Строительство ВЛ 0,4 кВ от проектируемой опоры ВЛ 0,4 кВ вновь установленной ТП 10/0,4 кВ (по договору №61-1-17-00310081 от 14.09.2017г.) по ВЛ 10 кВ №202Н ПС 110/10/6 кВ НС-2 для подключения жилого дома заявителя Шаровой О.А. с. Кулешовка, Азовский район Ростовская область (ориентировочная протяженность ЛЭП - 0.270 км)</t>
  </si>
  <si>
    <t>Строительство ВЛ-0,4 кВ от ВЛ 0,4 кВ №2 КТП 10/0,4 кВ №152 ВЛ-10кВ №1901 РП-19 ПС 110/35/10 кВ Самарская для подключения фермы заявителя Тамояна Д.Р., Азовский район, Ростовская область (ориентировочная протяженность ЛЭП - 0.267 км)</t>
  </si>
  <si>
    <t>Строительство ВЛ-0,4кВ от ВЛ-0,4кВ №2 КТП 10/0,4кВ №38 ВЛ-10кВ №106Н ПС 110/6/10кВ "НС-1" для подключения жилого дома заявителя Годиной Т.И. п. Овощной, Азовский район, Ростовская область (ориентировочная протяженность ЛЭП0-0,06км)</t>
  </si>
  <si>
    <t>Строительство ВЛ 0,4кВ от ВЛ-0,4 кВ №1 КТП 10/0,4кВ №31 ВЛ-10кВ №2907 РП-29 ПС 35/10кВ А-18 для подключения жилого дома заявителя Литвиненко В.В. ст-ца Елизаветинская, Азовский район, Ростовская область (ориентировочная протяженность ЛЭП-0.130км)</t>
  </si>
  <si>
    <t>Строительство ВЛ-0,4 кВ от ВЛ-0,4 кВ №5 КТП 10/0,4 кВ №211 ВЛ-10кВ №910 ПС 35/10 кВ А-9 для подключения дома заявителя Шляхта А.Д., Азовский район, Ростовская область (ориентировочная протяженность ЛЭП - 0.140 км)</t>
  </si>
  <si>
    <t>Строительство участка ВЛИ-0,4кВ от ВЛ-0,4кВ №1 КТП 10/0,4 кВ №164 ВЛ-10 кВ №1101 ПС 35/10 кВ «А-11» для подключения жилого дома заявителя Ольховской И.Н., с. Кагальник Азовский район, Ростовская область (ориентировочная протяженность ЛЭП – 0,06 км)</t>
  </si>
  <si>
    <t>Строительство участка ВЛИ 0,4кВ от оп. 104-5 ВЛ 0,4кВ №1 КТП 10/0,4кВ №104 ВЛ 10кВ №3113 ПС 110/35/10кВ "А-31" для подключения жилого дома заявителя Троенко Е.В., с. Пешково Азовский район, Ростовская область (ориентировочная протяженность ЛЭП - 0,07км)</t>
  </si>
  <si>
    <t xml:space="preserve">Установка ТП 10/0,4 кВ ВЛ-10 кВ 3105 ПС 110/35/10 «А-31, строительство ВЛИ-0,4 кВ для подключения вагончика заявителя Канивец Т.Н., Азовский район, Ростовская область (ориентировочная протяженность ЛЭП - 0.03 км, ориентировочная трансформаторная мощность – 0.025 МВА) </t>
  </si>
  <si>
    <t>Строительство участка ВЛИ-0,4кВ от ВЛ-0,4кВ №4 КТП-10/0,4 кВ №115 ВЛ-10 кВ 3125 ПС 110/35/10 «А-31» для подключения жилого дома заявителя Шинкевич Л.Л., с. Пешково Азовский район, Ростовская область (ориентировочная протяженность ЛЭП – 0,05 км)</t>
  </si>
  <si>
    <t>Строительство участка ВЛИ-0,4кВ от проектируемой опоры ВЛ-0,4кВ (по договору № 61-1-18-00383027 от 05.07.2018г.) КТП 10/0,4кВ №226 по ВЛ-10 №2608 от ПС 110/10/10 «А-26» для подключения жилого дома заявителя Шупляк М.В., Азовский район, Ростовская область (ориентировочная протяженность ЛЭП – 0,05 км)</t>
  </si>
  <si>
    <t>Строительство участка ВЛИ-0,4кВ от проектируемой опоры ВЛ-0,4кВ проектируемой ТП 10/0,4кВ (по договору №61-1-17-00348487от 17.01.2018г.) по ВЛ-10 кВ №1106 ПС 35/10 кВ «А-11» для подключения объекта заявителя Верещагиной Е.Н., Азовский район, Ростовская область (ориентировочная протяженность ЛЭП – 0,04 км)</t>
  </si>
  <si>
    <t>Строительство участка ВЛИ-0,4кВ от ВЛ-0,4кВ №2 КТП 10/0,4 кВ №233 ВЛ-10 кВ №1815 ПС 35/10 кВ «А-18» для подключения хоз.постройки заявителя Бруйко Д.Б., х. Курган Азовский район, Ростовская область (ориентировочная протяженность ЛЭП – 0,05 км)</t>
  </si>
  <si>
    <t>Строительство участка ВЛИ-0,4кВ от ВЛ-0,4кВ №2 КТП 10/0,4 кВ №233 ВЛ-10 кВ №1815 ПС 35/10 кВ «А-18» для подключения жилого дома заявителя Карпун И.В., х. Курган Азовский район, Ростовская область (ориентировочная протяженность ЛЭП – 0,05 км)</t>
  </si>
  <si>
    <t>Строительство учатска ВЛИ 0,4кВ от опоры №112-32 ВЛ 0,4кВ №1 КТП 10/0,4кВ №112 ВЛ 10кВ №3113 ПС 110/35/10кВ А-31 для электроснабжения жилого дома заявителя Надтока Т.Г. с. Пешково Азовский район, Ростовская область (ориентировочная протяженность ЛЭП-0,07км)</t>
  </si>
  <si>
    <t>Строительство участка ВЛИ-0,4 кВ от РУ-0,4 кВ КТП-10/0,4 кВ № 32 ВЛ-10 кВ № 313 ПС 35/10 кВ КГ-3 для подключения объекта сельско-хозяйственного назначения заявителя ИП Шульженко А.В. ст-ца Кировская Кагальницкий район Ростовская область (ориентировочная протяженность ЛЭП– 0,180 км)  СХД - 4858</t>
  </si>
  <si>
    <t>Строительство участка ВЛИ 0,4кВ от оп. №100-58 ВЛ 0,4кВ №2 КТП 10/0,4кВ №100 ВЛ 10кВ 1210 ПС 110/10кВ "Манычская" для подключения ангара заявителя ИП К(ф)Х Нерода П.А. п. Сорговый Зерноградский район Ростовская область (ориентировочная протяженность ЛЭП - 0,075км)  СХД - 4859</t>
  </si>
  <si>
    <t>Строительство участка ВЛИ-0,4 кВ от РУ-0,4 кВ КТП-10/0,4 кВ № 182 ВЛ-10 кВ № 805 ПС 110/10 кВ «БОС» для подключения жилого дома заявителя Бондаренко А.В. п. Мокрый Батай Кагальницкий район Ростовская область (ориентировочная протяженность ЛЭП – 0,300 км)</t>
  </si>
  <si>
    <t>Строительство ВЛ-10 кВ от оп. №140  ВЛ-10 кВ №1102 ПС 35/10 кВ ЗР-11, строительство ТП-10/0,4 кВ, строительство участка ВЛИ-0,4 кВ для подключения дачного домика Антоненко Н.Г., Зерноградский район Ростовская область (ориентировочная протяженность ЛЭП – 3,33 км, ориентировочная трансформаторная мощность – 0,025 МВА)</t>
  </si>
  <si>
    <t>Строительство участка ВЛИ-0,4 кВ от оп.№405-4 ВЛ-0,4 кВ №1 КТП 10/0,4 кВ №405 ВЛ-10 кВ №904 ПС 110/35/10 кВ Балко-Грузская для подключения ларька заявителя ИП Барсегян М.Х. х. Балко-Грузский, Егорлыкский район, Ростовская область (ориентировочная протяженность ЛЭП - 0,030 км )</t>
  </si>
  <si>
    <t xml:space="preserve">Строительство участка ВЛИ- 0,4 кВ от оп. №249-6 ВЛ-0,4 кВ №1 КТП 10/0,4 кВ №249 ВЛ-10 кВ №402 ПС 35/6 кВ Е-4 для подключения нежилого здания (склада) заявителя ИП Пешеходько А.И. х. Лисичкин, Егорлыкский район, Ростовская область (ориентировочная протяженность ЛЭП 0,090км) </t>
  </si>
  <si>
    <t>Строительство участка ВЛИ-0,4кВ для подключения жилого дома заявителя Саламатина А.А. ДНТ "Задонье", Азовский район, Ростовская область (ориентировочная протяженность ЛЭП-0,07км)</t>
  </si>
  <si>
    <t>Строительство участка ВЛИ-0,4кВ от ВЛ-0,4кВ КТП 10/0,4 кВ №17 ВЛ-10 кВ №2409 ПС 35/10 кВ «А-24» для подключения жилого дома заявителя Бурый В.В., п. Топольки Азовский район, Ростовская область (ориентировочная протяженность ЛЭП – 0,07 км)</t>
  </si>
  <si>
    <t>Строительство участка ВЛИ 0,4кВ от РУ 0,4кВ КТП 10/0,4кВ №236 ВЛ 10кВ №2608 ПС 110/10кВ А-26 для электроснабжения Прихода храма Георгия Победоносца с.Кулешовка Азовский район, Ростовская область (ориентировочная протяженность ЛЭП - 0,100км)</t>
  </si>
  <si>
    <t>Строительство участка ВЛИ-0,4кВ от оп. №45-34 ВЛ 0,4кВ №2 ЗТП-10/0,4кВ №45 ВЛ-10кВ №211 ПС 35/10кВ «А-2» для подключения жилого дома заявителя Казаковой Л.А. х. Новоалександровка Азовский район Ростовская область (ориентировочная протяженность ЛЭП-0,03км)</t>
  </si>
  <si>
    <t>Строительство участка ВЛИ-0,4кВ от опоры №33-20 ВЛ 0,4 кВ №1 КТП 10/0,4кВ №33 по ВЛ-10 кВ № 2907 РП-29 ПС 35/10 кВ «А-18» для подключения дома заявителя Гоценко Н.В., х. Коса Азовский район, Ростовская область (ориентировочная протяженность ЛЭП – 0,200 км)</t>
  </si>
  <si>
    <t xml:space="preserve">Строительство участка ВЛИ 0,4кВ от РУ 0,4кВ КТП 10/0,4кВ №91 ВЛ 10кВ №211 ПС 35/10кВ "А-2" для подключения комплекса природного обслуживания заявителя ИП Гаспарян Т.Н., с. Кулешовка Азовский район, Ростовская область (ориентировочная протяженность ЛЭП-0,230км)  </t>
  </si>
  <si>
    <t>Строительство участка ВЛИ-0,4кВ от РУ-0,4кВ КТП 10/0,4кВ №94 ВЛ 10кВ №306 ПС 110/10кВ ЗР-3 для подключения холодильного оборудования заявителя Овчаренко А.В. ст-ца Мечетинская Зерноградский район Ростовская область (ориентировочная протяженность ЛЭП-0,07км)</t>
  </si>
  <si>
    <t>Строительство участка ВЛИ 0,4кВ от оп. №29-11 ВЛ 0,4кВ №1 КТП 10/0,4кВ №29 ВЛ 10кВ №313 ПС 35/10кВ "КГ-3" для подключения дома заявителя Седых Л.П. ст-ца Кировская Кагальницкий район Ростовская область (ориентировочная протяженность ЛЭП - 0,035км)</t>
  </si>
  <si>
    <t>Строительство ВЛ-0,4 кВ от ВЛ-0,4 кВ №1 КТП 10/0,4 кВ №326 ВЛ-10кВ №202Н ПС 110/6/10 кВ НС-2 для подключения жилого дома заявителя Яковлевой Т.А. с. Кулешовка, Азовский район, Ростовская область (ориентировочная протяженность ЛЭП - 0.180 км)</t>
  </si>
  <si>
    <t>Строительство ВЛ-0,4 кВ от ВЛ-0,4 кВ №2 КТП 10/0,4 кВ №87 ВЛ-10кВ №107Н ПС 110/6/10 кВ НС-1 для подключения склада заявителя ООО «СпецТех» п.Овощной, Азовский район, Ростовская область (ориентировочная протяженность ЛЭП - 0.100 км)</t>
  </si>
  <si>
    <t>Строительство участка ВЛИ 0,4кВ от проектируемой опоры ВЛ 0,4кВ проектируемой ТП 10/0,4кВ (по договору №61-1-18-00390121 от 28.08.2018) по ВЛ 10кВ №107Н ПС 110/6/10кВ "НС-1" для подключения жилого дома заявителя Пащенко Т.П., Азовский район, Ростовская область (ориентировочная протяженность ЛЭП-0,03км)</t>
  </si>
  <si>
    <t xml:space="preserve">Строительство участка ВЛИ-0,4кВ от опоры №44-86 ВЛ 0,4 кВ №2  КТП 10/0,4 кВ №44 ВЛ-10 кВ №803 ПС 35/10кВ «А-8» для электроснабжения жилого дома заявителя Красновой И.М. с. Семибалки, Азовский район, Ростовская область (ориентировочная протяженность ЛЭП-0,09км) </t>
  </si>
  <si>
    <t>Строительство учатска ВЛИ-0,4 кВ от РУ-0,4 кВ КТП 10/0,4 кВ №190 ВЛ-10 кВ ПС 110/35/10 кВ "Самарская" для электроснабжения базовой станции сотовой связи заявителя ПАО "МТС" Азовский район, Ростовская область (ориентировочная протяженность ЛЭП - 0,100 км)</t>
  </si>
  <si>
    <t>Строительство учатска ВЛИ 0,4кВ от проектируемой опоры ВЛ 0,4кВ проектируемой ТП 6/0,4кВ (по договору №61-1-19-00425429 от 08.02.2019) ВЛ 6кВ №207Н ПС 110/6/10кВ НС-2 для электроснабжения хозяйственной постройки заявителя Яковенко В.И. Азовский район, Ростовская область (ориентировочная протяженность ЛЭП - 0,08км)</t>
  </si>
  <si>
    <t>Строительство участка ВЛИ-0,4кВ от опоры №136-37 ВЛ 0,4кВ КТП 10/0,4кВ №136 ВЛ 10кВ №3113 ПС 110/35/10кВ "А-31" для электроснабжения жилого дома Скачко А.В. с. Пешково Азовский район, Ростовская область (ориентировочная протяженность ЛЭП - 0,04км)</t>
  </si>
  <si>
    <t>Строительство участка ВЛИ-0,4кВ от ВЛ-0,4кВ №1 ЗТП-10/0,4кВ №28 ВЛ-10кВ №313 ПС 35/10кВ "КГ-3" для подключения жилого дома заявителя Гудым А.А. ст-ца Кировская Кагальницкий район Ростовская область (ориентировочная протяженность ЛЭП-0,07км)</t>
  </si>
  <si>
    <t>Строительство ВЛИ-0, 4кВ для подключения базовой станции БС №61-01847 заявителя ПАО "Мобильные ТелеСистемы" ст-ца Кировская Кагальницкий район Ростовская область (ориентировочная протяженность ЛЭП – 0,07км)</t>
  </si>
  <si>
    <t>Строительство участка ВЛИ-0,4кВ от РУ-0,4кВ КТП-10/0,4кВ №50 ВЛ-10кВ №501 ПС 35/10кВ «ЗР-5» для подключения ЛПХ заявителя Клювак П.П. х. Гуляй-Борисовка Зерноградский район Ростовская область (ориентировочная протяженность ЛЭП-0,1км)</t>
  </si>
  <si>
    <t>Строительство ВЛ-0,4кВ от ВЛ 0,4кВ №1 КТП 10/0,4кВ №8 ВЛ 10кВ №1014 ПС 110/35/10кВ Самарская для подключения бытового домика заявителя Швецовой А.С. с. Самарское, Азовский район, ростовская область (ориентировочная протяженность ЛЭП-0,400км)</t>
  </si>
  <si>
    <t>Строительство участка ВЛИ 0,4кВ от РУ 0,4кВ КТП 10/0,4кВ №234 ВЛ 10кВ №105Н ПС 110/6/10кВ "НС-1" для подключения жилого дома заявителя Сальникова Ю.А., х. Усть-Койсуг Азовский район, Ростовская область (ориентировочная протяженность ЛЭП-0,04км)</t>
  </si>
  <si>
    <t>Строительство участка ВЛИ 0,4кВ от оп.№136-38 ВЛ 0,4кВ №1 КТП 10/0,4кВ №136 ВЛ 10кВ №803 ПС 35/10кВ "А-8" для электроснабжения дачного дома заявителя Ильясовой С.К. с. Семибалки Азовский район, Ростовская область (ориентировочная протяженность ЛЭП 0,1км)</t>
  </si>
  <si>
    <t>Строительство учатска ВЛИ-0,4кВ от опоры №334-8 ВЛ 0,4кВ №1 КТП 10/0,4кВ №334 ВЛ 10кВ 202Н ПС 110/6/10кВ "НС-2" для электроснабжения жилого дома заявителя Шевченко Ю.И. Азовский район, Ростовская область (ориентировочная протяженность ЛЭП - 0,08км)</t>
  </si>
  <si>
    <t>Строительство участка ВЛИ-0,4 кВ от проетируемой опоры проектируемой ВЛ-0,4 кВ (по договору № 61-1-19-00474939 от 23.10.2019) от КТП №350 ВЛ-6 кВ №207Н ПС 110/6/10 "НС-2" для электроснабжения участка заявителя Баикиной А.С. Азовский район, Ростовская область (ориентировочная протяженность ЛЭП 0,110 км)</t>
  </si>
  <si>
    <t>Строительство участка ВЛИ 0,4 кВ от проектируемой опоры проектируемой  ВЛ 0,4 кВ (по договору №61-1-19-00474939 от 23.10.2019 г.) от КТП №350 ВЛ-6 кВ №207Н ПС 110/6/10 кВ "НС-2" для электроснабжения участка заявителя Игнатовой Н.А. Азовский район, Ростовская область (ориентировочная протяженность ЛЭП – 0,04 км)</t>
  </si>
  <si>
    <t>Строительство участка ВЛИ-0,4 кВ от проектируемой опоры ВЛ-0,4 кВ проектируемой ТП 10/0,4 кВ (по договору ТП №61-1-19-00421615 от 17.01.2019 г.) ВЛ-10 кВ №1815 ПС 35/10 кВ "А-18" для электроснабжения жилого дома заявителя Середина А.А. Азовский район, Ростовская область (ориентировочная протяженность ЛЭП - 0,045 км)</t>
  </si>
  <si>
    <t>Строительство участка ВЛИ-0,4 кВ от проектируемой опоры ВЛ-0,4 кВ  проектируемой ТП 6/0,4 кВ (по договору №61-1-19-00473659 от 23.10.2019) ВЛ-6 кВ №207Н ПС 110/6/10 "НС-2" для электроснабжения участка заявителя Захарчук Т.В. СНТ "Квант" Азовский район, Ростовская область (ориентировочная протяженность ЛЭП - 0,06 км)</t>
  </si>
  <si>
    <t>Строительство учатска ВЛИ 0,4кВ от проектируемой опоры ВЛ 0,4кВ проектируемой ТП 10/0,4кВ (по договору №61-1-19-00428929 от 14.03.2019) ВЛ 10кВ №107Н ПС 110/6/10кВ НС-1 для электроснабжения жилого дома заявителя Валовой Г.Н. Азовский район, Ростовская область (ориентировочная протяженность ЛЭП - 0,06км)</t>
  </si>
  <si>
    <t>Строительство участка ВЛИ-0,4 кВ от проектируемой опоры ВЛ 0,4кВ проектируемой ТП 10/0,4кВ (по договору №61-1-19-00409567 от 12.12.2018) ВЛ 10кВ №1815 ПС 35/10 кВ "А-18" для подключения жилого дома заявителя Ситковского А.П. Азовский район Ростовская область (ориентировочная протяженность ЛЭП 0,030км)</t>
  </si>
  <si>
    <t>Строительство ВЛ-10 кВ от оп. № 22 ВЛ-10 кВ № 205 ПС 35/10 кВ КГ-2, строительство ТП-10/0,4 кВ, строительство участка ВЛ-0,4 кВ для подключения полигона ТБО Заявителя ООО «УЮТ», Кагальницкий район Ростовская область (ориентировочная протяженность ЛЭП– 0,1 км, ориентировочная трансформаторная мощность– 0,025 МВА)</t>
  </si>
  <si>
    <t>Строительство участка ВЛИ-0,4кВ от оп. №188-52 ВЛ-0,4кВ №1 КТП 10/0,4кВ №188 ВЛ-10кВ №3125 ПС 110/35/10кВ «А-31» для подключения жилого дома заявителя Мухамедовой Л.У. с.Пешково Азовский район Ростовская область (ориентировочная протяженность ЛЭП– 0,07км)</t>
  </si>
  <si>
    <t>Строительство участка ВЛИ-0,4 кВ от оп. №113-31 по ВЛ-0,4кВ №1 от КТП 10/0,4кВ №113 по ВЛ-10кВ №3113 ПС 110/35/10 кВ «А-31» для подключения жилого дома заявителя Иванова А.В. с. Пешково Азовский р-он, Ростовская область (ориентировочная протяженность ЛЭП– 0,150 км)</t>
  </si>
  <si>
    <t>Строительство участка ВЛИ-0,4кВ от опоры №329-42 ВЛ 0,4кВ №2 КТП 10/0,4кВ №329 ВЛ 10кВ №106Н ПС 110/6/10кВ "НС-1" для электроснабжения жилого дома Прудниковой А.Г. Азовский район, Ростовская область (ориентировочная протяженность ЛЭП - 0,03км)</t>
  </si>
  <si>
    <t>Строительство ВЛИ-0,4 кВ от оп. 181-38 ВЛ-0,4 кВ №2КТП 10/0,4 кВ №181 ВЛ -10 кВ 3113 ПС 110/35/10 кВ «А-31» для электроснабжения пункта весового контроля заявителя Министерство транспорта Ростовской области, автодорога г. Азов-с. Александровка -ст. Староминская (ориентировочная протяженность ЛЭП– 0,850 км.</t>
  </si>
  <si>
    <t>Строительство участка ВЛИ-0,4кВ от оп. №20-18 ВЛ-0,4 кВ №2 КТП 10/0,4 кВ №20 ВЛ-10 №3016 ПС 220/110/10 «А-30» для электроснабжения хоз.постройки Грудько А.Ю. с. Кугей Азовский район, Ростовская область (ориентировочная протяженность ЛЭП – 0,500 км)</t>
  </si>
  <si>
    <t xml:space="preserve">Строительство участка ВЛИ-0,4кВ от оп. №21-27 ВЛ-0,4кВ №2 КТП-10/0,4кВ №51 ВЛ-10кВ №318 ПС 35/10кВ "КГ-3" для подключения павильона "Диспетчерская такси" заявителя Оганян Л.А. ст-ца Кировская Кагальницкий район Ростовская область (ориентировочная протяженность ЛЭП-0,05км) </t>
  </si>
  <si>
    <t>Строительство участка ВЛИ-0,4кВ от проектируемой опоры ВЛ-0,4 кВ проектируемой ТП 10/0,4кВ (по договору № 61-1-18-00397065 от 10.09.2018г.) ВЛ-10 кВ №3127 ПС 110/35/10 «А-31» для электроснабжения жилого дома заявителя Кобыляцкого В.Ю., Азовский район, Ростовская область (ориентировочная протяженность ЛЭП – 0,210 км)</t>
  </si>
  <si>
    <t>Строительство участка ВЛИ-0,4 кВ от оп. №233-59 ВЛ-0,4 кВ №2 КТП 10/0,4 кВ №233 ВЛ-10 кВ 1815 ПС "А-18" для электроснабжения жилого вагончика заявителя Буравлева А.А. Рыболовецкий колхоз им. Ленина, Азовский район, Ростовская область (ориентировочная протяженность ЛЭП – 0,05 км)</t>
  </si>
  <si>
    <t>«Строительство участка ВЛИ-0,4кВ от опоры №93-34 по ВЛ 0,4 кВ №2  КТП 10/0,4 кВ №93 ВЛ-10 кВ №202Н ПС 110/6/10 кВ «НС-2» для подключения жилого дома заявителя Кубалыева Н.Г., Азовский район, Ростовская область (ориентировочная протяженность ЛЭП-0,150км)»</t>
  </si>
  <si>
    <t>Техническое перевооружение КТП 10/0,4 кВ №383 ВЛ-10 кВ № 801 ПС 110/35/10 кВ Роговская, строительство ВЛИ- 0,4 кВ для электроснабжения зернохранилища ИП Решетько В.А., п.Роговский Егорлыкский район, Ростовская область (ориентировочная протяжённость ЛЭП- 0,01 км, ориентировочная трансформаторная мощность - 0,16 МВА)</t>
  </si>
  <si>
    <t>Строительство участка ВЛИ-0,4кВ от оп. №121-67 ВЛ-0,4кВ №3 КТП-10/0,4кВ №121 ВЛ-10кВ №122 ПС 220/110/35/10кВ «Зерновая" для электроснабжения жилого дома заявителя Сухова Г.Н., х. Ракитный, Зерноградский район, Ростовская область (ориентировочная протяженность ЛЭП– 0,04км)</t>
  </si>
  <si>
    <t>Строительство участка ВЛИ-0,4 кВ от оп. №35-21 ВЛ-0,4 кВ №1 КТП 10/0,4 кВ №35 ВЛ-10 №1501 ПС 110/10 кВ "ЗР-15" для электроснабжения жилого дома заявителя Гудовских  А.В. п. Экспериментальный, Зерноградский район, Ростовская область  (ориентировочная протяженность ЛЭП 0,1 км)</t>
  </si>
  <si>
    <t>Строительство участка ВЛИ-0,4 кВ от проетируемой опоры ВЛ-0,4 кВ проектируемой ТП 10/0,4 кВ (по договору № 61-1-19-00437243 от 23.04.2019) ВЛ-10 кВ 3113 ПС 110/35/10 кВ "А-31" для жилого дома заявителя Добрынин Д.Г., с.Пешково, Азовский район, Ростовская область (ориентировочная протяженность ЛЭП 0,035 км)</t>
  </si>
  <si>
    <t>Строительство участка ВЛИ-0,4 кВ от проектируемой опоры проектируемой ВЛ-0,4 кВ (по договору № 61-1-19-00474939 от 23.10.2019) от КТП №350 ВЛ-6 кВ №207Н ПС 110/6/10 "НС-2" для электроснабжения участка заявителя Востриковой Л.Н. СНТ "Квант" Азовский район, Ростовская область (ориентировочная протяженность ЛЭП  - 0,05 км)</t>
  </si>
  <si>
    <t>Строительство участка ВЛИ-0,4кВ от опоры №98-9 по ВЛ 0,4кВ №1 от КТП 10/0,4кВ №98 по ВЛ 10кВ №3127 ПС 110/35/10кВ А-31 для электроснабжения жилого дома заявителя Яковлевой В.В., с. Займо-Обрыв Азовский район, Ростовская область (ориентировочная протяженность ЛЭП – 0,150км)</t>
  </si>
  <si>
    <t>Строительство участка ВЛИ-0,4 кВ от проектируемой опоры ВЛ-0,4 кВ проектируемой ТП 6/0,4 кВ (по договору №61-1-19-00474735 от 23.10.2019г.) ВЛ-6 кВ №207Н ПС 110/6/10 "НС-2" для электроснабжения участка заявителя Глумова А.О. СНТ "Квант" Азовский район, Ростовская область (ориентировочная протяженность ЛЭП - 0,120 км )</t>
  </si>
  <si>
    <t>Строительство участка ВЛИ-0,4кВ от проектируемой ВЛ 0,4кВ (по договорам №61-1-19-00465629 от 23.10.2019, №61-1-19-00473701 от 23.10.2019) для электроснабжения участка заявителя Шевченко А.А. СНТ «Квант» Азовский район, Ростовская область (ориентировочная протяженность ЛЭП – 0,05км)</t>
  </si>
  <si>
    <t xml:space="preserve">Строительство участка ВЛИ-0,4кВ от проектируемой ВЛ 0,4кВ (по договору №61-1-19-00479885 от 05.11.2019) КТП 10/0,4кВ №351 ВЛ 6кВ №207Н ПС 110/6/10 "НС-2" для электроснабжения участка заявителя Лепяховой В.П. СНТ «Квант» Азовский район, Ростовская область (ориентировочная протяженность ЛЭП – 0,07км) </t>
  </si>
  <si>
    <t>Строительство участка ВЛИ-0,4кВ от оп. 350-44/7 ВЛ-0,4кВ №1 КТП №350 ВЛ-6кВ №207Н ПС 110/6/10 «НС-2» для электроснабжения участков заявителей Люшина А.Н., Герман Н.В. СНТ «Квант» Азовский район, Ростовская область (ориентировочная протяженность ЛЭП – 0,270км)</t>
  </si>
  <si>
    <t>Строительство участка ВЛИ-0,4 кВ от проектируемой ВЛ 0,4кВ тех.перевооружаемого КТП 6/0,4 кВ №352 (по договору ТП № 61-1-20-00496883 от 12.02.2020 г.) ВЛ 6 кВ №207Н ПС 110/6/10кВ «НС -2» для электроснабжения участка заявителя Колесниковой Л.И., СНТ "Квант", Азовский район, Ростовская область (ориентировочная протяженность ЛЭП - 0,04км)</t>
  </si>
  <si>
    <t>Строительство участка ВЛИ-0,4 кВ от оп.№14-142 ВЛ-0,4 кВ №4 КТП-10/0,4 кВ №14 ВЛ-10 кВ №106Н ПС 110/6/10 кВ "НС-1" для подключения жилого дома заявителя Масневой Н.Ю. п. Овощной, Азовский район Ростовская область (ориентировочная протяженность ЛЭП 0,130 км)</t>
  </si>
  <si>
    <t>Строительство участка ВЛИ-0,4 кВ от оп. №68-20 ВЛ-0,4 кВ №1 КТП 10/0,4 кВ №68 ВЛ-10 кВ №1509 ПС 35/10 кВ А-15 для подключения жилого дома заявителя Каменевой Г.В. Х. Марков, Азовский район, Ростовская область (ориентировочная протяженность ЛЭП 0,490 км)</t>
  </si>
  <si>
    <t>Строительство участка ВЛИ-0,4кВ РУ-0,4кВ проектируемой ТП 10/0,4кВ (по договору № 61-1-19-00429009 от 28.03.2019г.) ВЛ-10 кВ №107Н ПС 110/6/10 «НС-1» для электроснабжения жилых домов заявителей Наумовой Г.М., Кошель Н.С. Азовский район, Ростовская область (ориентировочная протяженность ЛЭП-0,200км</t>
  </si>
  <si>
    <t>Строительство участка ВЛИ-0,4кВ от ВЛ-0,4кВ №1 КТП 10/0,4 кВ №225 ВЛ-10 кВ №605 ПС 35/10 кВ «Е-6» для электроснабжения корпуса ИП Чугуй В.А. Ростовская область, Егорлыкский район, х. Кавалерский (ориентировочная протяженность ЛЭП – 0,250 км)</t>
  </si>
  <si>
    <t>Строительство участка ВЛИ-0,4кВ от оп. №317-26 ВЛ 0,4кВ №2 КТП 10/0,4кВ №317 ВЛ 10кВ №612 ПС 35/10кВ Е-6 для электроснабжения жилого дома заявителя  Манукян Э.С., х. Шаумяновский, Ростовская область (ориентировочная мощность ЛЭП - 0,040км)</t>
  </si>
  <si>
    <t>Строительство участка ВЛИ-0,4 кВ от РУ-0,4 кВ ЗТП-10/0,4 кВ №36 ВЛ-10 кВ №803 ПС 35/10 кВ "ЗР-8" для подключения магазина заявителя ИП Адамян Л.А. Ростовская область Зерноградский район, ст. Мечетинская х. Донской (ориентировочная протяженность  ЛЭП - 0,45 км)</t>
  </si>
  <si>
    <t>Строительство участка ВЛИ-0,4кВ от проектируемой опоры ВЛ-0,4кВ проектируемой ТП-10/0,4кВ (по договору №61-1-20-00497267 от 14.04.2020, №61-1-20-00467279 от 14.04.2020) по ВЛ-10кВ №1507 ПС 110/10кВ «ЗР-15» для электроснабжения участка заявителя Виноградовой В.Т. Ростовская область, Зерноградский район, СНТ "Дружба" (ориентировочная протяженность ЛЭП – 0,04км)</t>
  </si>
  <si>
    <t>Строительство участка ВЛИ-0,4 кВ от оп.№182-23 ВЛ-0,4 кВ №2 МТП-10/0,4 кВ №182 ВЛ-10кВ №805 ПС 110/10кВ "БОС" для электроснабжения жилого дома заявителя Демина И.М., п. Мокрый Батай, Кагальницкий район, Ростовская область (ориентировочная протяженность ЛЭП 0,03км)</t>
  </si>
  <si>
    <t>Строительство учатска ВЛИ 0,4кВ от проектируемой опоры проектируемой ВЛ 0,4кВ (по договору №61-1-19-00446409 от 30.05.2019) от КТП 10/0,4 кВ №128 по ВЛ-10 кВ №313 от ПС 35/10 "КГ-3" для электроснабжения жилого дома заявителя Бондаренко С.Н., ст. Кировская, Кагальницкий район, Ростовская область (ориентировочная протяженность ЛЭП - 0,15 км)</t>
  </si>
  <si>
    <t>Строительство ВЛИ-0,4 кВ от опоры №63-38 ВЛ-0,4 кВ №1 КТП-10/0,4 кВ №63 по ВЛ-10 кВ №1205 от ПС 110/10 кВ "Манычская" для электроснабжения ангара заявителя ИП Полуян С.А. х. Средние Хороли, Зерноградский район, Ростовская область (ориентировочная протяженность ЛЭП 0,125 км)</t>
  </si>
  <si>
    <t>Строительство участка ВЛИ-0,4 кВ от РУ-0,4 кВ КТП-10/0,4 кВ № 119 ВЛ-10 кВ № 1608 ПС 35/10 кВ «ЗР-16» для подключения базовой станции заявителя ПАО «МегаФон» п. Крайний Зерноградский район Ростовская область (ориентировочная протяженность ЛЭП – 0,12 км)</t>
  </si>
  <si>
    <t>Строительство участка ВЛИ-0,4 кВ от оп. № 96-21 ВЛ-0,4 кВ № 2 КТП-10/0,4 кВ № 96 ВЛ-10 кВ № 1501 ПС 110/10 кВ «ЗР-15» для подключения жилого дома заявителя Звездиной О.С. п. Экспериментальный Зерноградский район Ростовская область (ориентировочная протяженность ЛЭП– 0,15 км)</t>
  </si>
  <si>
    <t>Строительство участка ВЛИ 0,4кВ от оп. №211-131 ВЛ 0,4кВ №5 КТП 10/0,4кВ №211 ВЛ 10кВ №910 ПС 35/10кВ "А-9" для подключения жилого дома заявителя Красноперовой М.Е., Азовский район, Ростовская область (ориентировочная протяженность ЛЭП - 0,04км)</t>
  </si>
  <si>
    <t>Строительство участка ВЛИ-0,4кВ от оп. №217-24/1 по ВЛ-0,4кВ №1 от КТП 10/0,4кВ №217 по ВЛ-10кВ №1107 ПС 35/10кВ "А-11" для электроснабжения жилого дома заявителя Колесниченко И.М. с.Кагальник, Азовский район, Ростовская область (ориентировочная протяженность ЛЭП– 0,05км)</t>
  </si>
  <si>
    <t>Строительство ВЛИ-0,4 кВ от РУ 0,4 кВ КТП 10/0,4 кВ №233 по ВЛ 10 №1815 ПС 35/10 кВ «А-18» для электроснабжения некапитального строения заявителя ИП Карпун И.В. Азовский район, х.Колузаево (ориентировочная протяженность ЛЭП– 0,300 км.)</t>
  </si>
  <si>
    <t>Строительство участка ВЛИ-0,4 кВ от проектируемой опоры проектируемой ВЛ-0,4 кВ вновь смонтированной ТП 10/0,4 кВ (по договору №61-1-19-00365671 от 24.04.2018) по ВЛ-10 кВ №3105 ПС 110/35/10 кВ "А-31", для электроснабжения станции катодной защиты подземного газопровода заявителя ГБУ "Ростоблгазификация" Азовский район, Ростовская область   (ориентировочная протяженность ЛЭП - 0,070 км)</t>
  </si>
  <si>
    <t>Строительство участка ВЛИ-0,4кВ от проектируемой ВЛ 0,4кВ (по договорам №61-1-19-00465629 от 23.10.2019, №61-1-19-00474939 от 23.10.2019) для электроснабжения участка заявителя Юрина Д.М. СНТ СНТ «Квант» Азовский район, Ростовская область (ориентировочная протяженность ЛЭП – 0,05км)</t>
  </si>
  <si>
    <t>Строительство участка ВЛИ-0,4кВ от проектируемой ВЛ 0,4кВ (по договору №61-1-19-00482101 от 13.11.2019) КТП №350 ВЛ-6кВ №207Н ПС 110/6/10кВ «НС-2» для электроснабжения участков заявителей Хариной Е.Е., Гринько В.Г., Опрышко Л.В., Трубчанин Л.М. СНТ "Квант" Азовский район, Ростовская область (ориентировочная протяженность ЛЭП – 0,215км</t>
  </si>
  <si>
    <t>Строительство ТП 10/0,4кВ от оп. №16-141 по ВЛ-10кВ №802 ПС 35/10кВ «А-8», ВЛИ-0,4кВ от проектируемой ТП 10/0,4кВ для электроснабжения жилого дома заявителя Журавлева С.Г. х. Павло-Очаково, Азовский район Ростовская область (ориентировочная протяженность ЛЭП– 0,130км, ориентировочная трансформаторная мощность - 0,025МВА)</t>
  </si>
  <si>
    <t>Строительство участка ВЛИ 0,4кВ от оп. №10-18 ВЛ 0,4кВ №1 КТП 10/0,4кВ №10 ВЛ 10кВ №3125 ПС 110/35/10кВ "А-31" для электроснабжения жилого дома заявителя Едрышова И.Ю., с. Пешково, Азовский район, Ростовская область (ориентировочная протяженность ЛЭП - 0,08км)</t>
  </si>
  <si>
    <t>Строительство участка ВЛИ 0,4кВ от РУ 0,4кВ КТП 10/0,4кВ №326 ВЛ 10кВ №202Н ПС 110/6/10кВ "НС-2" для электроснабжения жилого дома заявителя Шаровой Е.В., с. Кулешовка, Азовский район, Ростовская область (ориентировочная протяженность ЛЭП - 0,05км)</t>
  </si>
  <si>
    <t>Строительство участка ВЛИ 0,4кВ от проектируемой ВЛ 0,4кВ вновь построенной ТП-10/0,4кВ (по договору №61-1-18-00374505 от 07.06.2018г.) ВЛ 10кВ №202Н ПС 110/6/10кВ "НС-2" для электроснабжения жилого дома заявителей Японова А.В. и Японовой Е.А., ЗАО "Обильное" Азовский район, Ростовская область (ориентировочная протяженность ЛЭП - 0,03км)</t>
  </si>
  <si>
    <t>Строительство участка ВЛИ 0,4кВ от оп. №32-15 ВЛ 0,4кВ №1 КТП 10/0,4кВ №32 ВЛ 10кВ №2907 РП 29 ПС 35/10кВ "А-18" для электроснабжения жилого дома заявителя Наркевич А.Н., х. Коса Азовский район, Ростовская область (ориентировочная протяженность ЛЭП - 0,110км</t>
  </si>
  <si>
    <t>Строительство участка ВЛИ-0,4 кВ от оп. №44-28 по ВЛ 0,4кВ №3 от КТП 10/0,4кВ №44 ВЛ 10кВ №1107 ПС 35/10кВ «А-11» для электроснабжения жилого дома заявителя Саяпиной З.И. с. Кагальник Азовский район, Ростовская область (ориентировочная протяженность ЛЭП - 0,200км)</t>
  </si>
  <si>
    <t>Строительство участка ВЛИ-0,4 кВ от оп. №334-11 ВЛ 0,4кВ №1 КТП 10/0,4кВ №334 ВЛ 10кВ №202Н ПС 110/6/10кВ «НС-2» для электроснабжения жилого дома заявителя Соболев А.Ю., ЗАО "Обильное" Азовский район, Ростовская область (ориентировочная протяженность ЛЭП - 0,08км)</t>
  </si>
  <si>
    <t>Строительство участка ВЛИ-0,4кВ от оп. №25-37 ВЛ-0,4кВ №2 КТП-10/0,4 кВ №25 ВЛ-10 кВ №1815 ПС 35/10 «А-18» для электроснабжения жилого дома заявителя Нефедовой М.Н., х.Колузаево Азовский район, Ростовская область (ориентировочная протяженность ЛЭП – 0,07 км)</t>
  </si>
  <si>
    <t>Строительство ЛЭП-0,4 кВ от опоры №48-41 ВЛ 0,4 кВ №1 КТП-10/0,4 кВ №48 ВЛ-10 кВ №1518 от ПС 35/10 кВ А-18 для электроснабжения автомойки заявителя ИП Ким Р.Р. Ростовская область Азовский район, к юго-востоку от СНТ «Надежда 4» (ориентировочная протяженность ЛЭП– 0,310 км)</t>
  </si>
  <si>
    <t xml:space="preserve">Строительство участка ВЛИ-0,4кВ от оп. №173-103 по ВЛ-0,4кВ №2 от КТП 10/0,4кВ №173 по ВЛ-10кВ №902 ПС 35/10 кВ «А-9» для электроснабжения жилого дома заявителя Фальченко Н.И., х. Павловка Азовский район, Ростовская область (ориентировочная протяженность ЛЭП – 0,035 км) </t>
  </si>
  <si>
    <t>Строительство участка ВЛИ-0,4 кВ от оп. №38-28 ВЛ-0,4 кВ №1 КТП 10/0,4 кВ №38 ВЛ-10 кВ №106Н ПС 110/6/10 кВ «НС-1» для подключения садового дома заявителя Латышевой И.В. Азовский район Ростовская область (ориентировочная протяженность ЛЭП– 0,200 км)</t>
  </si>
  <si>
    <t xml:space="preserve">Строительство участка ВЛИ-0,4кВ от проектируемой ВЛ-0,4 кВ (по договору ТП № 61-1-19-00464275 от 13.09.2019 г.) проектируемой ТП-10/0,4 кВ по ВЛ-10 кВ 3113 ПС 110/35/10 кВ «А-31» для электроснабжения жилого дома заявителя Моисеенко Л.А., с. Пешково, Азовский район, Ростовская область (ориентировочная протяженность ЛЭП – 0,130 км) </t>
  </si>
  <si>
    <t>Строительство ВЛ 0,4 кВ от проектируемой опоры ВЛ-0,4 кВ (по договору №61-1-18-00379371 от 18.06.2018г.) от вновь построенной ТП 10/0,4 кВ  по ВЛ 10 кВ №1020 ПС 110/35/10 кВ Самарская для подключения 6-ти жилых домов с. Самарское, Азовский район Ростовская область (ориентировочная протяженность ЛЭП - 0.275 км)</t>
  </si>
  <si>
    <t>Строительство участка ВЛИ-0,4кВ от оп. 350-32 ВЛ-0,4 кВ №2 КТП №352 ВЛ-6 кВ №207Н ПС 110/6/10 «НС-2» для электроснабжения 5 участков заявителей СНТ «Квант» Азовский район, Ростовская область (ориентировочная протяженность ЛЭП – 0,650 км)</t>
  </si>
  <si>
    <t>Строительство участка ВЛИ-0,4кВ от проектируемой ВЛ-0,4 кВ (по договору № 61-1-19-00465629 от 23.10.2019 г.) КТП №350 ВЛ-6 кВ №207Н ПС 110/6/10 «НС-2» для электроснабжения 9 участков заявителей СНТ «Квант» Азовский район, Ростовская область (ориентировочная протяженность ЛЭП – 0,630 км)</t>
  </si>
  <si>
    <t>Строительство участка ВЛИ 0,4кВ от РУ 0,4кВ КТП 10/0,4кВ №2 ВЛ 10кВ №606 ПС 35/10кВ А-6 для электроснабжения распределительного щита заявителя ПУ ФСБ России по Ростовской области, с. Порт-Катон Азовский район, Ростовская область (ориентировочная протяженность ЛЭП - 0,230км)</t>
  </si>
  <si>
    <t>Строительство КТПН-10/0,4 кВ, ВЛ-10 кВ, ВЛ-0,4 кВ от ВЛ-10 кВ № 3 ПС 35/10 кВ Б. Салы для электроснабжения жилых домов по ул. Кедровая, ул. Самшитовая, ул. 70 лет Победы в пос. Темерницкий Аксайского района Ростовской области</t>
  </si>
  <si>
    <t xml:space="preserve">Строительство участка ВЛ-10 кВ от опоры №1/65 ВЛ-10 кВ №6 ПС 35/10 кВ Рябичевская, с установкой ТП-10/0,4 кВ, и строительство ВЛИ-0,4 кВ от вновь установленной ТП-10/0,4 кВ для присоединения полевых установок ООО «Мелиоратор» (ориентировочная протяженность ЛЭП 1,5 км, ориентировочная мощность трансформатора 160 кВА) </t>
  </si>
  <si>
    <t>Строительство участка ВЛ-6 кВ от опоры №1/25 ВЛ-6 кВ №7 ПС 35/6 кВ Романовская, с установкой ТП-6/0,4 кВ, и строительство ВЛИ-0,4 кВ от вновь установленной ТП-6/0,4 кВ  для присоединения рыбного хозяйства ООО рыбхоз «Степной», расположенного по адресу: Ростовская область, Волгодонской район, бывший рыбколхоз «Путь Ленина» пруды 5;5а;6;7;8;9 примерно в 1,5 км по направлению на юг от ст.Романовская, к.н. 61::0600601:189 (ориентировочная протяженность ЛЭП 0,041 км, ориентировочная мощность трансформатора 100 кВА)</t>
  </si>
  <si>
    <t>Строительство ВЛИ-0,4 кВ от РУ-0,4 кВ КТП-1365/100 кВА по ВЛ-10 кВ №1 ПС 35/10 кВ ЖБИ  для присоединения торгового комплекса ИП Аракеляна А.Р., расположенного по адресу: Ростовская область, Цимлянский район, станица Красноярская, ул. Советская, д. 88-б, к.н. 61:41:0020113:115 (ориентировочная протяженность ЛЭП 0,24 км)»</t>
  </si>
  <si>
    <t xml:space="preserve">Строительство ВЛИ-0,4 кВ от РУ-0,4 кВ КТП-8488/400 кВА по ВЛ-6 кВ №5 ПС 35/6 кВ Романовская для присоединения здания социально-бытового назначения ИП Ткачева Д.В., расположенного по адресу: Ростовская область, Волгодонской район, станица Романовская, пер. Союзный, д.102, к.н. 61:08:0070107:167 (ориентировочная протяженность ЛЭП 0,29 км)» </t>
  </si>
  <si>
    <t>Строительство участка ВЛЗ-10 кВ от опоры №77/24 ВЛ-10 кВ №15 ПС 110/35/10 кВ Мартыновская, с монтажом ТП-10/0,4 кВ, и строительство ВЛИ-0,4 кВ от вновь смонтированной ТП-10/0,4 кВ для присоединения овчарни Королева С.П. и нежилого здания (коровника) Магомедова И.Ш. (ориентировочная протяженность ЛЭП 1,894 км, ориентировочная мощность трансформатора 40 кВА)</t>
  </si>
  <si>
    <t>Строительство участка ВЛ-10 кВ от опоры №10/4 ВЛ-10 кВ №24 ПС 110/10/6 кВ Жуковская, с установкой ТП-10/0,4 кВ, и строительство ВЛИ-0,4 кВ от вновь установленной ТП-10/0,4 кВ  для присоединения нежилого помещения ИП Парчука А.Н., расположенного по адресу: Ростовская область, Дубовский район, к.н. 61:09:0600002:1187 (ориентировочная протяженность ЛЭП 0,035 км, ориентировочная мощность трансформатора 100 кВА)»</t>
  </si>
  <si>
    <t>Строительство участка ВЛ-6 кВ от опоры №82 ВЛ-6 кВ №5 ПС 35/6 кВ НС-13, с установкой ТП-6/0,4 кВ, и строительство ВЛИ-0,4 кВ от вновь установленной ТП-6/0,4 кВ  для присоединения площадки для сельскохозяйственного производства ИП Сикач В.С., расположенной по адресу: Ростовская область, Волгодонской район, в 3,34 км юго-западнее от х. Сухая Балка, к.н. 61:08:0600801:778 (ориентировочная протяженность ЛЭП 0,015 км, ориентировочная мощность трансформатора 63 кВА)</t>
  </si>
  <si>
    <t>Строительство  ВЛИ-0,4 кВ от КТП-8520/100 кВА по ВЛ-6 кВ №5 ПС 35/10 кВ Романовская для присоединения жилого дома Бухальц Н.П., расположенного по адресу: Ростовская область, Волгодонской район, станица Романовская, пер. Союзный, д. 126А, к.н. 61:08:0070113:419 (ориентировочная протяженность ЛЭП 0,108 км)»</t>
  </si>
  <si>
    <t xml:space="preserve">Строительство ВЛ 0,4 кВ,  КТП 10/0,4 кВ,  ВЛ 10 кВ от опоры №199  ВЛ 10 кВ № 608 ПС 35 кВ СМ6  для  электроснабжения земельного участка  заявителя Шуба П.А.  по адресу: Ростовская обл., Семикаракорский  р-н, контур поля №32 массива земель реорганизованного ТОО «Мечетновского» с кад. ном. 61:35:0600005:548» </t>
  </si>
  <si>
    <t>Строительство КТП 10/0,4 кВ, ВЛ 10 кВ, ВЛ 0,4 кВ от опоры № 54 по ВЛ 10 кВ №912  ПС 35 кВ  СМ9  для электроснабжения  ВРУ 0,4 кВ на земельном  участке  заявителя  Курякова С.В. по адресу:  Российская Федерация, Ростовская обл., р-н. Семикаракорский, х. Новоромановский, примерно в 300м на запад от х. Новоромановский, кадастровый номер земельного участка: 61:35:0600014:289 (ориентировочная мощность трансформатора  0,025 МВА, ориентировочная  протяжённость ЛЭП 1,5825 км)</t>
  </si>
  <si>
    <t xml:space="preserve">Строительство КТПН-10/0,4 кВ, ВЛ-10 кВ, ВЛ-0,4 кВ от ВЛ-10 кВ № 1208  для электроснабжения жилого дома на уч-ке с к. н. 61:02:0600006:5417 в пос. Щепкин, Аксайского района, Ростовской области
</t>
  </si>
  <si>
    <t xml:space="preserve">Строительство КТПН 10/0,4 кВ, ВЛ 0,4 кВ от ВЛ 10 кВ №1203 ПС 110 кВ АС12 для электроснабжения жилых домов в Родионово-Несветайском районе Ростовской области </t>
  </si>
  <si>
    <t>Строительство участка ВЛИ-0,4кВ для подключения жилого дома заявителя Малютиной Г.В., Азовский район, с. Пешково Ростовская область</t>
  </si>
  <si>
    <t>Строительство участка ВЛ-10кВ для подключения мусороперегрузочной станции заявителя ООО "Экология города" г. Батайск Ростовская область</t>
  </si>
  <si>
    <t>Строительство участка ВЛИ-0,4кВ для подключения БС №61-01109 заявителя ПАО «МТС» п. Двуречье Кагальницкий район, Ростовская область (ориентировочная протяженность ЛЭП – 0.34 км)</t>
  </si>
  <si>
    <t>Строительство участка ВЛИ-0,4кВ для подключения жилого дома заявителя Ковалевой Н.Г. Азовский район, Ростовская область (ориентировочная протяженность ЛЭП - 0.45 км)</t>
  </si>
  <si>
    <t>Строительство участка ВЛИ-0,4кВ для подключения жилого дома заявителя Попова Н.М. х.Колузаево Азовский район, Ростовская область</t>
  </si>
  <si>
    <t>Строительство участка ВЛИ-0,4 кВ для подключения нежилого здания заявителя Манукян М.Н. ст-ца Кагальницкая Кагальницкий район,Ростовская область(ориентировочная протяженность ВЛИ-0.45 км)</t>
  </si>
  <si>
    <t>Строительство участка ВЛИ-0,4кВ для подключения жилого дома заявителя Винокурова В.А. х.Галагановка Азовский район, Ростовская область (ориетировочная протяженность ЛЭП - 0,350км)</t>
  </si>
  <si>
    <t>Строительство участка ВЛИ-0,4кВ (по договору ТП № 61-1-17-00350651 от 11.01.2018г.) для подключения жилых домов заявителей Кострецова Н.В., Ходыевой Е.П., Щеглова А.А., Дугинова А.С. Азовский район, Ростовская область (ориентировочная протяженность ЛЭП - 1.2 км)</t>
  </si>
  <si>
    <t>Строительство участка  ВЛИ-0,4 кВ  для подключения  жилого дома заявителя Киргинцева В. В., Азовский район, х. Усть-Койсуг, Ростовская область</t>
  </si>
  <si>
    <t>Строительство участка  ВЛИ-0,4 кВ  для подключения  жилых  домов  заявителей  Дикова Н. А., Данилейко Е. А. с. Стефанидинодар  Азовский район, Ростовская область</t>
  </si>
  <si>
    <t>Строительство участка ВЛИ-0,4 кВ для подключения жилого дома заявителя Падалко Н. Н. с. Кагальник, Азовский район, Ростовская область</t>
  </si>
  <si>
    <t>Строительство ВЛ 0,4 кВ от ВЛ 0,4 кВ №1 КТП 10/0,4 кВ №240 ВЛ-10кВ №106Н ПС 110/6/10 кВ НС-1 для подключения жилого дома заявителя Бабаева С.А. п. Овощной, Азовский район, Ростовская область (ориентировочная протяженность ЛЭП - 0.6 км)</t>
  </si>
  <si>
    <t>Строительство участка ВЛИ-0,4кВ для подключения жилого дома заявителя Шевченко Р.В. с Займо-Обрыв Азовский район, Ростовская область</t>
  </si>
  <si>
    <t>Строительство участка ВЛИ-0,4кВ от проектируемой опоры ВЛ-0,4 кВ КТП 10/0,4 кВ № 240 ВЛ 10 кВ №106Н ПС 110/6/10 кВ НС-1 (по договору ТП № 61-1-18-00365389 от 03.04.2018г.) для подключения жилого дома заявителя Федюниной п. Овощной Азовский район, Ростовская область (ориентировочная протяженность ЛЭП – 0,230 км)</t>
  </si>
  <si>
    <t>Строительство участка ВЛ-0,4кВ для подключения земельного участква сельскохозяйственного назначения заявителя Гаспарян Т.П. ст-ца Кировская Кагальницкий район, Ростовская область</t>
  </si>
  <si>
    <t>Строительство участка ВЛИ-0,4кВ для подключения жилого дома заявителя Сафоновой М.А. п.Мокрый Батай Кагальницкий район, Ростовская область</t>
  </si>
  <si>
    <t>Строительство участка ВЛИ-0,4 кВ для подключения жилого дома заявителя Калашниковой Е.Н. с. Займо-Обрыв, Азовский район,Ростовкая область(ориентировочная протяженность ЛЭП - 0,4 км)</t>
  </si>
  <si>
    <t>Строительство участка ВЛИ-0,4 кВ для подключения жилого дома заявителя Смирновой Е.Ф. с. Кулешовка ,Азовский район,Ростовская область(ориентировочная протяженность ЛЭП -0,3км)</t>
  </si>
  <si>
    <t>Строительство участка ВЛИ-0,4кВ от вновь смонтированного ТП 10/0,4 кВ (по договору ТП № 61-1-17-00340581 от 06.12.2017г.) для подключения жилого дома заявителя Голосовой Е.О. х. Обуховка Азовский район, Ростовская область (ориентировочная протяженность ЛЭП - 0.23 км)</t>
  </si>
  <si>
    <t>Строительство участка ВЛИ-0,4кВ от проектируемой опоры ВЛ-0,4 кВ (по договору ТП № 61-1-16-00281663 от 23.09.2016 г.) для подключения жилого дома заявителя Лукьяновой Е.В. Азовский район, Ростовская область (ориентировочная протяженность ЛЭП - 0.33 км)</t>
  </si>
  <si>
    <t>Строительство участка ВЛИ-0,4кВ для подключения жилого дома заявителя Лобаченко Н.В. х. Новоалександровка Азовский район, Ростовская область (ориентировочная протяженность ЛЭП-0.06км)</t>
  </si>
  <si>
    <t>Строительство участка ВЛИ-0,4кВ для подключения жилого дома заявителя Субботиной Е.И. х. Павло-Очаково Азовский район, Ростовская область (ориентировочная протяженность ЛЭП - 0,135км)</t>
  </si>
  <si>
    <t>Строительство участка ВЛИ-0,4кВ для подключения жилых домов заявителей Красовской Н.А., Фроловой С.М. Азовский район, Ростовская область (ориентировочная протяженность ЛЭП - 0.487км)</t>
  </si>
  <si>
    <t>Строительство участка ВЛИ-0,4кВ для подключения полевого стана заявителя Тян А.Г. п.Овощной Азовский район, Ростовская область</t>
  </si>
  <si>
    <t>Строительство КВЛ-6 кВ, ТП-6/0,4 кВ, ВЛИ-0,4 кВ для электроснабжения хозяйственного помещения заявителя ООО «ГранТрейд» х. Дугино, Азовский район, Ростовская область (ориентировочная протяженность КВЛ– 4,830 км, ориентировочная трансформаторная мощность – 0,16 МВА)</t>
  </si>
  <si>
    <t>Строительство ВЛ-0,4кВ от ВЛ-0,4кВ №3 КТП 10/0,4кВ №48 ВЛ-10кВ №1107 ПС 35/10кВ А-11 для подключения жилого дома заявителя Шабанова Д.Ю. с. Кагальник, Азовский район, Ростовская область (ориентировочная протяженность ЛЭП - 0.320км)</t>
  </si>
  <si>
    <t>Строительство участка ВЛИ-0,4 кВ от ВЛ-0,4 кВ № 1 КТП-10/0,4 кВ № 105 ВЛ-10 кВ № 716 ПС 110/35/10 кВ «Юбилейная» для подключения жилых домов заявителей Шевченко С.А. и Кулишова Р.С. п. Воронцовка Кагальницкий район Ростовская область (ориентировочная протяженность ЛЭП– 0,55 км)</t>
  </si>
  <si>
    <t>Строительство ТП-10/0,4 кВ от проектируемой опоры 10 кВ (по договору №61-1-17-00340835 от 20.11.2017г.) по ВЛ 10 кВ №1815 ПС 35/10 кВ «А-18», ВЛИ-0,4 кВ для подключения жилых домов заявителей, Азовский район Ростовская область (ориентировочная протяженность ЛЭП – 1,115 км, ориентировочная трансформаторная мощность – 0,25 МВА)</t>
  </si>
  <si>
    <t>«Строительство  ВЛ-0.4кВ  от  КТП-10/0.4кВ №590 по ВЛ-10кВ №2 ПС-35/10кВ «Покровское» до границ земельного участка заявителя. (Администрация Неклиновского района, ДОО с. Покровское)»11293</t>
  </si>
  <si>
    <t>Строительство ТП-10/0,4кВ. Строительство ВЛ-0,4кВ от новой ТП-10/0,4кВ в с.Крым, Мясниковского района. (Домнина О.В.)</t>
  </si>
  <si>
    <t>Строительство ВЛИ-0,4 кВ от опоры №1 ВЛ-0,4 кВ №2 ТП-10/0,4 кВ №1/23 в х. Красный Крым Мясниковского района (Носивец Е.А).</t>
  </si>
  <si>
    <t>Строительство ВЛИ 0,4 кВ от существующей ВЛ 0,4 кВ №1 ТП-10/0,4 кВ №1-24  ПС "Чалтырь"до границы земельного участка (Лопатка Е.А.,Ткачев В.А.)</t>
  </si>
  <si>
    <t>Строительство КЛ-0,4 кВ от ТП 10/0,4 кВ №1/89 по ВЛ-10 кВ №1 ПС Чалтырь с заменой ТП-10/0,4 кВ (ООО Производственно-коммерческая фирма "Глория")</t>
  </si>
  <si>
    <t>Строительство  участка ВЛ-0.4 кВ  от  КТП-10/0.4 кВ №665 по ВЛ-10 кВ №3 ПС-110/10 кВ «Лиманная» до границ земельного участка заявителя. (Герасименко И.Ю.)»</t>
  </si>
  <si>
    <t>Строительство участка ВЛ-0,4кВ КТП-10/0,4кВ №443  по ВЛ-10кВ №2 ПС-35/10кВ "Троицкая" до границы земельного участка заявителя Барсегян М.А.</t>
  </si>
  <si>
    <t>Строительство ВЛ 0,4 кВ от РУ 0,4 кВ ТП-10/0,4 кВ №3/3 по ВЛ 10 кВ №3 ПС Чалтырь до границ земельного участка заявителя (Гладкова Е.В., Кочканян С.О.)</t>
  </si>
  <si>
    <t>«Строительство участка ВЛ-0.4 кВ от ВЛ-0.4 кВ №3 КТП №13м ВЛ-10 кВ №3 ПС ГСКБ до границ земельного участка заявителя (Таратута В.В.)»</t>
  </si>
  <si>
    <t>Строительство ВЛ-0,4кВ от ВЛ-0,4кВ построенной по договорам на ТП №12406-12-00093051-1 от 06.07.2012, №12406-12-00093049-1 от 06.07.2012, №12406-12-00093047-1 от 06.07.2012 (Пименова Н.В., Неделин М.Д., Сандрик П.Д) до границ земельного участка заявителя. (Мурадалиев С.Б.)</t>
  </si>
  <si>
    <t>Строительство участка ВЛ-0,23кВ от КТП-10/0,4кВ №665 по ВЛ-10кВ №3 ПС-110/10кВ "Лиманная" до границ земельного участка заявителя. (Барсегян Г.Г.)</t>
  </si>
  <si>
    <t>"Строительство ВЛИ-0,4 кВ от опоры №1/5 по ВЛИ-0,4 кВ №1 ТП 10/0,4 кВ №1/102 ПС Чалтырь до границ земельных участков заявителей ( Аветисян А.Г., Асрян М.Э.)"</t>
  </si>
  <si>
    <t>Строительство ВЛ-0,4кВ от новойВЛ-0,4кВ №1 ТП-10/0,4 кВ №1/12 ПС "Чалтырь" до границ земельного участка заявителя (Киселева Л.В.).</t>
  </si>
  <si>
    <t>Строительство ВЛИ 0,4кВ от ВЛИ 0,4кВ (предусмотренной по догТП №12406-13-00145545-1 от 01.11.2013г с Кобылкиным)  до гр.зем.уч.заявителя (Пинул А.Х.)</t>
  </si>
  <si>
    <t>Строительство участка ВЛ-0.4 кВ от ВЛ-0.4 кВ №2 КТП №590 по ВЛ-10кВ №2 ПС  «Покровская» до границы земельного участка заявителя (Князева О.Г.)</t>
  </si>
  <si>
    <t>Строительство участка ВЛИ-0,4 кВ от опоры № 14 по ВЛИ-0,4кВ №5 ТП-10/0,4кВ №5-1 по ВЛ-10 кВ №5 ПС Хапры-Тяговая до границы участка заявителей (Моисеенко М.А., Ефимов А.О., Тишевский А.А.)</t>
  </si>
  <si>
    <t>«Строительство ВЛ-0.23кВ от опоры №7 ВЛ-0.23кВ№1 КТП №330м ВЛ-10кВ №5 ПС Русский Колодец (Татаринцев В.Г.)» 11268</t>
  </si>
  <si>
    <t>Строительство участка ВЛИ-0,4 кВ от опоры №10 по ВЛИ-0,4 кВ №1 ТП-10/0,4 кВ №4/38 по ВЛ-10 кВ №4 ПС 110/35/10 кВ "Чалтырь" до границы участка заявителя (Бабиян С.Г.).</t>
  </si>
  <si>
    <t>Строительство ВЛИ 0,4 кВ от опоры №24/7 по ВЛ 0,4 кВ №1 ТП 10/0,4 кВ №1/24 ПС Чалтырь  до границы зем. участков заявителей Милутка Р.С., Лыгина Е.В.</t>
  </si>
  <si>
    <t>Строительство ВЛИ 0,4 кВ от опоры №1 ВЛ 0,4 кВ №5 ТП 10/0,4 кВ №5/1 ПС Хапры-Тяговая до границы земельного участка заявителя (Смирнов С.А.)</t>
  </si>
  <si>
    <t>Строительство ВЛИ-0.4кВ от концевой опоры проектируемой для Тян Л.Н. ВЛИ 0.4кВ от КТП №266м по ВЛ 10кВ №2 ПС Дарагановская до гр. зем.уч.Деулин А.А.</t>
  </si>
  <si>
    <t>Строительство участка ВЛ 0,4 кВ от опоры №14 ВЛ 0,4 кВ №1 КТП №494м ВЛ 10 кВ №7-8 ПС Гаевка до границ земельного участка заявителя (Маньковский Н.А.) 11321</t>
  </si>
  <si>
    <t>Строительство ВЛИ 0,4 кВ от опоры №5  по ВЛИ 0,4 кВ №2 ТП 10/0,4 кВ №1-133 ПС Чалтырь до границ земельного участка заявителя (Ханоян М.М.)</t>
  </si>
  <si>
    <t>Строительство ВЛИ 0,4 кВ от проектируемой ВЛИ 0,4 кВ по дог.№61-1-16-00271501 с Барсуковой Т.М. до границ земельного участка заявителя (Задикян А.Б.)</t>
  </si>
  <si>
    <t>Строительство участка ВЛ 0,4кВ от ВЛ 0,4кВ, проектируемой по договору ТП с Салганской С.С.  до границ земельного участка заявителя (Баркова Н.Г.)</t>
  </si>
  <si>
    <t>Строительство ВЛИ 0,4 кВ от опоры № 2 ВЛИ 0,4 кВ № 1 ТП 10/0,4 кВ № 1/133 ПС  Чалтырь. до границы земельного участка заявителя. (Азарян О.А., Цатурян Г.С.)</t>
  </si>
  <si>
    <t>«Строительство участка ВЛИ-0,4 кВ от ВЛ-0,4 кВ №2 КТП №460 ВЛ-10 кВ №7 ПС "Самбек" до границ земельного участка заявителя (Зуева О.Н.)»</t>
  </si>
  <si>
    <t>«Строительство ВЛИ 0,4 кВ от опоры № 11 по ВЛИ 0,4 кВ № 2 ТП 10/0,4 кВ № 4-38 по ВЛ 10 кВ № 4 ПС Чалтырь110/35/10 кВ. до границы земельного участка заявителя (Инджигулян А.Р.)»</t>
  </si>
  <si>
    <t>«Строительство участка ВЛ-0.4кВ от опоры №8 ВЛ-0.4кВ №1 ЗТП №259м по ВЛ-10кВ №4 ПС «Русский Колодец» до границ земельного участка Заявителя (Даларян А.М.)»</t>
  </si>
  <si>
    <t>«Строительство ВЛ-0.4кВ от КТП №201м по ВЛ-10кВ №1 ПС «Таганрогская» до границ земельного участка Заявителя (Коннов А)»</t>
  </si>
  <si>
    <t>«Строительство ВЛ-0.4кВ от КТП-10/0.4кВ построенной по титулу: «Строительство ВЛ-10кВ от опоры №44 отпайки на КТП №761 ВЛ-10кВ №6 ПС 110/10кВ «Самбек». Строительство КТП-10/0.4кВ. Строительство ВЛ-0.4кВ от вновь построенного КТП-10/0.4кВ до границ земельных участков Заявителей (Клименко А.В., Воротягин А.Д., Клименко Л.М.)» до границ земельного участка Заявителя (Бондарев С.В.)»</t>
  </si>
  <si>
    <t>Строительство ВЛ-0.4кВ от опоры №41 ВЛ-0.4кВ №1 ТП №60м ВЛ-10кВ №3 ПС 110/10кВ «Носовская» до границ земельного участка Заявителя (Пономарев В.В.)</t>
  </si>
  <si>
    <t>Строительство ВЛ-0.4кВ от опоры №7 ВЛ-0.4кВ №1 ТП №209 ВЛ-10кВ №1/3 ПС 110/35/10кВ «Троицкая-1» до границ земельного участка Заявителя (Листопад Д.В.)</t>
  </si>
  <si>
    <t>Строительство ВЛИ-0.4 кВ от опоры № 12 по  ВЛИ 0,4 кВ № 1 от ТП10/0,4 кВ № 8-3 ПС Синявская до границ земельного участка заявителя (Рау В.И.)</t>
  </si>
  <si>
    <t>Строительство ВЛ-0,4кВ от ВЛ-0,4кВ №2 ТП-10/0,4кВ №90 ВЛ-10кВ №3 ПС 35/10кВ «Советка» до границ земельного участка Заявителя (Ковалев И.Ф.)</t>
  </si>
  <si>
    <t>Строительство ВЛ 0,4 кВ от КТП 10/0,4 кВ №162м ВЛ 10 кВ №3 ПС 110/10 кВ «Носовская» для технологического присоединения модульного здания врачебной амбулатории МБУЗ «ЦРБ» Неклиновского района Ростовской области по адресу: Ростовская область, Неклиновский район, с. Носово, ул. Мира, 32-а</t>
  </si>
  <si>
    <t>Строительство ВЛ-0,4кВ от ВЛ-0.4кВ №2 ТП-10/0,4кВ №102 ВЛ-10кВ №1/3 ПС 110/35/10кВ Троицкая-1 до границ земельного участка Заявителя (Колесников В.С)</t>
  </si>
  <si>
    <t>Строительство ВЛ-0,4кВ от ВЛ-0,4кВ №2 ТП-10/0,4кВ №1-133 ВЛ-10кВ №1 ПС 110/35/10кВ Чалтырь до границ земельного участка Заявителя (Селиванова О.В.)</t>
  </si>
  <si>
    <t>Строительство ВЛ 0,4 кВ от ВЛ 0,4 кВ КТП 10/0,4 кВ №662 ВЛ 10 кВ №1/3 ПС 110/35/10кВ «Троицкая-1» до границ земельного участка Заявителя (Жуков А.А.)</t>
  </si>
  <si>
    <t>Строительство ВЛ 0,4 кВ от ВЛ 0,4 кВ №1 ЗТП 10/0,4 кВ №15 ВЛ 10 кВ №2 ПС 35/10 кВ «Троицкая» до границ земельного участка Заявителя (Ганин А.Н.) 11393</t>
  </si>
  <si>
    <t>Строительство ВЛИ 0,4кВ от ВЛ 0,4кВ №1 КТП 10/0,4кВ №97 ВЛ 10кВ №4 ПС 35/10кВ Колесниковская до границ зем.уч.Заявителей (Крыштоп А.С., Локтенко О.Е.)</t>
  </si>
  <si>
    <t>Строительство ВЛИ 0,4кВ от ВЛИ 0,4кВ ТП10/0,4кВ №5-1 ПС Хапры-Тяговая, пр-й по титулу с кодом 612001311267 до гр.з.уч.заявителя (Харитоненко,Новикова)</t>
  </si>
  <si>
    <t>Строительство ВЛ 0,4 кВ от ВЛ 0,4 кВ №4 КТП 10/0,4 кВ №54м ВЛ 10 кВ №4 ПС 35/10кВ «Русский Колодец» до границ зем. участка Заявителя (Ермакова Э.Р.)</t>
  </si>
  <si>
    <t>Строительство ВЛИ 0,4кВ от ВЛИ 0,4кВ  проект-мой по титулу 612001311402 до границы земельного участка заявителя (Додохян Р.А. )</t>
  </si>
  <si>
    <t>Строительство ВЛИ 0,4 кВ от опоры №16 ВЛИ 0,4кВ №1 ТП 10/0,4кВ №20-20 ПС Р-20, до границы земельного участка заявителя (ООО «Строй-Контракт») 11417</t>
  </si>
  <si>
    <t>Строительство ВЛ 0,4 кВ от КТП 10/0,4 кВ №729 ВЛ 10 кВ №3 ПС 35/10 кВ «ГСКБ» до границ земельного участка Заявителя (Мороз С.С.) 11423</t>
  </si>
  <si>
    <t>Строительство ВЛ 0,4 кВ от ВЛ 0,4 кВ №3 КТП 10/0,4 кВ №3/16 ВЛ 10 кВ №3 ПС 110/10 кВ «Синявская» до границ земельного участка Заявителя (Осипов Д.А.)</t>
  </si>
  <si>
    <t>Строительство ВЛ 0,4 кВ от ВЛ 0,4 кВ №1 КТП 10/0,4 кВ №659 ВЛ 10 кВ №2 ПС 110/10 кВ «Самбек» до границ земельного участка Заявителя (Рубан Н.Д.)</t>
  </si>
  <si>
    <t>Строительство ВЛ 0,4 кВ от ВЛ 0,4 кВ №2 КТП 10/0,4 кВ №11 ВЛ 10 кВ №1 ПС 35/10 кВ «Троицкая» до границ земельного участка Заявителя (Нечепуренко А.В.)</t>
  </si>
  <si>
    <t>Строительство ВЛ 0,4 кВ от ВЛ 0,4 кВ проектируемой по титулу: «Строительство ВЛ 10 кВ от опоры № 39 по ВЛ 10 кВ № 2 ПС Чалтырь, строительство ТП 10/0,4 кВ строительство ВЛИ 0,4 кВ ПС Чалтырь. до границы земельного участка заявителей. (Хатламаджиян М.А., Беллуян М.Х., Михайленко В.М., Кардащян Х.К., Барсегян О.Ж., Поповян А.А., Амбарцумян О.Ж., Экизян Х.М., Ялчын М.К., Айдинян Т.К.)» до границы земельного участка заявителя (Тыщук О.Н.)</t>
  </si>
  <si>
    <t>Строительство ВЛИ 0,4кВ по ВЛИ 0,4кВ №1 от ТП №1/170 по ВЛ 10кВ №1 запит-й от ВЛ10 кВ №29-35 ПС Р-29 до гр.зем.уч.(Ачарян А.В.,Баева Н.В.,ОсманянР.А.) 11446</t>
  </si>
  <si>
    <t>Строительство ВЛ-0,4 кВ от КТП №443ВЛ-10 кВ №2 ПС "Троицкая" до границ земельного участка заявителя (Отдел культуры Администрации Неклиновсого района</t>
  </si>
  <si>
    <t>Строительство ВЛ 0,4 кВ от ВЛ 0,4 кВ №2 КТП 10/0,4 кВ №589 ВЛ 10 кВ №2 ПС 35/10 кВ «Покровская» до границ земельного участка заявителя (Савченко В.А.)</t>
  </si>
  <si>
    <t>Строительство ВЛ 0,4 кВ от ВЛ 0,4 кВ №3 КТП 10/0,4 кВ №171м по ВЛ 10 кВ №3 ПС 35/10 кВ «ГСКБ» до границ земельного участка Заявителя (Полякова Н.И.) 11452</t>
  </si>
  <si>
    <t>«Строительство ВЛ 0,4 кВ от КТП 10/0,4 кВ №286 по ВЛ 10 кВ №2 ПС 35/10 кВ «Троицкая» до границ земельного участка Заявителя (Тюляпина Т.А.)»</t>
  </si>
  <si>
    <t>Строительство ВЛИ 0,4 кВ от опоры, проектируемой по договору 61-1-16-00278361 от 27.09.2016 г (Полежаева А.А.) по ВЛИ 0,4 кВ №1 ТП 10/0,4 кВ № 2/22 ПС Чалтырь до границы земельного участка заявителя (Согомонов М.А.)</t>
  </si>
  <si>
    <t>Строительство ВЛ 0,4кВ от ВЛ 0,4кВ №1 от ТП 10/0,4кВ №2/13 по ВЛ 10кВ №2 ПС 110/35/10 кВ Чалтырь до границ земельного участка заявителя Погосянц А.А.</t>
  </si>
  <si>
    <t>Строительство ВЛ 0,4кВ от ВЛ 0,4кВ №4 от ТП 10/0,4кВ №8/3 по ВЛ 10кВ №8 ПС 110/35/10кВ Синявская до границ земельного участка Заявителя Васькина О.А.</t>
  </si>
  <si>
    <t>Строительство ВЛ 0,4 кВ от ВЛ 0,4 кВ №2 КТП 10/0,4 кВ №286 по ВЛ 10 кВ №2 ПС 35/10 кВ Троицкая до границ земельного участка Заявителя (Даниелян А.М.)</t>
  </si>
  <si>
    <t>Строительство ВЛ 0,4кВ от ВЛ 0,4кВ №2 ТП 10/0,4 кВ №4/38 по ВЛ 10 кВ №4 ПС 110/ 35/10 кВ Чалтырь до гр.зем.уч.Заявителя (ПАО «Мобильные ТелеСистемы")</t>
  </si>
  <si>
    <t>Строительство ВЛ 0,4 кВ от ВЛ 0,4 кВ №1 КТП 10/0,4 кВ №179 по ВЛ 10 кВ №8 ПС 35/10 кВ Покровская до гр.зем.участка Заявителя (ИП Печерский Д.А.)</t>
  </si>
  <si>
    <t>Строительство ВЛ 0,4 кВ от ВЛ 0,4 кВ,  с титулом:Стр-во ВЛ-0,4кВ от ВЛ-0,4кВ №2 ТП №90 ПС Советка до гр.зем.уч.(Ковалев И.Ф.)до гр.з.уч.(Атанова Т.В.)</t>
  </si>
  <si>
    <t>Строительство ВЛ 0,4 кВ от ВЛ 0,4 кВ №2 ТП 10/0,4 кВ № 1/106 ПС «Чалтырь» до границы земельного участка заявителя (Ходыкина Т.А.)</t>
  </si>
  <si>
    <t>Строительство ВЛ 0,4 кВ от ВЛ 0,4 кВ № 1 ТП 10/0,4 кВ № 1-141 ПС «Чалтырь» до границы земельного участка заявителя (Джулакян Э.Я.)</t>
  </si>
  <si>
    <t>Строительство ВЛ 0,4 кВ от ВЛ 0,4 кВ №3 КТП 10/0,4 №672 по ВЛ 10 кВ №1/3 ПС 110/35/10 кВ Троицкая-1 до границ зем. участка Заявителя (Цыганенко Е.В.)</t>
  </si>
  <si>
    <t>Строительство ВЛ 0,4 кВ от ВЛ 0,4 кВ №1 КТП 10/0,4 №710 по ВЛ 10 кВ №1/3 ПС 110/35/10 кВ Троицкая-1 до гр. зем. участка Заявителя (Колесникова Г.Н.)</t>
  </si>
  <si>
    <t>Строительство ВЛ 0,4 кВ от ВЛ 0,4 кВ №1 КТП 10/0,4 №213 по ВЛ 10 кВ №4 ПС 110/10 кВ «Лиманная» до границ зем. участка Заявителя (Колесникова С.С.)</t>
  </si>
  <si>
    <t>Строительство ВЛ 0,4 кВ по ВЛ 0,4 кВ № 5 ТП 10/0,4 кВ № 5-1 ПС «Хапры-Тяговая» до границы земельного участка заявителя (Глущенко В.И.)</t>
  </si>
  <si>
    <t>Строительство ВЛ 0,4 кВ по ВЛ 0,4 кВ № 2 ТП 10/0,4 кВ № 1-106 по ВЛ 10 кВ №1 ПС Чалтырь до гр. зем.уч. заявителей (Дьягольченко И.А., Евдокимов А.К.)</t>
  </si>
  <si>
    <t>Строительство ВЛ 0,4 кВ от ВЛ 0,4 кВ №2 КТП 10/0,4 №474 по ВЛ 10 кВ №3 ПС 110/10 кВ «Лиманная» до границ земельного участка Заявителя (Карпов А.А.)</t>
  </si>
  <si>
    <t>Строительство ВЛ 0,4 кВ от КТП 10/0,4кВ №368/1 по ВЛ 10 кВ № 2 ПС 35/10 кВ «Покровская» до границ земельного участка заявителя (Ткачев Г.А.)</t>
  </si>
  <si>
    <t>Строительство ВЛ 0,4 кВ от ВЛ 0,4 кВ №3 КТП 10/0,4 кВ №46 ВЛ 10 кВ №1/3 ПС 110/35/10 кВ «Троицкая-1» до границ зем/ участка заявителя (Колесник Л.И.)</t>
  </si>
  <si>
    <t>Строительство ВЛ 0,4кВ от ВЛ 0,4кВ до границ земельного участка заявителя (Печерина А.И.)</t>
  </si>
  <si>
    <t xml:space="preserve">Строительство ВЛИ 0,4 кВ от ВЛ 0,4 кВ №2 ТП 10/0,4 кВ №2-4 по ВЛ 10 кВ №2 ПС 110/35/10 «Чалтырь» до границ земельного участка Заявителя Ещенко Г.Ю. </t>
  </si>
  <si>
    <t>Строительство ВЛИ 0,4 кВ от ВЛ 0,4 кВ №2 ТП 10/0,4 кВ №7-13 по ВЛ 10 кВ №7 ПС 110/35/10 «Синявская» до гр.зем.уч. Заявителей Тренёв С.А., Тренёва Н.А.</t>
  </si>
  <si>
    <t>Строительство ВЛ 0,4 кВ от ВЛ 0,4 кВ № 1 ТП 10/0,4 кВ № 4-29 по ВЛ 10 кВ №4 ПС «Чалтырь» до границы земельного участка заявителя (Согомонян А.Д.)</t>
  </si>
  <si>
    <t>Строительство ВЛ 0,4 кВ от ВЛ 0,4 кВ № 2 ТП 10/0,4 кВ № 4-2 по ВЛ 10 кВ №4 ПС «Чалтырь» до границы земельного участка заявителя (Долобаян М.Х.)</t>
  </si>
  <si>
    <t>Строительство ВЛ 0,4 кВ от ВЛ 0,4 кВ № 1 ТП 10/0,4 кВ № 20-17 по ВЛ 10 кВ №20-04 ПС «Р-20» до границы земельного участка заявителя (Воронова Т.И.) 11504</t>
  </si>
  <si>
    <t>Строительство ВЛ 0,4 кВ от ВЛ 0,4 кВ №1 ТП 10/0,4 кВ №4-5 по ВЛ 10 кВ №4 ПС «Б. Салы» до границы земельного участка заявителя (Гладченко Е.Р.) 11516</t>
  </si>
  <si>
    <t>Строительство ВЛ 0,4кВ от ВЛ 0,4кВ №3 КТП №3/16 ВЛ 10кВ №3 ПС 110/35/10кВ "Синявская" до границы земельного участка заявителя (Давришев Х.М.) (ориентировочная протяженность ЛЭП 0,6км)</t>
  </si>
  <si>
    <t>Строительство ВЛ 0,4 кВ от ВЛ 0,4 кВ №2 КТП 10/0,4 кВ №20м ВЛ 10 кВ №4 ПС 35/10 кВ «Русский Колодец» до границы земельного участка заявителя (ИП Боровик С.Н.) (ориентировочная протяженность ЛЭП 0,35 км)</t>
  </si>
  <si>
    <t>Строительство ВЛ 0,4 кВ от ВЛ 0,4 кВ №2 КТП 10/0,4 кВ №44м ВЛ 10 кВ №5 ПС 35/10 кВ «Русский Колодец» до границы земельного участка Заявителя (Решетникова Н.В.)</t>
  </si>
  <si>
    <t>Строительство ВЛ 0,4 кВ от ВЛ 0,4 кВ №3 ТП 10/0,4 кВ №4-9 по ВЛ 10 кВ №4 ПС 110/35/10 кВ «Чалтырь», до границы земельных участков заявителей (Вердинян Р.Г., Бунатян Г.В., Карапетян Л.А., Сирадегян К.Г.)</t>
  </si>
  <si>
    <t>Строительство ВЛ 0,4 кВ от ВЛ 0,4 кВ №1 ТП 10/0,4 кВ №5-1 по ВЛ 10 кВ №5 ПС 110/27/10 «Хапры-Тяговая», до границы земельных участков заявителей (Тамразян Н.А., Бегларян Г.С.)</t>
  </si>
  <si>
    <t>Строительство ВЛ 0,4 кВ от ВЛ 0,4 кВ №2 КТП 10/0,4 кВ №4/17 ВЛ 10 кВ №4 ПС 110/35/10 кВ «Синявская» до границы зем. участка заявителя (ИП Цой Т.В.)</t>
  </si>
  <si>
    <t>Строительство ВЛ 0,4 кВ от ВЛ 0,4 кВ №1 КТП 10/0,4 кВ №150 ВЛ 10 кВ №3 ПС 35/10 кВ «Советка» до границы земельного участка заявителя (Гадзиян К.Н.)</t>
  </si>
  <si>
    <t>Строительство ВЛ 0,4 кВ от ВЛ 0,4 кВ №2 КТП 10/0,4 кВ №285 ВЛ 10 кВ №2 ПС 35/10 кВ «Троицкая» до границы земельного участка заявителя (Захарян П.М.)</t>
  </si>
  <si>
    <t>Строительство ВЛ 0,4 кВ от ВЛ 0,4 кВ №2 ТП 10/0,4 кВ №4-38 по ВЛ 10 кВ №4 ПС 110/35/10 кВ Чалтырь, до границ земельных участков заявителей (Аветисян Г.С., Рымарь Ю.Ю., Симавонян С.А.)</t>
  </si>
  <si>
    <t>Строительство ВЛ 0,4 кВ от ВЛ 0,4 кВ №1 ТП 10/0,4 кВ №2-5 по ВЛ 10 кВ №2 ПС 110/35/10 кВ Чалтырь, до границы зем.участка заявителя (Чибухчян А.Л.)</t>
  </si>
  <si>
    <t>Строительство ВЛ 0,4 кВ от ВЛ 0,4 кВ №5 ТП 10/0,4 кВ №5-1 по ВЛ 10 кВ №5 ПС Хапры-Тяговая до границы зем.участка заявителя (Вязовикин С.А.)</t>
  </si>
  <si>
    <t>Строительство ВЛ 0,4 кВ от РУ 0,4 кВ ТП 10/0,4 кВ №6-3 по ВЛ 10 кВ №6 ПС 35/10 кВ Б.Салы до границы земельного участка заявителя (Беседин С.Ю.)</t>
  </si>
  <si>
    <t>Строительство ВЛ 0,4 кВ от ВЛ 0,4 кВ №2 ТП 10/0,4 кВ №1-133 по ВЛ 10 кВ №1 ПС 110/35/10 кВ Чалтырь до границы зем. участка заявителя Кравченко А.Н.</t>
  </si>
  <si>
    <t>Строительство ВЛ 0,4 кВ от ВЛ 0,4 кВ №2 ТП 10/0,4 кВ №5-1 ПС Б.Салы до гр.зем.уч.Муниципальное казенное учр-е культуры Дом культуры Большесальского сп</t>
  </si>
  <si>
    <t>Строительство ВЛ 0,4 кВ от ВЛ 0,4 кВ №2 ТП 10/0,4 кВ №1-24 по ВЛ 10 кВ №1 ПС 110/35/10 кВ Чалтырь до границы земельного участка заявителя Руснак В.Н.</t>
  </si>
  <si>
    <t>Строительство ВЛ 0,4 кВ от ВЛ 0,4кВ № 2 КТП 10/0,4 кВ №52 ВЛ 10 кВ №1/3 ПС 110/35/10 кВ «Троицкая-1» до границы земельного участка заявителя (Романович М.А.)</t>
  </si>
  <si>
    <t>Строительство ВЛ 0,4 кВ от ВЛ 0,4 кВ №1 ТП 10/0,4 кВ №1-170 ПС 110/35/10 кВ Чалтырь до границы земельного участка заявителя (Хурдаян Х.К.)</t>
  </si>
  <si>
    <t>Строительство ВЛ 0,4 кВ от ТП 10/0,4 кВ №1-8 по ВЛ 10 кВ №1 ПС 110/35/10 кВ Чалтырь до границы земельного участка заявителя (Булавина Л.Е.)</t>
  </si>
  <si>
    <t>«Строительство ВЛ-0.4 кВ и КЛ-0.4кВ от КТП №194м по ВЛ-10кВ №4 ПС  «ГСКБ» до границы земельного участка заявителя (УКС г. Таганрога)»</t>
  </si>
  <si>
    <t>Строительство ВЛ 0,4 кВ от ВЛ 0,4 кВ №1 КТП 10/0,4 кВ №194м ВЛ 10 кВ №4 ПС 35/10 кВ «ГСКБ» до границы земельного участка заявителя (Комарь О.В.)</t>
  </si>
  <si>
    <t>Строительство ВЛ 0,4 кВ от РУ 0,4 кВ КТП №491 ВЛ 10 кВ №3 ПС Отрадненская для тех.присоединения домика охотника и рыболова ИП Коломийцев Ю.К.</t>
  </si>
  <si>
    <t>Строительство ВЛИ 0,4 кВ от опоры проектируемой ВЛИ 0,4 кВ по дог.с Ханоян М.М. (612001311322) до гр.зем.участка Анесян А.Н.</t>
  </si>
  <si>
    <t>Строительство ВЛ 0,4 кВ от ВЛ 0,4 кВ №1 ТП 10/0,4 кВ №6-6 по ВЛ 10 кВ №6 ПС 110/35/10 кВ «Чалтырь» для ТП жилого дома заявителя Наноян Е.А.</t>
  </si>
  <si>
    <t>Строительство ВЛ 0,4 кВ от ВЛ 0,4 кВ №1 ЗТП 10/0,4 кВ №259м ВЛ 10 кВ №4 ПС 35/10 кВ «Русский Колодец» для технологического присоединения жилого дома заявителя Августова Е.В. по адресу: Ростовская область, район Неклиновский, село Боцманово, улица Маршала СССР А.Н. Покрышкина, 2А, к.н. 61:26:007080100:2016</t>
  </si>
  <si>
    <t>Строительство ВЛ 0,4 кВ от ВЛ 0,4 кВ №2 ТП 10/0,4 кВ №5-15 по ВЛ 10 кВ №5 ПС 110/35/10 кВ «Чалтырь» для ТП жилого дома заявителя Авдеева В.А.</t>
  </si>
  <si>
    <t>Строительство ВЛ 0,4 кВ от ВЛ 0,4 кВ проектируемой по титулу: «Строительство ВЛ 0,4 кВ от КТП 10/0,4 кВ построенной по титулу: «Строительство ВЛ 10 кВ от опоры №44 отпайки на КТП №761 ВЛ 10 кВ №6 ПС 110/10 кВ «Самбек». Строительство КТП 10/0,4кВ. Строительство ВЛ 0,4 кВ построенного КТП 10/0,4 кВ до границ земельных участков Заявителей (Клименко А.В., Воротягин А.Д., Клименко Л.М.)» для электроснабжения жилого здания заявителя Кобалян С.М. по адресу: Ростовская обл., Неклиновский район, поселок Ореховый, улица Строительная, 6</t>
  </si>
  <si>
    <t>«Строительство ВЛ 0,4 кВ от РУ 0,4 кВ ТП 10/0,4 кВ №1-9 по ВЛ 10 кВ №1 ПС 110/35/10 кВ «Чалтырь» для технологического присоединения здания спортивного зала заявителя Ларцев В.В. по адресу: Ростовская область, Мясниковский  район, х. Ленинаван ул. Ленина участок 3е  к.н. 61:25:0030202:303 (ориентировочная протяженность ЛЭП 0,3 км)»</t>
  </si>
  <si>
    <t>Строительство ВЛ 0,4кВ от проектируемой ВЛ 0,4кВ по титулу «Строительство ВЛ 10кВ от ВЛ 10кВ №3 ПС 110/35/10 «Синявская» до новой ТП 10/0,4кВ. Строительство ТП 10/0,4кВ. Строительство ВЛ 0,4кВ от новой ТП 10/0,4кВ до границы земельного участка заявителя (Уварова Ю.Г.) (ориентировочная протяженность ЛЭП - 0,139км, ориентировочная мощность ТП 25кВА)» для технологического присоединения садового дома заявителя Чеха А.В.  по адресу: Ростовская область, Неклиновский район, х. Мержаново, д/о «Металлург-5», участок 1029, к.н. 61:26:0505901:576 (ориентировочная протяженность ЛЭП 0,315км)</t>
  </si>
  <si>
    <t>Строительство ВЛ 0,4 кВ от ВЛ 0,4 кВ №1 ТП 10/0,4 кВ №5-18 по ВЛ 10 кВ №5 ПС 35/10 кВ Б.Салы для технологического присоединения жилых домов заявителей Турчина Г.М., Папян Л.П. по адресу: Ростовская область, Мясниковский район, с. Б. Салы ул. Молодежная д. 8, д. 5 (ориентировочная протяженность ЛЭП 0,17 км)</t>
  </si>
  <si>
    <t>Строительство ВЛ 0,4 кВ от проектируемой ВЛ 0,4 кВ по титулу: «Строительство ВЛ 0,4 кВ от ВЛ 0,4 кВ №3 КТП 10/0,4 №672 по ВЛ 10 кВ №1/3 ПС 110/35/10 кВ «Троицкая-1» до границ земельного участка Заявителя (Цыганенко Е.В.)» (ориентировочная протяженность ЛЭП 0,2 км)» для технологического присоединения частного жилого дома заявителя Грушко Р.Г. по адресу: Ростовская область, Неклиновский район, с. Николаевка, ул. Пушкина, 100, к.н. 61:26:0600014:795 (ориентировочная протяженность ЛЭП 0,025 км)</t>
  </si>
  <si>
    <t>Строительство ВЛ 0,4 кВ от ВЛ 0,4 кВ №1 ТП 10/0,4 кВ №4-2 по ВЛ 10 кВ №4 ПС 35/10 кВ «Б. Салы» для технологического присоединения жилых домов заявителей Овсепян Э.Г., Петросян М.Г. по адресу: Ростовская область, Мясниковский район, с. Большие Салы ул. Вавилова 32/г, 32/е  к.н.61:25:0040101:5509, 61:25:0040101:5508   (ориентировочная протяженность ЛЭП 0,1 км)</t>
  </si>
  <si>
    <t>Строительство ВЛ 0,4кВ от ВЛ 0,4кВ №1 КТП 10/0,4кВ №73 по ВЛ 10кВ №73 ВЛ-10кВ №6 ПС 110/10 кВ «Самбек" для технологического присоединения жилой застройки заявителя Альбицкая-Семенова Е.В. по адресу: Ростовская область, Неклиновский район, с. Бессергеновка, ул. Мирная, 70а, к.н. 61:26:0040201:3567 (ориентировочная протяженность ЛЭП 0,035км)</t>
  </si>
  <si>
    <t>Строительство ВЛИ 0,4 кВ от проектируемой ВЛИ 0,4 кВ по договору №61-1-16-00254433 (Амбарцумян А.Ж) до границы зем. участка заявителя (Полежаева А.А.) 11725</t>
  </si>
  <si>
    <t>Строительство ВЛ-0.4кВ от КТП №70м по ВЛ-10кВ №3 ПС 110/35/10кВ «Рябиновская» до границ земельного участка Заявителя (Шаповалов Э.В.)</t>
  </si>
  <si>
    <t>Строительство ВЛ 0,4 кВ от ВЛ 0,4 кВ №2 КТП 10/0,4 кВ №52м ВЛ 10 кВ №4 ПС 35/10 кВ «Русский Колодец» для технологического присоединения частного жилого дома заявителя Бабич Т.В.: Ростовская область, Неклиновский район, х. Красный Десант, ул. Цветочная, 2А</t>
  </si>
  <si>
    <t>Строительство ВЛ 0,4 кВ от ВЛ 0,4 кВ №2 ТП 10/0,4 кВ №2-22 по ВЛ 10 кВ №2 ПС 110/35/10 кВ «Чалтырь» для технологического присоединения жилого дома заявителя Черник М.В. по адресу: Ростовская область, Мясниковский район, с. Крым ул. Маршала Баграмяна 38 к.н.61:25:0600201:949 (ориентировочная протяженность ЛЭП 0,07 км)</t>
  </si>
  <si>
    <t>Строительство ВЛ 0,4 кВ от КТП 10/0,4 кВ №562 ВЛ 10 кВ №4 ПС 35/10 кВ «Покровская» для технологического присоединения объектов рекреационного и лечебно-оздоровительного назначения Заявителя (ИП Туева Н.С.) по адресу: Ростовская область, Неклиновский р-н, с. Покровское, ул. Ленина 2 Д 11809</t>
  </si>
  <si>
    <t>«Строительство ВЛ 0,4 кВ от ВЛ 0,4 кВ №2 КТП №112 ВЛ 10 кВ №8 ПС 35/10 кВ «Покровская» до границы земельного участка заявителя (ООО «Актив Групп») (ориент. протяженность ЛЭП 0,15 км)»</t>
  </si>
  <si>
    <t>Строительство ВЛ 0,4 кВ от РУ 0,4 кВ ТП 10/0,4 кВ №3-6 по ВЛ 10 кВ №3 ПС 110/35/10 Чалтырь до границы земельного участка заявителя (ИП Аносян В.К.) (ориент. протяженность ЛЭП 0,24 км)»</t>
  </si>
  <si>
    <t>«Строительство ВЛ 0,4 кВ от РУ 0,4 кВ ТП 10/0,4 кВ №142 по ВЛ 10 кВ №8 ПС 35/10 кВ «Покровская» до границы земельного участка заявителя (ИП Хаверев С.Н.) (ориентировочная протяженность ЛЭП 0,37 км)»</t>
  </si>
  <si>
    <t>«Строительство ВЛ 0,4 кВ от ВЛ 0,4 кВ №1 КТП 10/0,4 кВ №328 по ВЛ 10 кВ №3 ПС «М-Курганская» до границ земельного участка Заявителя ООО «Эрфолг Калитва». (ориентировочная протяженность ЛЭП 0,19 км)»</t>
  </si>
  <si>
    <t>8. «Строительство ВЛ 0,4 кВ от РУ 0,4 кВ ТП 10/0,4 кВ №4/4 ВЛ 10 кВ №4 ПС 110/35/10 кВ «Синявская» для технологического присоединения нежилого помещения заявителя ИП Бережная Е.С. по адресу: Ростовская область, Неклиновский район, с. Синявское, Буденовский спуск, д.9, к.н. 61:26:0060101:702» (ориентировочная протяженность ЛЭП 0,25 км).</t>
  </si>
  <si>
    <t>«Строительство ВЛ 0,4 кВ от РУ 0,4 кВ ТП 10/0,4 кВ №2-13 по ВЛ 10 кВ №2 ПС 110/35/10 «Чалтырь» для технологического присоединения здания мастерской по ремонту автомобилей заявителя ИП Пивоваров В.В. по адресу: Ростовская область, Мясниковский район, с. Крым ул. Медиков д. 5а к.н.61:25:0201025:153» (ориентировочная протяженность ЛЭП 0,18 км)</t>
  </si>
  <si>
    <t>Строительство ВЛ 0,4кВ от РУ 0,4кВ ТП 10/0,4кВ №8-7 по ВЛ 10кВ №8 ПС 110/35/10кВ «Синявская» для технологического присоединения не жилого помещения заявителя ИП Добровольский А.Ю. по адресу: Ростовская область, Мясниковский район, х. Веселый Недвиговское сельское поселение, западная окраина участок №1 к.н.61:25:0600801:361 (ориентировочная протяженность ЛЭП 0,19км)</t>
  </si>
  <si>
    <t>Строительство ВЛ 0,4 кВ от РУ 0,4кВ ТП 10/0,4кВ №4-1 по ВЛ 10кВ №4 ПС 35/10кВ «Б. Салы» для технологического присоединения цеха заявителя (ИП Шинкарёва С.Х.) по адресу: Ростовская область, Мясниковский район, с. Б. Салы ул. Вавилова 7-д к.н. 61:25:0040101:5540 (ориентировочная протяженность ЛЭП 0,2км)</t>
  </si>
  <si>
    <t>Строительство ВЛ 0,4кВ от КТП 10/0,4кв №85м ВЛ 10кВ №2 ПС 35/10кВ "Таганрогская" для технологического присоединения лакокрасочного цеха Заявителя (ИП Шлаган А.Н.) по адресу: Ростовская область, Неклиновский район, х. Рожок, ул. Новая, к.н. 61:26:0100401:2319 (ориентировочная протяженность ЛЭП 0,02км)</t>
  </si>
  <si>
    <t>Строительство ВЛ-0,4 кВ от ВЛ-0,4 кВ № 1 КТП № 516 ВЛ-6 кВ № 4 РП- 5 для электроснабжения жилого дома Селимова С. К. по ул. Некрасова, д. 10, корп. “А” в п. Красный Сад, Азовского района, Ростовской области</t>
  </si>
  <si>
    <t xml:space="preserve">Строительство ВЛ 0,4 кВ от проектируемой ВЛ 0,4 кВ (проектируемой по договорам ТП № 61-1-17-00314695 от 15.06.2017 г.; № 61-1-17-00314571, № 61-1-17-00314579, № 61-1-17-00314585 от 01.08.2017 г.; 61-1-17-00327769 от 22.08.2017 г.) для электроснабжения магазина Караваевой Е. А. на участке с КН 61:02:0010201:6092 в х. Большой Лог Аксайского района Ростовской области </t>
  </si>
  <si>
    <t>Строительство ВЛ-0,4 кВ от РУ-0,4 кВ КТП № 292 ВЛ-6 кВ № 804 ПС 35/6 кВ АС-8 для электроснабжения жилых домов по адресу: Ростовская обл., Аксайский р-н, пос. Российский, ул. Парковая, ул. Миндальная</t>
  </si>
  <si>
    <t>Строительство ВЛ-0,4 кВ от ВЛ-0,4 кВ № 1 КТП № 1 ВЛ-10 кВ № 657 ПС 110/10/6 кВ АС-6 для электроснабжения жилого дома Семенова И. В. по адресу: Ростовская обл., Аксайский р-н, ст-ца Старочеркасская, ул. Ильинская, д. 1</t>
  </si>
  <si>
    <t xml:space="preserve">Строительство ВЛ-0,4 кВ от проектируемой ВЛ-0,4 кВ КТПН-10/0,4 кВ ВЛ-6 кВ № 806 ПС 35/6 кВ АС-8 для электроснабжения дачных домов по адресу: Ростовская обл., Аксайский р-н, пос. Опытный, с/т “Акрос” </t>
  </si>
  <si>
    <t>Строительство ВЛ 0,4 кВ от ВЛ 0,4 кВ №1 КТП №253 ВЛ 10кВ №2 ПС 35кВ Б.Салы для электроснабжения жилого дома Блонского А.А.  на участке КН 61:02:0600005:8939 в п.Темерницкий Аксайского района Ростовской области</t>
  </si>
  <si>
    <t xml:space="preserve">Строительство ВЛ 0,4 кВ от проектируемой КТПН 10/0,4 кВ по договору №61-1-17-00346543 для электроснабжения ВРУ 0,4 кВ жилых домов по ул. Изумрудная в п. Темерницкий Аксайского района Ростовской области </t>
  </si>
  <si>
    <t xml:space="preserve">Строительство ВЛ-0,4 кВ от РУ-0,4 кВ КТП № 72 ВЛ-6 кВ № 804 ПС 35/6 кВ АС-8 для электроснабжения жилого дома Чернышовой  Т. И. по адресу: Ростовская обл., Аксайский р-н, п. Российский, квартал № 3, участок № 3 </t>
  </si>
  <si>
    <t xml:space="preserve">Строительство ВЛ-0,4 кВ от РУ-0,4 кВ КТП № 425 ВЛ-10 кВ № 1109 ПС 110/35/10 кВ АС-10 для электроснабжения жилых домов по ул. Восточная, ул. Мира в х. Весёлый Аксайского района Ростовской области </t>
  </si>
  <si>
    <t>Строительство ВЛ-0,4 кВ от РУ-0,4 кВ КТП № 292 ВЛ-6 кВ № 804 ПС 35/6 кВ АС-8 для электроснабжения жилых домов по адресу: Ростовская обл., Аксайский р-н, пос. Российский, ул. Спортивная, ул. Ясеневая</t>
  </si>
  <si>
    <t>Строительство ВЛИ-0,4кВ от РУ-0,4кВ КТП-1687/400кВА ВЛ-10кВ №5 ПС 35/10кВ Лозновская для присоединения жилого дома Радькова А.А., расположенного по адресу: Ростовская область, Цимлянский район, с/п Красноярское, п. Дубравный, ул. Садовая, д.19, к.н.61:41:0030402:64 (ориентировочная протяженность ЛЭП 0,26км)</t>
  </si>
  <si>
    <t xml:space="preserve">Строительство участка ВЛЗ-6 кВ от опоры №61 ВЛ-6 кВ №1 ПС 35/6 кВ Потаповская, с установкой ТП-6/0,4 кВ, и строительство ВЛИ-0,4 кВ от вновь установленной ТП-6/0,4 кВ для присоединения фермы Эм И.Д. (ориентировочная протяженность ЛЭП 1,474 км, ориентировочная мощность трансформатора 160 кВА)»
</t>
  </si>
  <si>
    <t>Строительство ВЛИ-0,4кВ от РУ-0,4кВ КТП-4281/40кВА ВЛ-10кВ №6 ПС 35/10кВ Валуевская для присоединения жилого дома СПК «Победа», расположенного по адресу: Ростовская область, Ремонтненский район, с. Валуевка, ул. Восточная, д. 16 к.н. 61:32:0600002:4192 (ориентировочная протяженность ЛЭП 0,954км)</t>
  </si>
  <si>
    <t>Строительство ВЛИ-0,4 кВ от вновь установленной ТП-6/0,4 кВ по ВЛ-6 кВ №1 ПС 35/6 кВ НС-12 (по договору  ТП №61-1-18-00388977 от 20.08.2018г) для присоединения жилого дома Ксантополу Л.Б. (ориентировочная протяженность ЛЭП 0,605 км)</t>
  </si>
  <si>
    <t>Строительство ВЛИ-0,4кВ от вновь установленной ТП-6/0,4кВ по ВЛ-6кВ №1 ПС 35/6кВ НС-12 (по договору ТП №61-1-18-00388977 от 20.08.2018) для присоединения жилого дома Патовой Н.В. (ориентировочная протяженность ЛЭП 0,662км)</t>
  </si>
  <si>
    <t xml:space="preserve">Строительство участка ВЛИ-0,4 кВ от вновь установленной опоры вновь построенной ВЛИ-0,4 от вновь установленной ТП-6/0,4 кВ по ВЛ-6 кВ №1 ПС 35/6 кВ НС-12 (по договорам №61-1-18-00388977 от 20.08.2018г  и №61-1-18-00392457 от 04.09.2018г) для присоединения жилого дома Сомченко И.С. (ориентировочная протяженность ЛЭП 0,205 км) </t>
  </si>
  <si>
    <t>Строительство ВЛИ-0,4 кВ от КТП-1543/160 кВА ВЛ-10 кВ №13 ПС 110/10 кВ Искра для присоединения здания ИП Иванова В.А. ориентировочная протяженность ЛЭП 0,295 км)</t>
  </si>
  <si>
    <t xml:space="preserve">Строительство участка ВЛ-10 кВ от опоры №3/2 ВЛ-10 кВ №6 ПС 110/10 кВ Большеремонтненская, с установкой ТП-10/0,4 кВ, и строительство ВЛИ-0,4 кВ от вновь установленной ТП-10/0,4 кВ  для присоединения гранулятора со складами ИП главы К(Ф)Х Натхина А.В., расположенного по адресу: Ростовская область, Ремонтненский район, с. Большое Ремонтное, к.н. 61:32:0600009:1298 (ориентировочная протяженность ЛЭП 0,018 км, ориентировочная мощность трансформатора 250 кВА)»
</t>
  </si>
  <si>
    <t>Строительство участка ВЛИ-0,4 кВ от опоры №12 ВЛ-0,4 кВ №2 КТП-8597/100 кВА ВЛ-6 кВ №5 ПС 35/6 кВ Романовская для присоединения жилых домов Поляковой Т.Н. и Карпенко П.М., расположенных по адресам: Ростовская область, Волгодонской район, станица Романовская, пер. Колхозный, д.150, к.н. 61:08:0070126:495, и д.152, к.н. 61:08:0070126:518 (ориентировочная протяженность ЛЭП 0,22 км)</t>
  </si>
  <si>
    <t>Строительство участка ВЛЗ-6 кВ от опоры №60 ВЛ-6 кВ №1 ПС 35/6 кВ НС-12, с установкой ТП-6/0,4 кВ, и строительство ВЛИ-0,4 кВ от вновь установленной ТП-6/0,4 кВ  для присоединения жилого дома Коваль Е.В. (ориентировочная протяженность ЛЭП 3,82 км, ориентировочная мощность трансформатора 100 кВА)</t>
  </si>
  <si>
    <t>Строительство участка ВЛИ-0,4 кВ от опоры №1 ВЛ-0,4 кВ №2 КТП-8116/63 кВА по ВЛ-10 кВ №6 ПС 35/10 кВ Виноградная для присоединения сооружения для полива Мартиросяна А.А., расположенного по адресу: Ростовская область, Волгодонской район, п. Прогресс, к.н. 61:08:0601401:147 (ориентировочная протяженность ЛЭП 0,22 км)</t>
  </si>
  <si>
    <t>Строительство ВЛИ-0,4кВ от КТП-7284/25кВА по ВЛ-10кВ №15 ПС 110/35/10кВ Константиновская для присоединения скважины Тарелкиной В.Г., расположенной по адресу: Ростовская область, Константиновский район, г. Константиновск, в границах АО «Ленинский путь» 3,7км на северо-запад от г. Константиновск, к.н. 61:17:0600010:3626 (ориентировочная протяженность ЛЭП 0,53км)</t>
  </si>
  <si>
    <t>Строительство ВЛИ-0,4 кВ от РУ-0,4 кВ КТП-6012/100 кВА ВЛ-6 кВ №6 ПС 110/6 кВ НС-1 для присоединения нежилого здания Иванова В.С., расположенного по адресу: Ростовская область, Мартыновский район, примерно в 763 м от х. Ильинов по направлению на северо-запад, к.н. 61:20:0040101:2201 (ориентировочная протяженность ЛЭП 0,91 км)</t>
  </si>
  <si>
    <t>Строительство участка ВЛ-10 кВ от опоры №2/9 ВЛ-10 кВ №24 ПС 110/35/10 кВ Цимлянская, с установкой ТП-10/0,4 кВ, и строительство ВЛИ-0,4 кВ от вновь установленной ТП-10/0,4 кВ  для присоединения склада рыбзавода Кузнецова М.А, расположенного по адресу: Ростовская область, Цимлянский район, станица Хорошевская, в границах станицы Хорошевская Хорошевской (рыбцех), к.н. 61:41:0600009:186 (ориентировочная протяженность ЛЭП 0,8 км, ориентировочная мощность трансформатора 160 кВА)</t>
  </si>
  <si>
    <t>Строительство участка ВЛИ-0,4 кВ от опоры №1/2 ВЛ-0,4 кВ №2 КТП-8108/160 кВА ВЛ-10 кВ №4 ПС 35/10 кВ Виноградная для присоединения квартиры Кирсановой М.Т, расположенной по адресу: Ростовская область, Волгодонской район, п. Виноградный, ул. Молодежная, д.28, кв./оф. 2, к.н.61:08:0050201:86 (ориентировочная протяженность ЛЭП 0,640 км)»</t>
  </si>
  <si>
    <t>Строительство участка ВЛИ-0,4 кВ от опоры №1/8 ВЛ-0,4 кВ №1 КТП-8129/100 кВА по ВЛ-10 кВ №3 ПС 110/35/10 кВ Большовская для присоединения жилого дома Подгайного С.П, расположенного по адресу: Ростовская область, Волгодонской район, х. Морозов, пер. Тенистый, д.6, к.н. 61:08:0020205:13 (ориентировочная протяженность ЛЭП 0,45 км)</t>
  </si>
  <si>
    <t>Строительство участка ВЛИ-0,4 кВ от вновь установленной опоры вновь построенной ВЛИ-0,4 кВ от вновь установленной ТП-6/0,4 кВ по ВЛ-6 кВ №1 ПС 35/6 кВ НС-12 (по договорам ТП №61-1-18-00388977 от 20.08.2018г и №61-1-18-00392457 от 04.09.2018г) для присоединения жилого дома Ильиной Е.П., расположенного по адресу: Ростовская область. Волгодонской район. с/т. Юбилейное, д.1, ул. Светлая, к.н.61:08:0601901:1284(ориентировочная протяженность ЛЭП 0,108 км)</t>
  </si>
  <si>
    <t>Строительство ВЛ 0,4кВ от КТП 10/0,4кВ №54 по ВЛ 10кВ №4 ПС 110/35/10кВ "Чертковская" для электроснабжения ьепличного комплекса заявителя, ИП Глава КФХ Матвиенко М.В., расположенного в Ростовской области, Чертковский р-н, 150м на северо-запад от земельного участка по ул. Горобцовка 53, (61:42:0600006:320) (ориентировочная протяженность ЛЭП 0,3км)</t>
  </si>
  <si>
    <t>Строительство ВЛ-10 кВ от опоры №4/65 по ВЛ-10 кВ №1 ПС 110/27,5/10 кВ "Старая Станица"с установкой КТП и строительством  ВЛ- 0,4 кВ, для электроснабжения нежилого здания заявителя, ООО "Агродон", расположенного в Ростовской области, Миллеровский р-н, х. Верхнеталовка (61:22:0600026:519) (ориентировочная протяженность ЛЭП- 1,26 км., ориентировочная мощность ТП- 0,25 МВА)»</t>
  </si>
  <si>
    <t>Строительство ВЛ-10 кВ от опоры № 58 по ВЛ-10 кВ № 1 ПС 35/10 кВ «Криворожская» с установкой КТП и строительством ВЛ-0,4 кВ», для технологического присоединения нежилого строения заявителя,  ИП Глава КФХ Локтев С.Ю., расположенного в Ростовской области, Миллеровский р-н, сл. Криворожье,  (61:422:600024:0037) (ориентировочная   протяженность ЛЭП – 5,025 км, ориентировочная мощность ТП – 0,025 МВА)</t>
  </si>
  <si>
    <t>Строительство ВЛ 0,4 кВ, строительство КТП 10/0,4 кВ, строительство ВЛ 10 кВ от  проектируемой ВЛ 10 кВ   (по договору № 61-1-19-00429907 от 28.02.2019г.)    от опоры №58 по ВЛ 10 кВ №1 ПС 35/10 кВ «Криворожская», для технологического присоединения нежилого строения заявителя,  ИП Глава КФХ Локтев С.Ю., расположенного в Ростовской области, Миллеровский р-н, сл. Криворожье,  (61:22:0600024:61), (ориентировочная   протяженность ЛЭП – 0,045 км, ориентировочная мощность ТП – 0,025 МВА)</t>
  </si>
  <si>
    <t>Строительство ВЛ-10 кВ от опоры № 14 по ВЛ-10 кВ № 2 ПС 35/10 кВ «Криворожская» с установкой КТП и строительством ВЛ-0,4 кВ», для технологического присоединения нежилого строения заявителя,  ИП Глава КФХ Локтев С.Ю., расположенного в Ростовской области, Миллеровский р-н, сл. Криворожье,  (61:22:0600024:460) (ориентировочная   протяженность ЛЭП – 3,125 км, ориентировочная мощность ТП – 0,025 МВА)</t>
  </si>
  <si>
    <t>Строительство ВЛ- 0,4 кВ от РУ 0,4 кВ КТП- 10/0,4 №427 по ВЛ10 кВ №6 ПС 35/10 кВ "Маньковская", для электроснабжения  щита учета для строительства  автозаправочной газовой станции, заявителя ООО "Донсервисгаз"., расположенного в Ростовской области, Чертковский р-н, с. Маньково- Калитвенское, (61:42:0600007:822), (ориентировочная протяженность ЛЭП 0,09 км)</t>
  </si>
  <si>
    <t>Строительство ВЛ-10 кВ от опоры № 145 по ВЛ-10 кВ № 4 ПС 110/35/10 кВ «Ал. Лозовская» с установкой КТП и строительством ВЛ-0,4 кВ», для технологического присоединения придорожного комплекса заявителя,  ИП Глава КФХ Кунакова Т.Б., расположенного в Ростовской области, Чертковский р-н, п. Чертково,  (61:42:0600018:678) (ориентировочная   протяженность ЛЭП – 2.02 км, ориентировочная мощность ТП – 0,160 МВА)</t>
  </si>
  <si>
    <t>Строительство ВЛ-0,4 кВ от РУ 0,4 кВ КТП-10/0,4 кВ №58 по ВЛ-10 кВ №1 ПС 110/35/10 кВ «Ал. Лозовская», обеспечение коммерческим учетом электрической энергии (мощности) в точке поставки и установка шкафа 0,4 кВ с коммутационным аппаратом, для технологического присоединения склада заявителя, ООО «Белая Балка», расположенного Ростовская область, Чертковский р-н, в 120 м на Северо-Запад от х. Белая Балка, (к.н.з.у. 61:42:0600011:439) (ориентировочная протяженность ЛЭП – 0,175 км)</t>
  </si>
  <si>
    <t>Строительство ВЛ 0,4 кВ от ВЛ 0,4 кВ №1 КТП №105 ВЛ 6 кВ №807 ПС 35 кВ АС8 для электроснабжения ВРУ 0,4 кВ жилого дома Березовской А. В. на участке с КН 61:02:0010201:6798 в х. Большой Лог Аксайского района Ростовской области (ориентировочная протяжённость ЛЭП 0,065 км)</t>
  </si>
  <si>
    <t>Строительство ВЛ 0,4 кВ от РУ 0,4 кВ КТП №260 ВЛ 10 кВ №3 ПС 35 кВ Б. Салы для электроснабжения ВРУ 0,4 кВ жилого дома Харжиева В. С. на участке с КН 61:02:0600005:8846 в х. Нижнетемерницкий Аксайского района Ростовской области (ориентировочная протяжённость ЛЭП 0,525км)</t>
  </si>
  <si>
    <t>Строительство ВЛ 0,4кВ от ВЛ 0,4кВ №2 КТП №253 ВЛ 10кВ №2 ПС 35кВ Б.Салы для электроснабжения ВРУ 0,4кВ жилого дома Караченцева О.Е. на участке с КН 61:02:0600005:7249 в пос. Темерницкий Аксайского района Ростовской области (ориентировочная протяженность ЛЭП 0,258км)</t>
  </si>
  <si>
    <t>Строительство ВЛ-0,4кВ от РУ-0,4кВ КТП №740 ВЛ-10кВ №101 ПС 110кВ АС-1 для электроснабжения ВРУ-0,4кВ жилого дома в х. Махин, квартал 8, участок 8, к.н. 61:02:060015:5730, Аксайского района, Ростовской области (ориентировочная протяженность ЛЭП 0,3км)</t>
  </si>
  <si>
    <t>Строительство ВЛ-0,4кВ от ВЛ-0,4кВ №2 КТП №734 ВЛ-10кВ №103 ПС 110кВ АС1 для электроснабжения ВРУ-0,4кВ жилого дома Картовицкого А.А. на участке с КН 61:02:0050201:960 в х. Островского Аксайского района Ростовской области (ориентировочная протяженность ЛЭП 0,243км)</t>
  </si>
  <si>
    <t>Строительство ВЛ-0,4 кВ от РУ-0,4 кВ проектируемой КТП 10/0,4 кВ (по договору №61-1-19-00434389 от 29.03.2019) ВЛ 10 кВ №125 ПС 110 кВ СМ1 для электроснабжения земельных участков Мораш С.В., Мироновой Г.Ф., Разореновой Н.М., Рожковой Е.В., Сергеева М.С., Торопцовой Т.И. по адресу: Ростовская обл, Семикаракорский район, х. Чебачий, (ориентировочная протяженность ЛЭП 0,66 км)</t>
  </si>
  <si>
    <t>Строительство ВЛ 0,4кВ от РУ 0,4кВ КТП №520 ВЛ 6кВ №3 РП6 КЛ 6кВ №340 ПС 110кВ БТ3 для электроснабжения ВРУ 0,4кВ жилых домов Марченко А.Г. в п. Красный Сад Азовского района Ростовской области (ориентировочная протяжённость ЛЭП 1,020км)</t>
  </si>
  <si>
    <t>Строительство ВЛ 0,4 кВ от РУ 0,4 кВ РП 6 кВ №6 КЛ 6 кВ №340 ПС 110 кВ БТ3 для электроснабжения МБОУ Красносадовская СОШ по ул. Лунева, 1А в п. Красный Сад Азовского района Ростовской области (ориентировочная протяжённость ЛЭП 0,900 км)</t>
  </si>
  <si>
    <t>Строительство ВЛ0,4 кВ от проектируемой ВЛ 0,4 кВ проектируемой КТПН 10/0,4 кВ (по договору №61-1-19-00426411 от 14.02.2019 г.) ВЛ 10 кВ №706 ПС 35 кВ АС7 для электроснабжения ВРУ 0,4 кВ жилого дома Филатова Н.А. по ул. Станичная, 49 в п. Красный Колос Аксайского района Ростовской области (ориентировочная протяженность ЛЭП - 0,390 км )</t>
  </si>
  <si>
    <t>Строительство участка ВЛИ-0,4кВ для подключения жилого дома заявителя Королькова А.В. г. Зерноград Зерноградский район, Ростовская область (ориентировочная протяженность ЛЭП - 0.2 км)</t>
  </si>
  <si>
    <t>Строительство ВЛ-10кВ от оп. №43  ВЛ-10кВ №910 ПС 35/10кВ А-9, установка ТП-10/0,4кВ, строительство участка ВЛ-0,4 кВ для подключения жилых домов заявителей Коваленко Н.Н., Аразян К.М. Азовский район Ростовская область (ориентировочная протяженность ЛЭП-0,120км, ориентировочная трансформаторная мощность -0,025МВА)</t>
  </si>
  <si>
    <t>Строительство участка ВЛИ-0,4кВ от вновь смонтированного ТП 10/0,4 кВ (по договору ТП № 61-1-17-00340835 от 20.11.2017г.) для подключения жилого дома заявителя Афян С.Т. Азовский район, Ростовская область (ориентировочная протяженность ЛЭП - 0.225 км)</t>
  </si>
  <si>
    <t>Строительство ВЛ-0,4 кВ от РУ-0,4 кВ КТП 10/0,4 кВ №136 ВЛ-10кВ №803 ПС 35/10 кВ А-8 для подключения жилого дома заявителя Симень А.Н. с. Семибалки, Азовский район, Ростовская область (ориентировочная протяженность ЛЭП - 0.200 км)</t>
  </si>
  <si>
    <t>Строительство участка ВЛИ-0,4кВ от РУ-0,4кВ КТП 10/0,4кВ №17 ВЛ-10кВ 1913 РП 10кВ №19 по ВЛ 10кВ №1011 ПС 110/35/10кВ Самарская для подключения кемпинга заявителя Подратчян К.Д., х. Ельбузд Азовский район, Ростовская область (ориентировочная протяженность ЛЭП - 0,03км)</t>
  </si>
  <si>
    <t>Строительство участка ВЛИ-0,4кВ от РУ-0,4кВ МТП-10/0,4кВ №182 ВЛ-10кВ №805 ПС 110/10кВ «БОС» для подключения жилого дома заявителя Габдрахимова С.М. п. Мокрый Батай Кагальницкий район Ростовская область (ориентировочная протяженность ЛЭП-0,4км)</t>
  </si>
  <si>
    <t>Строительство участка ВЛИ-0,4кВ от проектируемой ВЛ-0,4 кВ (по договорам № 61-1-19-00465629 от 23.10.2019 г., № 61-1-19-00474939 от 23.10.2019г.) для электроснабжения участка заявителя Шереметова Г.Г. СНТ «Квант» Азовский район, Ростовская область (ориентировочная протяженность ЛЭП – 0,405 км)</t>
  </si>
  <si>
    <t>Строительство участка ВЛИ-0,4кВ от проектируемой ВЛ-0,4 кВ (по договорам № 61-1-19-00465629 от 23.10.2019 г., №61-1-19-00473661 от 25.10.2019 г.) для электроснабжения участка заявителя Зарайской Т.Ф. СНТ «Квант», Азовский район, Ростовская область (ориентировочная протяженность ЛЭП – 0,310 км)</t>
  </si>
  <si>
    <t>Строительство участка ВЛИ-0,4кВ от оп. 350-64 ВЛ-0,4 кВ №3 КТП №350 ВЛ-6 кВ №207Н ПС 110/6/10 «НС-2» для электроснабжения 8 участков заявителей СНТ «Квант» Азовский район, Ростовская область (ориентировочная протяженность ЛЭП – 0,640 км)</t>
  </si>
  <si>
    <t>Строительство участка ВЛИ-0,4кВ от оп. 352-32 ВЛ-0,4 кВ №2 КТП №352 ВЛ-6 кВ №207Н ПС 110/6/10 «НС-2» для электроснабжения участков заявителей Ломоносовой С.В., Михайленко В.И. СНТ «Квант» Азовский район, Ростовская область (ориентировочная протяженность ЛЭП – 0,505 км)</t>
  </si>
  <si>
    <t>Строительство участка ВЛИ 0,4кВ от РУ 0,4кВ ТП 10/0,4кВ №164 ВЛ 10кВ №1101 ПС 35/10кВ А-11 для электроснабжения складского помещения заявителя ИП Алавердовой Т.Г. с. Кагальник, Азовский район, Ростовская область (ориентировочная протяженность ЛЭП - 0,100км</t>
  </si>
  <si>
    <t>Строительство участка ВЛИ-0,4кВ от оп. № 211-248 ВЛ 0,4 кВ №5 КТП 10/0,4 кВ №211 ВЛ-10 кВ №910 ПС 35/10 кВ «А-9» для электроснабжения жилого дома Бражникова С.И., Азовский район, Ростовская область (ориентировочная протяженность ЛЭП – 0,230 км)</t>
  </si>
  <si>
    <t>Строительство участка ВЛИ-0,4 кВ для подключения жилых домов заявителей Лозовой О.А. и Дорофеевой Н.И., Кагальницкий район, п. Новонатальин (ориентировочная протяженность ЛЭП– 0,2 км)</t>
  </si>
  <si>
    <t xml:space="preserve">Строительство участка ВЛИ-0,4кВ от оп. №160-15 ВЛ 0,4 кВ №1  КТП 10/0,4кВ №160 ВЛ-10 кВ №1904 РП-19 ПС 110/35/10кВ «Самарская" для электроснабжения гаражного сервиса заявителя Мироненко А.М. с. Новотроицкое, Азовский район, Ростовская область (ориентировочная протяженность ЛЭП-0,1км)  </t>
  </si>
  <si>
    <t xml:space="preserve">Строительство участка ВЛИ-0,4кВ от РУ-0,4кВ КТП-10/0,4 кВ №163 ВЛ-10 кВ 1904 РП-19 ПС 110/35/10 «Самарская» для подключения жилого дома заявителя Бугаенко Г.В., с. Новотроицкое Азовский район, Ростовская область (ориентировочная протяженность ЛЭП – 0,430 км) </t>
  </si>
  <si>
    <t>Техническое перевооружение КТП 6/0,4кВ №350 ВЛ-6кВ № 207Н ПС 110/6/10кВ «НС-2» с заменой силового трансформатора, строительство ВЛИ- 0,4кВ от проектируемой ВЛ-0,4кВ (по договору ТП №61-1-19-00465629 от 23.10.2019) КТП 6/0,4кВ №350 ВЛ-6кВ №207Н ПС 110/6/10кВ «НС-2» для электроснабжения участков Долгуновой Г.А., Иванюк Е.П., Березниченко Л.П., Гребенниковой А.В., Урсул Т.Е., СНТ «Квант» Азовский района, Ростовская область (ориентировочная протяжённость ЛЭП 0,165км, ориентировочная мощность трансформатора 1,000МВА)</t>
  </si>
  <si>
    <t>Строительство участка ВЛИ-0,4кВ от опоры №329-37 ВЛ-0,4 кВ №2 КТП 10/0,4 кВ №329 ВЛ-10 кВ №106Н ПС 110/6/10 кВ «НС-1» для подключения жилого дома заявителя Чеботаревой Л.П., Азовский район, Ростовская область (ориентировочная протяженность ЛЭП – 0,275 км)</t>
  </si>
  <si>
    <t>«Строительство ВЛ-10 кВ от опоры №1-00/155 ВЛ-10 кВ №1 РП-21С по ВЛ-10 кВ №21 ПС 220/110/10 кВ «Сальская» для электроснабжения ЭЗУ №2 ПК 116 межпоселкового газопровода высокого давления от п. Конезавод им. Буденного до п. Юловский, Сальского района, заявитель ПАО «Газпром газораспределение Ростов-на-Дону»</t>
  </si>
  <si>
    <t xml:space="preserve">Строительство участка ВЛ-10 кВ от опоры №30 ВЛ-10 кВ №16 ПС 110/35/10 кВ Василевская для присоединения электрооборудования автомобильной газонаполнительной компрессорной станции ООО «Газпром газомоторное топливо», расположенного по адресу: Ростовская область, Зимовниковский район, п. Зимовники, ул. Железнолорожная,  д. 109, к.н. 61:13?61:13:0010363:31  (ориентировочная протяженность ЛЭП 0,72 км)
</t>
  </si>
  <si>
    <t>Строительство участка ВЛ-10кВ от опоры №4/8 по ВЛ-10кВ №6 РП-10/10кВ "Маркинская" для присоединения устройств освещения и устройства автоматики железнодорожного переезда ОАО "РЖД"</t>
  </si>
  <si>
    <t>Строительство участка ВЛ-10 кВ от опоры №24 ВЛ-10кВ №13 ПС 110/10кВ Искра  для присоединения железнодорожного переезда ОАО «РЖД», расположенного по адресу: Российская Федерация, Ростовская область, Цимлянский район, г. Цимлянск, перегон Черкасская-Цимлянская, 1,1 км от железнодорожного переезда 75 км в сторону станции Черкасская, к.н. 61:41:0000000:23 (ориентировочная протяженность ЛЭП 0,055 км)</t>
  </si>
  <si>
    <t>Строительство участка ВЛ-10 кВ от опоры №3/2 ВЛ-10 кВ №6 ПС 110/10 кВ Большеремонтненская, с установкой ТП-10/0,4 кВ, и строительство ВЛИ-0,4 кВ от вновь установленной ТП-10/0,4 кВ  для присоединения гранулятора со складами ИП главы К(Ф)Х Натхина А.В., расположенного по адресу: Ростовская область, Ремонтненский район, с. Большое Ремонтное, к.н. 61:32:0600009:1298 (ориентировочная протяженность ЛЭП 0,018 км, ориентировочная мощность трансформатора 250 кВА)»</t>
  </si>
  <si>
    <t>Строительство участка ВЛ-10 кВ от опоры №73 ВЛ-10 кВ №8 ПС 35/10 кВ Комиссаровская для присоединения производственной базы отделения №4 ООО АПК «РусАгроАльянс», расположенной по адресу: Ростовская область, Дубовский район, СПК племколхоз «Комиссаровский», контур №318, к.н. 61:09:0600012:162 (ориентировочная протяженность ЛЭП 1,2 км)</t>
  </si>
  <si>
    <t>Строительство ВЛ 10кВ от ВЛ 10кВ №3 ПС 110/10кВ «Лиманная» для технологического присоединения оросительной системы ООО «Раздолье» по адресу: Ростовская область, Неклиновский район, с. Андреево-Мелентьево, ЗАО «Сармат», юго-восточнее х. Лотошники к.н. 61:26:060013:1740 (ориентировочная протяженность ЛЭП 0,5км)</t>
  </si>
  <si>
    <t>Строительство ВЛ 10кВ от оп. №165 ВЛ 10кВ №313 ПС 35/10кВ "КГ-3" для электроснабжения пункта весового контроля заявителя Министерство транспорта Ростовской области, Кагальницкий район Ростовская область (ориентировочная протяженность ЛЭП - 0,06км)</t>
  </si>
  <si>
    <t xml:space="preserve">Реконструкция ВЛ 0,4 кВ от КТП 140, 147 в п. Красный Колос Аксайского района Ростовской обл. </t>
  </si>
  <si>
    <t xml:space="preserve">Строительство участка ВЛЗ-10 кВ от опоры №56 ВЛ-10 кВ №13 ПС 110/35/10 кВ Мартыновская, с установкой ТП-10/0,4 кВ, для присоединения зернохранилища Магомедова Р.К. (ориентировочная протяженность ЛЭП 0,012 км, ориентировочная мощность трансформатора 25 кВА) </t>
  </si>
  <si>
    <t>Строительство ВЛ-10 кВ от опоры № 15/273 по ВЛ-10 кВ № 3 ПС 110/35/10 кВ «Ал. Лозовская» с установкой КТП и строительством ВЛ-0,4 кВ, для электроснабжения автоматизированной системы весового и габаритного контроля заявителя, Министерство транспорта Ростовской области, расположенного в Ростовской области, Чертковский р-н, х. Гусев, «Магистраль «Дон»,  (61:422:0000000:38:37:0000000) (ориентировочная   протяженность ЛЭП – 2,715 км, ориентировочная мощность ТП – 0,025 МВА)</t>
  </si>
  <si>
    <t>Строительство ВЛ 10 кВ от отпайки на ТП 10/0,4 кВ №171 по ВЛ 10 кВ №8 ПС 35/10 кВ «Покровская» для технологического присоединения административно-бытового корпуса полигона ТБО, заявителя ИП Хаишбашян М.А. по адресу: Ростовская область, Неклиновский р-н, к.н. 61:26:0600006:1404, 61:26:0600006:1406 (ориентировочная протяженность ЛЭП 1 км)</t>
  </si>
  <si>
    <t>Строительство ВЛ 10 кВ от отпайки на ТП 10/0,4 кВ №62 по ВЛ 10 кВ №4 ПС 35/10 кВ «Куйбышево-1» для электроснабжения участка сельскохозяйственного назначения, заявителя ИП Калюжная Ю.И. по адресу: Ростовская область, Куйбышевский р-н, северо-западнее с.Новиковка 3400м, к.н. 61:19:0600006:803 (ориентировочная протяженность ЛЭП 2,55 км)</t>
  </si>
  <si>
    <t>2.3.2.4.1.1.</t>
  </si>
  <si>
    <t>Строительство участка ВЛ-0,4 кВ от опоры №4 ВЛ-0,4 кВ №2 КТП-8470/250 кВА ВЛ-6 кВ №14 ПС 35/6 кВ Романовская для присоединения жилого дома Петрук Н.В., расположенного по адресу: Ростовская область, Волгодонской район, станица Романовская, ул. Тюхова, д.20а, к.н. 61:08:0070104:760 (ориентировочная протяженность ЛЭП 0,02 км)»</t>
  </si>
  <si>
    <t>2.3.2.4.2.1.</t>
  </si>
  <si>
    <t>Строительство КЛ 10 кВ от линейной ячейки 10 кВ РП 10 кВ №1 по КЛ 10 кВ №701; №704; №706 ПС 35 кВ НГ7 для электроснабжения семиэтажного жилого дома (ООО «СпецСтройСервис»), расположенного по адресу: Ростовская область, Аксайский район, КСП им. Ленина, кад.№ 61:02:0600002:664 (ориентировочная протяжённость ЛЭП 1,35 км)</t>
  </si>
  <si>
    <t>3.1.1.1.1.1</t>
  </si>
  <si>
    <t>Строительство 2 КЛ 10 кВ от ЦРП-10 кВ ПС 110/10 кВ АС-10 для электроснабжения ФГУП «Почта России»</t>
  </si>
  <si>
    <t>Строительство КВЛ 10кВ от ВЛ 10кВ №702 ПС 35кВ НГ7 для электроснабжения АГНС (ООО «Метан инвест»), расположенной по адресу: Ростовская область, Аксайский район, ст-ца Грушевская, Новочеркасское шоссе, КН 61:02:0505001:1707 (ориентировочная протяжённость ЛЭП 0,48км)</t>
  </si>
  <si>
    <t>Строительство КЛ 10 кВ от КЛ 10 кВ №1532 ПС 110 кВ АС15 для электроснабжения складов ИП Овчаренко И. Н. на участке с КН 61:02:0120101:26305 в г. Аксае Аксайского района Ростовской области (ориентировочная протяжённость ЛЭП 0,100 км)</t>
  </si>
  <si>
    <t>Строительство ТП-10/0,4кВ, КВЛ-10кВ от ВЛ-10кВ №1407 ПС 35кВ АС-14 для электроснабжения производственных баз ООО "Гранд-Парк" на участках с КН 61:02:0600010:5229, 61:02:0600010:13147 в с/х АО "Аксайское" Аксайского района Ростовской области (ориентировочная мощность трансформатора 0,400МВА, ориентировочная протяженность ЛЭП 2,567км)</t>
  </si>
  <si>
    <t>3.6.1.1.4.2</t>
  </si>
  <si>
    <t>4.1.2.</t>
  </si>
  <si>
    <t>Строительство ВЛ 10 кВ, КЛ 0,4 кВ, КТПС 10/0,4 кВ от опоры №146  ВЛ 10 кВ № 257 ПС 110 кВ БГ2  для электроснабжения ГРПБ для объекта «Межпоселковый газопровод от пос. Первомайский до х. Усьман, х. Пустошкин, п. Ясный Багаевского района Ростовской области по адресу: Ростовская обл., Багаевский р-н, ориентир перекресток а/д Ольгинская-Волгодонск-подъезд к ст. Манычская. Участок находится примерно в 550 м от ориентира по направлению на запад, к.н. 61:03:0600009:266 (ориентировочная протяженность ЛЭП 0,143 км, ориентировочная мощность трансформатора 0,025 МВА)</t>
  </si>
  <si>
    <t>Строительство ВЛ-10кВ от оп. №43  ВЛ-10кВ №910 ПС 35/10кВ А-9, установка ТП-10/0,4кВ, строительство участка ВЛ-0,4 кВ для подключения жилых домов заявителей Коваленко Н.Н., Аразян К.М. Азовский район Ростовская область (ориентировочная протяженность ЛЭП-0,120км, ориентировочная трансформаторная мощность -0,025МВА</t>
  </si>
  <si>
    <t xml:space="preserve">Строительство КТПН-10/0,4 кВ от оп. 3 ВЛ-10 кВ № 657 ПС АС-6 для электроснабжения ШНО дороги на участке с к. н. 61:02:0000000:0:37 в ст-це Старочеркасская, Аксайского района, Ростовской области </t>
  </si>
  <si>
    <t xml:space="preserve">Строительство отпайки ВЛЗ-10 кВ, установка ТП-10/0,4 кВ, для подключения складского помещения заявителя Есаян Ф.С. п. Овощной Азовский район Ростовская область (ориентировочная протяженность ЛЭП – 0,03 км, ориентировочная трансформаторная мощность – 0,025 МВА) </t>
  </si>
  <si>
    <t>Строительство ВЛ-6 кВ и КТП6/0,4кВ до границы земельного участка фермы в  х. Водино на территории Гуково-Гнилушевского с/с, Красносулинского района Ростовской области, (ИП Асатрян Р.П.) (ориентировочная протяженность ЛЭП- 1,200 км и мощность ТП-25кВА)</t>
  </si>
  <si>
    <t>Строительство СТП-10/0,4 кВ у границ земельного участка заявителя ИП Еприми Р.Г. (ориентировочная мощность трансформатора 25 кВА)</t>
  </si>
  <si>
    <t>Строительство ТП 10/0,4 кВ, ВЛ 0,4 кВ от ВЛ 10 кВ №1407 ПС 35 кВ АС14 для электроснабжения производственной базы Лукашова Е. В. на участке с КН 61:02:0600008:1615 в пос. Рассвет Аксайского района Ростовской области</t>
  </si>
  <si>
    <t xml:space="preserve">Строительство участка ВЛЗ-10 кВ от опоры №43 ВЛ-10 кВ №11 ПС 35/10 кВ Рябичевская, с монтажом ТП-10/0,4 кВ, для присоединения животноводческой фермы Капканова Н.Н. (ориентировочная протяженность ЛЭП 0,03 км, ориентировочная мощность трансформатора 25 кВА)»
</t>
  </si>
  <si>
    <t>Строительство ВЛ 0,4 кВ, КТП 10/0,4 кВ от опоры №2/62 ВЛ-10 кВ № 307 ПС 35/10 кВ БГ 3 для электроснабжения земельных участков сельскохозяйственного назначения Романова Д.И., Романова А.И., Пак А.А. по адресу: Ростовская обл., Багаевский р-н, Елкинское сельское поселение, к.н. 61:03:0600002:441, к.н. 61:03:0600002:443, к.н. 61:03:0600002:434</t>
  </si>
  <si>
    <t>Строительство ВЛ 10 кВ отпайки на ТП 10/0,4 кВ №99 по ВЛ 10 кВ №6 ПС «М-Курганская» до новой ТП 10/0,4 кВ, строительство ТП 10/0,4 кВ на границе земельного участка заявителей (Ли Ю.С., Малай Н.Ф.)</t>
  </si>
  <si>
    <t>Строительство участка ВЛЗ-6 кВ от опоры №200 по ВЛ-6 кВ №11 ПС 35/6 кВ Шлюзовая, с установкой ТП-6/0,4 кВ, для присоединения Сельскохозяйственного производства Ким И.Т. (ориентировочная протяженность ЛЭП 1,53 км, ориентировочная мощность трансформатора 63 кВА)»</t>
  </si>
  <si>
    <t>Строительство двух ТП 10/0,4 кВ, КЛ 0,4 кВ, ВЛ 10 кВ от ВЛ 10 кВ №105 ПС 110 кВ АС1, ВЛ 10 кВ №104 ПС 110 кВ АС1 для электроснабжения объекта коммунального обслуживания ООО "Ростовпак" на участке с КН 61:02:0600015:7021 в ст-це Ольгинская Аксайского района ростовской области</t>
  </si>
  <si>
    <t xml:space="preserve">Строительство ВЛ-10 кВ от оп. №9  ВЛ-10 кВ №211 ПС 35/10 кВ "КГ-2", ТП-10/0,4 кВ, ВЛИ-0,4 кВ для электроснабжения складского помещения заявителя ИП Сахно В.С. ст. Кагальницкая, Кагальницкий район, Ростовская область (ориентировочная протяженность ЛЭП-0,050 км, ориентировочная трансформаторная мощность - 0,250 МВА)  </t>
  </si>
  <si>
    <t xml:space="preserve">Строительство ВЛ-10 кВ от оп. № 6-36 ВЛ-10 кВ № 313 ПС 35/10 кВ   КГ-3, строительство ТП-10/0,4 кВ, строительство участка ВЛ-0,4 кВ для подключения производственной базы ИП Скрынникова Д.Ф., Кагальницкий район Ростовская область </t>
  </si>
  <si>
    <t xml:space="preserve">Строительство ВЛ-10 кВ от вновь установленной опоры в пролёте опор №1-00/6 и №1-00/5 ВЛ-10 кВ Л-1 Мелькомбинат, строительство КТП 10/0,4 и КЛ- 0,4 кВ для электроснабжения объекта – производственная база, расположенного по адресу: РФ, Ростовская область, г. Сальск, ул. Фабричная, д. 2/1, к.н. 61:57:0010817:46, заявитель ИП Нурбагандов О.Г.» (Ориентировочная протяженность ЛЭП - 0,045 км, ориентировочная мощность ТП – 0,16 МВА) </t>
  </si>
  <si>
    <t>Строительство двух ТП 6/0,4 кВ с подключением от опор №7 и №16 по ВЛ-6 кВ №207Н ПС 110/6/10 кВ, ВЛИ-0,4 кВ; строительство ВЛИ-0,4 кВ от опор №350-12, №350-44 по ВЛ-0,4 кВ №1, №350-53, №350-57, по ВЛ-0,4 кВ №2, №350-62 по ВЛ-0,4 кВ №3, №350-38 по ВЛ-0,4 кВ №4  от КТП 6/0,4 кВ №350 ВЛ-6 кВ №207Н ПС 110/6/10 кВ НС-2 для электроснабжения 33 участков заявителей СНТ «Квант», Азовский район, Ростовская область (ориентировочная протяженность ЛЭП– 4,4 км, ориентировочная трансформаторная мощность –1 х 0,160 МВА, 1 х 0,250МВА</t>
  </si>
  <si>
    <t>Строительство участка ВЛЗ-10 кВ от опоры  №2/2 ВЛ-10 кВ №9 ПС 35/10/6 кВ Донская, с установкой ТП-10/0,4 кВ, и строительство ВЛИ-0,4 кВ от вновь установленной ТП-10/0,4 кВ  для присоединения бескаркасного арочного сооружения ООО «Агро-Альянс» (ориентировочная протяженность ЛЭП 0,026 км, ориентировочная мощность трансформатора 250 кВА)</t>
  </si>
  <si>
    <t xml:space="preserve">Строительство двух ТП-10/0,4 кВ, ВЛ-10 кВ от ВЛ-10 кВ № 1513 ПС АС-15, ВЛ-10 кВ № 441 ПС Р-4 для электроснабжения школы на 600 мест по адресу: Ростовская обл., Аксайский р-н, п. Янтарный, ул. Ландышевая, д. 36/4, участок с кадастровым номером 61:02:0010115:21
</t>
  </si>
  <si>
    <t>Строительство ВЛ-10 кВ от проектируемой опоры ВЛ-10 кВ №1020 ПС 110/35/10 кВ Самарское (по договору ТП №61-1-18-00366999 от 14.05.2018г.), установка ТП-10/0,4 кВ, строительство участка ВЛ-0,4 кВ для подключения 22 жилых домов с. Самарское,  Азовский район Ростовская область (ориентировочная протяженность ЛЭП – 0,695 км, ориентировочная трансформаторная мощность – 0,4 МВА)</t>
  </si>
  <si>
    <t>110/35 кВ</t>
  </si>
  <si>
    <t>Строительство ПС 110/35кВ Заря с двумя трансформаторами мощностью не менее 62,9МВА каждый</t>
  </si>
  <si>
    <t>8.2.2.</t>
  </si>
  <si>
    <r>
      <t>Обеспечение средствами коммерческого учета электрической энергии (мощности) (C</t>
    </r>
    <r>
      <rPr>
        <b/>
        <vertAlign val="subscript"/>
        <sz val="14"/>
        <color indexed="8"/>
        <rFont val="Times New Roman"/>
        <family val="1"/>
        <charset val="204"/>
      </rPr>
      <t>8,i</t>
    </r>
    <r>
      <rPr>
        <b/>
        <sz val="14"/>
        <color indexed="8"/>
        <rFont val="Times New Roman"/>
        <family val="1"/>
        <charset val="204"/>
      </rPr>
      <t>)</t>
    </r>
  </si>
  <si>
    <r>
      <t>Строительство  воздушных  линий  (C</t>
    </r>
    <r>
      <rPr>
        <b/>
        <vertAlign val="subscript"/>
        <sz val="14"/>
        <color indexed="8"/>
        <rFont val="Times New Roman"/>
        <family val="1"/>
        <charset val="204"/>
      </rPr>
      <t>2,i</t>
    </r>
    <r>
      <rPr>
        <b/>
        <sz val="14"/>
        <color indexed="8"/>
        <rFont val="Times New Roman"/>
        <family val="1"/>
        <charset val="204"/>
      </rPr>
      <t>)</t>
    </r>
  </si>
  <si>
    <r>
      <t>Строительство  кабельных  линий  (C</t>
    </r>
    <r>
      <rPr>
        <b/>
        <vertAlign val="subscript"/>
        <sz val="14"/>
        <color indexed="8"/>
        <rFont val="Times New Roman"/>
        <family val="1"/>
        <charset val="204"/>
      </rPr>
      <t>3,i</t>
    </r>
    <r>
      <rPr>
        <b/>
        <sz val="14"/>
        <color indexed="8"/>
        <rFont val="Times New Roman"/>
        <family val="1"/>
        <charset val="204"/>
      </rPr>
      <t>)</t>
    </r>
  </si>
  <si>
    <r>
      <t>Строительство пунктов секционирования  (C</t>
    </r>
    <r>
      <rPr>
        <b/>
        <vertAlign val="subscript"/>
        <sz val="14"/>
        <color indexed="8"/>
        <rFont val="Times New Roman"/>
        <family val="1"/>
        <charset val="204"/>
      </rPr>
      <t>4,i</t>
    </r>
    <r>
      <rPr>
        <b/>
        <sz val="14"/>
        <color indexed="8"/>
        <rFont val="Times New Roman"/>
        <family val="1"/>
        <charset val="204"/>
      </rPr>
      <t>)</t>
    </r>
  </si>
  <si>
    <r>
      <t>Строительство трансформаторных подстанций (ТП), за исключением распределительных трансформаторных подстанций (РТП), с уровнем напряжения до 35 кВ (C</t>
    </r>
    <r>
      <rPr>
        <b/>
        <vertAlign val="subscript"/>
        <sz val="14"/>
        <color indexed="8"/>
        <rFont val="Times New Roman"/>
        <family val="1"/>
        <charset val="204"/>
      </rPr>
      <t>5,i</t>
    </r>
    <r>
      <rPr>
        <b/>
        <sz val="14"/>
        <color indexed="8"/>
        <rFont val="Times New Roman"/>
        <family val="1"/>
        <charset val="204"/>
      </rPr>
      <t>)</t>
    </r>
  </si>
  <si>
    <t>пообъектная расшифровка *</t>
  </si>
  <si>
    <t xml:space="preserve">* -  пообъектная расшифровка доступна в формате Excel при нажатии " + " </t>
  </si>
  <si>
    <t>Номер обосновывающих документов представленых в электронном виде 
на DVD-диске</t>
  </si>
  <si>
    <t>1627_</t>
  </si>
  <si>
    <t>1990_</t>
  </si>
  <si>
    <t>2388_</t>
  </si>
  <si>
    <t>2501_</t>
  </si>
  <si>
    <t>2570_</t>
  </si>
  <si>
    <t>2036_</t>
  </si>
  <si>
    <t>4105_</t>
  </si>
  <si>
    <t>3927_</t>
  </si>
  <si>
    <t>722_</t>
  </si>
  <si>
    <t>825_</t>
  </si>
  <si>
    <t>1215_</t>
  </si>
  <si>
    <t>1115_</t>
  </si>
  <si>
    <t>1407_</t>
  </si>
  <si>
    <t>1948_</t>
  </si>
  <si>
    <t>Обеспечение коммерческим учетом электрической энергии (мощности) в точке поставки и установка шкафа 0,22 кВ с коммутационным аппаратом, для освещения Памятника участникам ВОВ, заявителя Главы Треневского с. п. Гаплевской И.П., расположенного по адресу: Ростовская область, Миллеровский район, х. Треневка, пер. Школьный, к.н. 61:22:0061101:482</t>
  </si>
  <si>
    <t>6 мес. 2020г.(с 01.07.2020г.)</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</si>
  <si>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Коляда Е.Ю., расположенного по адресу: Ростовская область,Кашарский  район, сл. Верхнемакеевка, ул. Октябрьская, д. 58, к.н.з.у. 61:16:0030104:76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</si>
  <si>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уличного освещения Заявителя, Администрация Первомайского сельского поселения., расположенного по адресу: Ростовская область, Миллеровский  район, с. Фоминка, ул. Хлеборобная</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</si>
  <si>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Надтока М.В., расположенного по адресу: Ростовская область, Миллеровский район, сл. Колодези, ул. Молодежная, д. 5</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</si>
  <si>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Овсянниковой Е.С., расположенного по адресу: Ростовская область, Миллеровский район, сл. Колодези, п. Долотинка, д. 23, к.н. 61:22:060101:0013</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</si>
  <si>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заявителя Попова В.Е., расположенного по адресу: Ростовская область, Миллеровский район, х.Банниково- Александровский, ул. Студенческая 76</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</si>
  <si>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Чигридова А.С., расположенного по адресу: Ростовская область, Кашарский район, с. Усть- Мечетка, ул. Вербовая, д.9, к.н. 61:16:0160401:324</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</si>
  <si>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объекта сельскохозяйственного использования, заявителя Сорокина В.В., расположенного по адресу: Ростовская область, Кашарский район, Верхнесвечниковское с.п.,  к.н. 61:16:0600018:360</t>
  </si>
  <si>
    <t>Обеспечение коммерческим учетом электрической энергии(мощности) в точке поставки и установка шкафа 0,4 кВ с коммутационным аппаратом для электроснабжения жилого дома заявителя Бирюкова Б..Д.,расположенного по адресу:Ростовская область,Кашарский район,х.Вяжа,ул.Набережная,д.16,к.н.з.у. 61:16:0050101:77"</t>
  </si>
  <si>
    <t>Обеспечение коммерческим учетом электрической энергии(мощности) в точке поставки и установка шкафа 0,4 кВ с коммутационным аппаратом для электроснабжения жилого дома заявителя, Зайцева А.Ф., расположенного по адресу: Ростовская область,Кашарский  район, с. Первомайское, пер. Мостовой, д. 4, к.н.з.у. 61:16:0110102:731"</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</si>
  <si>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заявителя, Овсянникова С.А., расположенного по адресу: Ростовская область, Миллеровский район, п. Долотинка, ул. Садовая, д. 44.</t>
  </si>
  <si>
    <t>Установка прибора учета электрической энергии (мощности) в точке поставки и установка шкафа 0,4 кВ с коммутационным аппаратом для электроснабжения личного подсобного хозяйства заявителя, Чернышева Ю.А., расположенного по адресу: Ростовская область, Миллеровский  район, сл. Волошино, к.н.з.у. 61:22:0020101:3054</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</si>
  <si>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гостевого дома Апонович К.С., расположенного по адресу: Ростовская область, Чертковский район, с. Алексеево- Лозовское, к.н. 61:42:00101016:4464</t>
  </si>
  <si>
    <t>Установка коммерческого учета электрической энергии (мощности) на границе земельного участка, подключенного от опоры №1-42 ВЛ-0,4 кВ №3 КТП 10/0,4 кВ №1 ВЛ-10 кВ №301Н ПС 110/35/6/10 кВ "НС-3", для электроснабжения жилого дома заявителя Коровка Н.Л., х. Еремеевка, Азовский р-он,  Ростовская область</t>
  </si>
  <si>
    <t>Установка коммерческого учета электрической энергии (мощности) на границе земельного участка, подключенного от опоры №14-120 ВЛ-0,4 кВ №4 КТП-10/0,4 кВ №14  ВЛ-10 кВ №106Н ПС 110/6/10 кВ "НС-1", для электроснабжения жилого дома заявителя Кошкиной В.А., п. Овощной, Азовский р-он, Ростовская область</t>
  </si>
  <si>
    <t>Установка коммерческого учета электрической энергии (мощности) на границе земельного участка, подключенного от опоры №24-48 ВЛ-0,4 кВ №1 КТП-10/0,4 кВ №24 по ВЛ-10 кВ №1815 ПС 35/10 кВ "А-18", для электроснабжения жилого дома заявителя Джура Л.В., х. Колузаево, Ростовская область</t>
  </si>
  <si>
    <t>Обеспечение коммерческим учетом электрической энергии (мощности) в точке поставки по присоединению жилого дома Коротковой Г.М.., расположенной по адресу: 346645 Российская Федерация, Ростовская обл., р-н. Семикаракорский, х. Золотаревка, ул. Р. Ф. Горожаевой, д. 40, кадастровый номер земельного участка: 61:35:0050101:53</t>
  </si>
  <si>
    <t>Обеспечение коммерческим учетом электрической энергии (мощности) в точке поставки по присоединению жилого дома Згоняйко В.В., расположенного по адресу: Ростовская область, Багаевский район, х. Арпачин, ул. Подтелкова, д. 12-б, к.н. 61:03:0040201:389</t>
  </si>
  <si>
    <t>Обеспечение коммерческим учетом электрической энергии (мощности) в точке поставки по присоединению жилого дома Латыпова К.У., расположенного по адресу: Ростовская область, Багаевский район, х. Усьман, ул. Луговая, д. 32-б, к.н. 61:03:0060401:306</t>
  </si>
  <si>
    <t>Обеспечение коммерческим учетом электрической энергии (мощности) в точке поставки по присоединению ВРУ-0,23кВ строящегося жилого здания Лесничева Д.А., расположенной по адресу: 346651 Российская Федерация, Ростовская обл., р-н. Семикаракорский, х. Костылевка, пер. 1-й, д. 1А, к.н.: 61:35:0090201:465</t>
  </si>
  <si>
    <t>Обеспечение коммерческим учетом электрической энергии (мощности) в точке поставки по присоединению нежилого помещения Главы КФХ Мажиева Х.М., расположенного по адресу: Ростовская область, Дубовский район, х. Мирный, ул. Магистральная, д. 31, к.н. 61:09:0100101:633</t>
  </si>
  <si>
    <t>Обеспечение коммерческим учетом электрической энергии (мощности) в точке поставки по присоединению жилого дома Голубова В.А., расположенного по адресу: Ростовская область,Багаевский район, х.Арпачин, ул Береговая, д.22-Е, к.н. 61:03:0040215:142</t>
  </si>
  <si>
    <t>Обеспечение коммерческим учетом электрической энергии (мощности) в точке поставки по присоединению жилого дома Добрякова И.А., расположенного по адресу: Ростовская область,Багаевский район, х.Арпачин, ул Береговая, д.22-Д, к.н. 61:03:0040215:143</t>
  </si>
  <si>
    <t>Обеспечение коммерческим учетом электрической энергии (мощности) в точке поставки по присоединению жилой дом Куликова Е.В., расположенной по адресу: Ростовская обл., р-н. Семикаракорский, х. Чебачий, ул. Парковая, д. 12-а, к.н.: 61:35:0060201:118</t>
  </si>
  <si>
    <t>Обеспечение коммерческим учетом электрической энергии (мощности) в точке поставки по присоединению жилого дома Марковой С.Ю., расположенного по адресу: Ростовская область, Багаевский район, х.Красный, ул. Кужниковская 1-я, д. 9-а, к.н. 61:03:0060109:187</t>
  </si>
  <si>
    <t>Обеспечение коммерческим учетом электрической энергии (мощности) в точке поставки по присоединению магазина ИП Ризаева Р.Ш., расположенного по адресу: Ростовская область,Багаевский район, х.Белянин, ул Пролетарская, д.17, к.н. 61:03:0010305:9</t>
  </si>
  <si>
    <t>Обеспечение коммерческим учетом электрической энергии (мощности) в точке поставки по присоединению жилого дома Сливной Т.В., расположенного по адресу: Ростовская область, Багаевский район, х. Ажинов, ул. Буденовская, д. 38, к.н. 61:03:0020105:25</t>
  </si>
  <si>
    <t>Обеспечение коммерческим учетом электрической энергии (мощности) в точке поставки по присоединению жилого дома Стрикалова С.А., расположенного по адресу: Ростовская область, Веселовский район, х. Каракашев, ул. Старая, 64м, к.н. 61:06:0600012:1102</t>
  </si>
  <si>
    <t>Обеспечение коммерческим учетом электрической энергии (мощности) в точке поставки по присоединению жилого дома Филимонова М.М., расположенного по адресу: Ростовская область, Багаевский район, х.Арпачин, ул.Береговая, д.20, к.н. 61:03:0040215:120</t>
  </si>
  <si>
    <t xml:space="preserve">Установка коммерческого учета электрической энергии (мощности) на границе земельного участка, подключенного от опоры №201-46 ВЛ- 0,4 кВ №2 КТП-10/0,4 кВ №201 по ВЛ-10 кВ №1019 ПС 110/35/10 кВ "Самарская", для электроснабжения жилого дома заявителя Конышева М.Л., х. Победа, Ростовская область </t>
  </si>
  <si>
    <t>Строительство ВЛ-10 кВ от существующей оп.7 за Р-7 ВЛ-10 кВ «Кутейниково» от   ПС Н-9, с установкой ТП-10/0,4 кВ и ВЛИ-0,4 кВ от вновь установленной ТП-10/0,4 кВ для присоединения ангара ИП Богомазова Е.В. (ориентировочная протяженность ЛЭП 0,085 км, ориентировочная мощность трансформатора 25 кВА)</t>
  </si>
  <si>
    <t>Строительство участка ВЛ-6 кВ от существующей оп. №71 ВЛ-6 кВ «АБЗ» от ПС Ш-15, с установкой ТП-6/0,4 кВ, и строительство ВЛИ-0,4 кВ от вновь установленной ТП-6/0,4 кВ для присоединения автостоянки ИП Афанасьева М.М. (ориентировочная протяженность ЛЭП 0,025 км, ориентировочная мощность трансформатора 25 кВА)</t>
  </si>
  <si>
    <t>Строительство участка ВЛ-6 кВ от существующей оп. №66 ВЛ-6 кВ «АБЗ» от ПС Ш-15, с установкой ТП-6/0,4 кВ, и строительство ВЛИ-0,4 кВ от вновь установленной ТП-6/0,4 кВ для присоединения базовой станции сотовой связи №61-02531 ПАО «Мобильные ТелеСистемы». (ориентировочная протяженность ЛЭП 0,04 км, ориентировочная мощность трансформатора 25 кВА)</t>
  </si>
  <si>
    <t>Строительство участка ВЛ-6 кВ от существующей оп. №104 отпайки на КТП-6/0,4кВ №222 ВЛ-6 кВ «Пушкино» от ПС 110/6 кВ С-2, с установкой ТП-6/0,4 кВ, и строительство ВЛИ-0,4 кВ от вновь установленной ТП-6/0,4 кВ для присоединения нежилого помещения ИП Сахно В.И. (ориентировочная протяженность ЛЭП 0,75 км, ориентировочная мощность трансформатора 25 кВА)</t>
  </si>
  <si>
    <t>Строительство участка ВЛ-6 кВ от существующей оп. №1 ВЛ-6 кВ «Комплекс» от ПС Ш-11, с установкой ТП-6/0,4 кВ, и строительство ВЛИ-0,4 кВ от вновь установленной ТП-6/0,4 кВ для присоединения крановой площадки ГБУ РО «Ростоблгазификация», Красносулинский район, на территории Пролетарского с/п (ориентировочная протяженность ЛЭП 2,75 км, ориентировочная мощность трансформатора 25 кВА)</t>
  </si>
  <si>
    <t>Строительство участка ВЛ-10 кВ от существующей оп. №33 отпайки на КТП№672 ГРС Шахты-2 ВЛ-10 кВ «Родина» от   ПС Ш-42, с установкой ТП-10/0,4 кВ, и строительство ВЛИ-0,4 кВ от вновь установленной ТП-10/0,4 кВ  для присоединения офиса ИП Романченко (ориентировочная протяженность ЛЭП 0,73 км, ориентировочная мощность трансформатора 25 кВА)</t>
  </si>
  <si>
    <t>Строительство ТП-10/0,4, ВЛ-10 кВ от существующей оп. №1 отпайки к КТП 599 по ВЛ 10 кВ Сельхозтехника ПС Ш-39, и ВЛИ-0,4 кВ от вновь установленной ТП-10/0,4 кВ для присоединения объекта придорожного сервиса ИП Серхель Д.М., Октябрьский район, п. Персиановский, ул. Школьная, 43. (ориентировочная протяженность ЛЭП 0,015 км, ориентировочная мощность трансформатора 25 кВА)</t>
  </si>
  <si>
    <t>Строительство ВЛИ 0,4 кВ от ВЛ 0,4кВ КТП 85 ВЛ 10кВ «Мостовой» ПС 35/10кВ Ш18 для электроснабжения   жилого дома в ст.Верхнекундрюченской Усть-Донецкого района Ростовской области (Шабанов С.А.) (ориентировочная протяженность ЛЭП – 0,2 км)</t>
  </si>
  <si>
    <t>Строительство ВЛИ-0,4 кВ от оп. №10 ВЛИ-0,4 кВ №1 КТП №626 ВЛ-6 кВ Прогресс от ПС 35 кВ Ш-41 для электроснабжения жилого дома Киселевой С.В., Октябрьский район, Ростовская область, ст. Бессергеневская, ул. Казачья, д.30. (ориентировочная протяженность ЛЭП – 0,06 км)</t>
  </si>
  <si>
    <t>Строительство ВЛИ-0,4 кВ от вновь сооружаемой ТП 10/0,4кВ по договору ТП № 61-1-20-00502493 от 19.03.2020г. по ВЛ-10В «Жилмасив» ПС Ш-34 с коммерческим учетом электрической энергии (мощности) в точке поставки для электроснабжения рыбной фермы ИП Ажогин А.А., в ст. Мелиховская, Усть-Донецкого р-на, (ориентировочная протяженность ЛЭП 0,07 км)</t>
  </si>
  <si>
    <t>Строительство ВЛИ-0,4 кВ от строящейся ВЛ-0,4 кВ, строящейся ТП-10/0,4кВ строящейся ВЛ-10 кВ от опоры № 112 ВЛ-10 кВ «Огиб» ПС Ш-26 по договору ТП № № 61-1-19-00442519 от 05.06.2019 для присоединения Азово-Черноморское территориальное управление Федерального агенства по рыболовству в ст. Усть-Быстрянской, Усть-Донецкого района (ориентировочная протяженность ЛЭП 0,08 км)</t>
  </si>
  <si>
    <t xml:space="preserve"> Строительство ВЛИ-0,4 кВ от оп. №25 ВЛ-0,4 кВ №1 КТП №179 ВЛ-6 кВ СТФ от ПС 35 кВ Ш-20 для электроснабжения жилого дома Емельяновой Т.Ю. Ростовская область, Октябрьский район, п. Атюхта, ул. Вербная, д.7а. (ориентировочная протяженность ЛЭП – 0,07 км)</t>
  </si>
  <si>
    <t xml:space="preserve"> Строительство ВЛ 0,4 кВ от существующей оп. №6 ВЛИ 0,4 кВ №1 от КТП №375 по ВЛ 6- кВ Пролетарка от ПС С-2 для присоединения нежилого здания. Ростовская область, Красносулинский район, х. Малая Гнилуша, ул. Центральная, д. 1а (Администрация Пролетарского СП) (ориентировочная протяженность ЛЭП-0,095 км)</t>
  </si>
  <si>
    <t>Строительство ВЛИ-0, 4 кВ от оп. №3 ВЛ-0,4 кВ №1 от ЗТП №131 по ВЛ-6кВ «Южно-Горьковская» от ПС Н-6 для электроснабжения базовой станции БС№61-01939 (ПАО «МТС») (ориентировочная протяженность ЛЭП – 0,09 км)</t>
  </si>
  <si>
    <t>Строительство ВЛИ-0, 4 кВ от оп. №1 ВЛ-0,4 кВ №1 от КТП №66 по ВЛ-6кВ «Совхоз-10» от ПС Ш-12 для электроснабжения базовой станции БС№61-02533 (ПАО «МТС») (ориентировочная протяженность ЛЭП – 0,075 км)</t>
  </si>
  <si>
    <t>Строительство ВЛИ-0,4 кВ от КТП №239 ВЛ-6 кВ Орошение от ПС 110/35/6 кВ Н-8 для электроснабжения нежилого здания ИП Петросян Н.Э. Красносулинский район, г. Красный Сулин, ул. Прибрежная, д.52. (ориентировочная протяженность ЛЭП – 0,34 км)</t>
  </si>
  <si>
    <t>Строительство ВЛИ-0,23 кВ от оп.36 по ВЛ-0,4кВ № 2от КТП 10/0,4кВ  № 15 по ВЛ-10кВ «Юдино» ПС Н-19 для электроснабжения жилого дома Лесниковой Н.П. Родионово-Несветайский р-н х. Юдино, ул. Нагорная,  д. 18 (ориентировочная протяженность ЛЭП – 0,070 км)</t>
  </si>
  <si>
    <t>Строительство ВЛИ-0,4 кВ от РУ 0,4кВ КТП 10/0,4кВ № 501 по ВЛ-10кВ «Ростовский» ПС Н-9, для электроснабжения жилого дома Шульги Е.Ю. Родионово-Несветайский р-н х. Веселый, ул. Новая, д. 26 (ориентировочная протяженность ЛЭП – 0,08 км)</t>
  </si>
  <si>
    <t>Строительство ВЛИ-0,4 кВ от МТП № 361 ВЛ-10В «Жилмасив» ПС Ш-34 с коммерческим учетом электрической энергии (мощности) в точке поставки для электроснабжения нежилых зданий ИП Кононов В.В., ИП Мащенко И.Ю., в ст. Мелиховская, Усть-Донецкого р-на, (ориентировочная протяженность ЛЭП 0,22 км)</t>
  </si>
  <si>
    <t>Строительство ВЛИ-0,4 кВ от оп. №9 ВЛИ-0,4 кВ №1 МТП №802 ВЛ-10 кВ Красюковка ПС Ш-39 для электроснабжения жилого дома Вербицкой Е.Н. (ориентировочная протяженность ЛЭП – 0,06 км)</t>
  </si>
  <si>
    <t>Строительство ВЛИ-0,4 кВ от оп. №28 ВЛ-0,4 кВ №2 КТП №135 ВЛ-10 кВ Летний Гурт-Горняк ПС Ш-48 для электроснабжения жилого дома Васильева Б.Ю. Ростовская обл., Октябрьский р-н, х. Ягодинка, ул. Степная, д.34 (ориентировочная протяженность ЛЭП – 0,05 км)</t>
  </si>
  <si>
    <t>Строительство ВЛИ-0,4 кВ от оп. №22 ВЛИ-0,4 кВ №3 КТП №5 ВЛ-10 кВ Комсомолец ПС Ш-35 для электроснабжения жилого дома Калинина Р.Г., Ростовская обл., Октябрьский р-н, п. Новозарянский, ул. Крупской, д.2-а. (ориентировочная протяженность ЛЭП – 0,05 км)</t>
  </si>
  <si>
    <t>Строительство ВЛИ-0,4 кВ от ВЛ-0,4кВ №2 КТП № 323 ВЛ-10кВ «КРС» ПС Ш-34 для электроснабжения жилого дома Косаревой Н.В.: ул. Октябрьская, д. 75, ст. Раздорская, Усть-Донецкого р-на, (ориентировочная протяженность ЛЭП 0,05 км)</t>
  </si>
  <si>
    <t>Строительство ВЛИ-0,4 кВ от оп.3 ВЛ 0,4 кВ № 1 от МТП 10/0,4кВ  № М-2  по ВЛ-10кВ «Маяки» ПС Н-15, для электроснабжения жилого дома Семенова А.А.по адресу: р-н. Родионово-Несветайский, х. Атамано-Власовка, ул. Чапаева,  д. 3,  (ориентировочная протяженность ЛЭП – 0,040 км)</t>
  </si>
  <si>
    <t>Строительство ВЛИ-0,4 кВ от оп.19 ВЛ 0,4 кВ №2 от КТП 10/0,4кВ  № А-21 по ВЛ-10кВ «Аграфеновка» ПС Н-15 для электроснабжения жилого дома Назикян С.А. Родионово-Несветайский р-н сл. Аграфеновка, ул.Кирова д. 6г (ориентировочная протяженность ЛЭП – 0,070 км)</t>
  </si>
  <si>
    <t>Строительство ТП-10/0,4, ВЛ-10 кВ от существующей оп. №92 ВЛ 10 кВ «Россия» ПС Н-17, и ВЛИ-0,4 кВ от вновь установленной ТП-10/0,4 кВ для присоединения жилого дома Кан В.А. сл. Большекрепинская, ул. Рассвет, д.1 (ориентировочная протяженность ЛЭП 0,09 км, ориентировочная мощность трансформатора 25 кВА)</t>
  </si>
  <si>
    <t>Строительство ВЛ 0,4 кВ от существующей оп. №10 ВЛ 0,4 кВ №1 от КТП №228 по ВЛ 6- кВ Платово от ПС Г-2 для присоединения жилого дома. Ростовская область, Красносулинский район, х. Верхняя Ковалевка, ул. Садовая, д. 71 (Александрова И.П) (ориентировочная протяженность ЛЭП-0,115 км)</t>
  </si>
  <si>
    <t>Строительство ВЛ 0,4 кВ от существующей оп. №5 ВЛ 0,4 кВ №1 от КТП №436 по ВЛ 6- кВ Ударник от ПС Г-7 для присоединения РЩ-0,4 кВ Ростовская область, Красносулинский район, Киселевское сельское поселение, х. Бобров, в 64,5 м. на запад от дома № 45 по улице Бургустинская (Государственное казенное учреждение субъектов Росийской Федерации Федеральное государственное казенное учреждение «Пограничное управление федеральной службы безопасности Российской Федерации по Ростовской области») (ориентировочная протяженность ЛЭП-0,13 км)</t>
  </si>
  <si>
    <t>Строительство ВЛ-0,4 кВ от РУ 0,4 кВ вновь установленной ТП 10/0,4 кВ, строительство участка ВЛ-10 кВ от опоры № 71, ВЛ-10 кВ № 2 Л-СП-3, ПС 110/10 кВ «Богатовская ПТФ», для электроснабжения строящегося коровника Абрамяна В.Ю., расположенного по адресу: Ростовская обл., Белокалитвинский р-н, Краснодонецкое сельское поселение, к.н. 61:04:0600016:916. (ориентировочная протяженность ЛЭП – 0,056 км, ориентировочная мощность ТП – 0, 025 МВА)</t>
  </si>
  <si>
    <t>Строительство участка ВЛ-10 кВ от опоры № 197,  ВЛ-10 кВ№2, ПС 110/35/10 кВ «Тарасовская», ТП 10/0,4 кВ, ВЛ-0,4кВ от РУ проектируемой ТП 10/0,4 для подключения зерносклада СТФ Андросюк Г.А., расположенного по адресу: Ростовская обл., Тарасовский р-н, х. Россошь, 160 м на восток от жилого дома по ул. Песчаная, №29 к.н. №61:37:0600005:1143 (ориентировочная протяженность ЛЭП – 0,250 км, ориентировочная мощность ТП 0,025 МВА)</t>
  </si>
  <si>
    <t>Строительство участка ВЛ-10 кВ от опоры № 194 ВЛ-10 кВ № 6, ПС 110/10 кВ «Волченская ПТФ», ТП 10/0,4 кВ и ВЛ-0,4 кВ от РУ-0,4 кВ новой ТП 10/0,4 кВ для подключения хозпостройки не капитального типа Кобилевой С.И., расположенного по адресу: Ростовская обл., Каменский р-н, х. Светлый, АКХ «Восход» пашня р.у. №35, пашня р.у. №36, пашня р.у. №1, пастбище р.у. №1-1 к.н. 61:15:0602901:956 (ориентировочная протяженность ЛЭП – 0,585км, ориентировочная трансформаторная мощность 0,025 мВА)</t>
  </si>
  <si>
    <t>Строительство ВЛ-10 кВ от опоры №198, ВЛ-10 кВ №4, ПС 35/70 кВ  Курнолиповская, ТП 10/0,4 кВ и участка ВЛ -0,4 кВ  от РУ-0,4 кВ новой ТП 10-0,4 кВ, для подключения строящегося карьера ООО «Легион», расположенного по адресу: Ростовская область, Тарасовский район, х. Ерофеевка, к.н.:61:37:0600022:391 (ориентировочная протяженность ЛЭП-1,29км, ориентировочная мощность ТП-0,16МВА)</t>
  </si>
  <si>
    <t>Строительство участка ВЛ-10 кВ от опоры № 44, ВЛ-10 кВ № 3, ПС 35/10 кВ «Митякинская», ТП 10/0,4 кВ и участка ВЛ-0,4 кВ от РУ-0,4 кВ новой ТП 10/0,4 кВ, для электроснабжения строящегося склада, кашара Киреева А.В., расположенного по адресу: Ростовская обл., Тарасовский р-н, х. Каюковка, участок находится примерно в 0,8 км по направлению на северо-запад от ориентира, х. Каюковка, к.н.з.у. 61:37:600012:931 (ориентировочная протяженность ЛЭП – 3,200 км, ориентировочная мощность ТП – 0, 025» МВА)</t>
  </si>
  <si>
    <t>'Строительство участка ВЛ-6 кВ от опоры № 55/68, ВЛ-6 кВ «Михайловка-1», ПС 110/35/6 кВ «Б-8», ТП-6/0,4 кВ, ВЛ-0,4 кВ от ТП-6/0,4 кВ для подключения строящегося здания Андреева С.В., расположенного по адресу: Ростовская обл., Тацинский р-н, х. Михайлов, примерно в 1,2 км на север от ул. Ленина, 126, к.н. № 61:38:0600006:1373 (ориентировочная протяженность ЛЭП – 0,15 км, ориентировочная мощность ТП – 0,025 МВА)</t>
  </si>
  <si>
    <t>Строительство участка ВЛ-10 кВ от опоры № 4 Л-430, ВЛ-10 кВ № 2, ПС 35/10 кВ «Глубокинская», ТП 10/0,4 кВ и участка ВЛ-0,4кВ от РУ-0,4кВ проектируемого ТП 10/0,4 кВ для подключения охотничьего домика Степанова А.С., расположенного по адресу: Ростовская обл., Каменский р-н, р.п.  Глубокий, кадастровый номер земельного участка: 61:15:0600901:3050 (ориентировочная протяженность ЛЭП – 0,307 км, ориентировочная мощность ТП – 0,063МВА)</t>
  </si>
  <si>
    <t>Строительство участка ВЛ-10кВ от опоры № 43, ВЛ-10 кВ № 2, отпайка Л -286, ПС 110/35/10/6 кВ «К - 4»,  ТП 10/0,4кВ и участка ВЛ-0,4кВ от РУ-0,4кВ проектируемого ТП 10/0,4кВ для подключения строящегося магазина Матиевской Н.Н., расположенного по адресу: Ростовская обл., Каменский р-н, х. Красновка,  ул. Профильная, д. 132А, кадастровый номер земельного участка 61:15:0080108:1893 (ориентировочная протяженность ВЛ-10кВ – 0,025 км, ориентировочная протяженность ВЛ-0,4кВ – 0,005км,  ориентировочная мощность ТП – 0,100МВА)</t>
  </si>
  <si>
    <t>Строительство участка ВЛ-10 кВ от опоры № 77, ВЛ-10 кВ Кирова-2, ПС 110/35/10 кВ «Б-4», для подключения хозяйственного строения Абрамян В.Г., расположенного по адресу: Ростовская обл., Каменский р-н, СПК им. Кирова, р. уч. 25, к.н. 61:15:0602501:1005 (ориентировочная протяженность ЛЭП – 0,515 км)</t>
  </si>
  <si>
    <t>Строительство участка ВЛ-10 кВ от опоры № 4, Л-227, ВЛ-10 кВ №2, ПС 35/10 кВ «Вольно-Донская», ТП 10/0,4 кВ для подключения строящегося склада ИП Курак И.В., расположенного по адресу: Ростовская обл., Морозовский р-н, х. Вишневка, 525 м западнее от ул. Прудовая, 15, к.н. 61:24:0600011:328 (ориентировочная протяженность ЛЭП – 0,01 км, ориентировочная трансформаторная мощность 0,100 мВА)</t>
  </si>
  <si>
    <t>Строительство участка ВЛ-6кВ от опоры №19, Л-751, ВЛ-6кВ «х. Чапаев», ПС 110/35/6кВ «Ясногорская», установка ТП 6/0,4кВ и участка ВЛ-0,4кВ от проектируемого ТП 6/0,4кВ для подключения строящегося склада ИП Мураль Н.М., расположенного по адресу: Ростовская обл., Белокалитвинский р-н, х. Чапаева, к.н. 61:04:0600015:525, (ориентировочная протяженность ЛЭП – 0,050 км, ориентировочная трансформаторная мощность-25кВА)</t>
  </si>
  <si>
    <t>Строительство участка ВЛ-10 кВ от опоры № 7, ВЛ-10 кВ № 1, ПС 35/10 кВ «Советская-1», ТП 10/0,4 кВ и участка ВЛ-0,4кВ от РУ-0,4кВ проектируемого ТП 10/0,4 кВ для подключения строящегося свинарника Елисеев Сергей Анатольевич, расположенного по адресу: Ростовская обл., Советский   р-н, примерно в 0,51 км на север от ориентира х. Русаков, к.н.: 61:36:0600002:416 (ориентировочная протяженность ЛЭП – 0,09 км, ориентировочная мощность ТП – 0,025МВА)</t>
  </si>
  <si>
    <t>Строительство участка ВЛ-10 кВ от опоры № 198, ВЛ-10 кВ № 3, ПС 35/10 кВ «Калач-Куртлакская», ТП 10/0,4 кВ и участка ВЛ-0,4кВ от РУ-0,4кВ проектируемого ТП 10/0,4 кВ для подключения жилого дома Абдулжалилова Н.С., расположенного по адресу: Ростовская обл., Советский р-н, х. Средняя Гусынка, ул. Речная д. 5, к.н.: 61:36:0040201:28 (ориентировочная протяженность ЛЭП – 0,06 км, ориентировочная мощность ТП – 0,025МВА)</t>
  </si>
  <si>
    <t>Строительство участка ВЛ-10кВ от опоры № 5, отпайка Л-102 ВЛ-10 кВ №5, ПС 35/10 кВ «Войковская»,  ТП 10/0,4кВ и участка ВЛ-0,4кВ от РУ-0,4кВ проектируемого ТП 10/0,4кВ для подключения производственного участка ООО «Газпром добыча Краснодар», расположенного по адресу: Ростовская обл., Тарасовский р-н, ст. Митякинская,  ул. Седова, д. №28, КН земельного участка 61:37:0100101:4330 (ориентировочная протяженность ЛЭП – 0,035 км, ориентировочная мощность ТП – 0,063МВА)</t>
  </si>
  <si>
    <t>Строительство участка ВЛ-10 кВ от опоры № 27, ВЛ-10 кВ № 6, ПС 35/10 кВ «Вишневецкая», ТП 10/0,4 кВ и участка ВЛ-0,4  кВ от РУ-0,4 кВ новой ТП 10/0,4 кВ, для подключения производственного здания ИП Рудакова Д.В., расположенного по адресу: Ростовская обл.,Каменский р-н, АКХ «Колос», пастбище р.у. 6, к.н.з.у. 61:15:0602101:2532 (ориентировочная протяженность ЛЭП – 0,054 км, трансформаторная мощность – 0,160 МВА, прибор учёта электроэнергии - 1 шт.)</t>
  </si>
  <si>
    <t>Строительство участка ВЛ-10 кВ от опоры № 34, ВЛ-10 кВ № 6, ПС 35/10 кВ «Вишневецкая», ТП 10/0,4 кВ и участка ВЛ-0,4 кВ от РУ-0,4 кВ новой ТП 10/0,4 кВ, для подключения производственного здания ИП Рудакова Д.В., расположенного по адресу: Ростовская обл., Каменский р-н, АКХ «Колос», участки № 54, № 6 к.н.з.у. 61:15:0602101:1359 (ориентировочная протяженность ЛЭП – 0,062 км, трансформаторная мощность – 0,160 МВА, прибор учёта электроэнергии - 1 шт.)</t>
  </si>
  <si>
    <t>Строительство участка ВЛ-10 кВ от опоры № 364, ВЛ-10 кВ №3, ПС 35/10 кВ «Скосырская», ТП-10/0,4 кВ и участка  ВЛ-0,4 кВ от РУ 0,4 кВ проектируемого ТП -10/0,4 кВ для подключения жилого дома Гуровой Е.Ф., расположенного по адресу: Ростовская обл., Тацинский р-н, х. Качалин, ул. Свободы, д.46, к.н. № 61:38:0070501:44 (ориентировочная протяженность  ЛЭП – 0,398 км, ориентировочная мощность ТП – 0,025 МВА)</t>
  </si>
  <si>
    <t>Строительство участка ВЛ-10 кВ от опоры № 192 ВЛ-10 кВ № 6, ПС 35/10 кВ «Вишневецкая», ТП 10/0,4 кВ и ВЛ-0,4 кВ от РУ-0,4 кВ новой ТП 10/0,4 кВ, для подключения строящегося жилого дома Абрамова В.В., расположенного по адресу: Ростовская обл., Каменский р-н, х. Филиппенков, ул. Кирова, д. № 2 корп. б, 620 м северо-восточнее, к.н.з.у. 61:15:0080501:1940 (ориентировочная протяженность ЛЭП – 0,092км, ориентировочная трансформаторная мощность 0,040 мВА)</t>
  </si>
  <si>
    <t>40</t>
  </si>
  <si>
    <t xml:space="preserve">«Строительство участка ВЛ-10кВ от опоры № 31, ВЛ-10кВ № 3, ПС 35/10кВ «Калитвенская»,  КТП 10/0,4кВ и участка ВЛ-0,4кВ от РУ-0,4кВ проектируемого КТП 10/0,4кВ для подключения здания телятника МТФ № 4 ИП Кудиновой Е.В. расположенного по адресу: Ростовская обл., Каменский р-н, ст. Калитвенская, ООО «Донские зори» МТФ-4 (ориентировочная протяженность ЛЭП – 0,956км,трансформаторная мощность – 0,040МВА)»
</t>
  </si>
  <si>
    <t>30</t>
  </si>
  <si>
    <t>Строительство ВЛ 10 кВ от опоры №1-00/19 по ВЛ 10 кВ Л-1 Мелькомбинат, строительство КТП 10/0,4 и ВЛ 0,4 кВ для электроснабжения объекта – нежилое здание, расположенного по адресу: РФ, Ростовская область, Сальский р-н, п. Рыбасово, в кадастровом квартале  61:34:0600012 с условным центром в п. Рыбасово, к.н. 61:34:0600012:1577, заявитель  Бутько С.И.» (Ориентировочная протяженность ЛЭП - 0,02 км, ориентировочная мощность ТП – 0,063 МВА)</t>
  </si>
  <si>
    <t>Строительство ВЛ 0,4 кВ от опоры №2-00/2 ВЛ 0,4 кВ Л-2 КТП 10/0,4 кВ №388 по ВЛ 10 кВ Л-1 Островянская для электроснабжения объекта – «жилой дом», расположенного по адресу: РФ, Ростовская область, Орловский район, х. Островянский, ул. Коммунистическая,47», к.н. 61:29:0070101:292, заявитель Абрамцева Елена Александровна»(Ориентировочная протяженность ЛЭП - 0,14 км)</t>
  </si>
  <si>
    <t>Строительство ВЛ 0,4 кВ от опоры №1-00/3 ВЛ 0,4 кВ Л-1                               КТП-10/0,4 кВ №323 по ВЛ 10 кВ Л-1 Летницкая для электроснабжения объекта – «амбулатория», расположенного по адресу: РФ, Ростовская область, Песчанокопский район, с. Летник, ул. Кирова, д. 5, к.н. 61:30:0060101:49, заявитель МБУЗ «ЦРБ» Песчанокопского района. (Ориентировочная протяженность ЛЭП - 0,120 км)</t>
  </si>
  <si>
    <t>Строительство ВЛ 0,4 кВ от КТП 10/0,4 кВ №119 по ВЛ 10 кВ Л-2 РП 21 С  для электроснабжения объекта – «нежилое здание (склад)», расположенного по адресу: РФ, Ростовская область, Сальский район, п. Конезавод имени Будённого, в кадастровом квартале 61:34:0600006 с условным центром в п. Конезавод имени Будённого, к.н. 61:34:0600006:601, заявитель Клевзоник Е.П.» (Ориентировочная протяженность ЛЭП – 0,08 км).</t>
  </si>
  <si>
    <t>Строительство ВЛИ 0,4 кВ от опоры №3-00/5 ВЛ 0,4 кВ Л-3 КТП 10/0,4 кВ №232 по ВЛ 10 кВ Л-5 Северная для электроснабжения объекта – теплица, расположенного по адресу: РФ, Ростовская область, Песчанокопский район, с. Николаевка, ул. Кирова, 31-б, к.н.з.у. 61:30:0600003:1475, заявитель ИП Костенко А.А. (Ориентировочная протяженность ЛЭП - 0,025 км)</t>
  </si>
  <si>
    <t>Строительство ВЛ 0,4 кВ от КТП 10/0,4 кВ №251 по ВЛ 10 кВ Л-9 Трубецкая для электроснабжения объекта – «скважина», расположенного по адресу: РФ, Ростовская область, Сальский район, п. Загорье, 300 метров южнее южной окраины поселка Загорье Сальского района, к.н. 61:34:0600005:2731, заявитель ИП Рягузов А.А. (Ориентировочная протяженность ЛЭП - 0,08 км)</t>
  </si>
  <si>
    <t>«Строительство ВЛ 0,4 кВ от КТП 10/0,4 кВ №247 по ВЛ 10 кВ Л-4 КРС для электроснабжения объекта – «БС №70443 РсО Опенки-Поселковая», расположенного по адресу: РФ, Ростовская область, Пролетарский район, п. Опенки, ул. Поселковая, пересечение улиц Поселковая и Центральная,235 метров западнее от дома                                  ул. Центральная 12 (Координаты:46.635529 41:881391), заявитель ПАО «Вымпел-Коммуникации». (Ориентировочная протяженность ЛЭП - 0,4 км).</t>
  </si>
  <si>
    <t>Строительство ВЛ 10 кВ от опоры №1-00/53 по ВЛ 10 кВ Л-1 Сеятель, МТП 10/0,23 кВ и ВЛ 0,23 кВ для электроснабжения объекта – садовый домик, расположенного по адресу: 347627 Российская Федерация, Ростовская обл., Сальский район, п. Сеятель Северный, поле II 2к., участок 5, кадастровый номер земельного участка:61:34:0600020:1185, заявитель Бейдин А.В. (Ориентировочная протяженность ЛЭП-0,05 км, ориентировочная мощность ТП-0,01 МВА).</t>
  </si>
  <si>
    <t>Строительство ВЛ 0,4 кВ от опоры 1-00/2 ВЛ 0,4 кВ Л-1 КТП 10/0,4 кВ №285 по ВЛ 10 кВ Л-1 Юловская для электроснабжения объектов – «жилой дом» заявитель Коростелев И.П. и «жилой дом» заявитель Коростелев С.П., расположенных по адресу: РФ, Ростовская обл., Сальский район, п. Юловский, ул. Заречная д. 9, д. 10, к.н. 61:34:0190101:2719, 61:34:0190101:2718» (Ориентировочная протяженность ЛЭП – 0,1 км)</t>
  </si>
  <si>
    <t>Строительство ВЛ 0,4 кВ от КТП 10/0,4 кВ №389 по ВЛ 10 кВ Л-3 Чапаевская для электроснабжения объекта – «жилой дом», расположенного по адресу: РФ, Ростовская область, Сальский район, с. Романовка, ул. Комсомольская, д.25, к.н. 61:34:100101:0233, заявитель Статов Р.В.» (Ориентировочная протяженность ЛЭП – 0,5 км).</t>
  </si>
  <si>
    <t>Строительство ВЛИ 0,4 кВ от КТП 10/0,4 кВ №254 по ВЛ 10 кВ Л-3 Южная для электроснабжения объекта – Крытый ток, расположенного по адресу: РФ, Ростовская область, Песчанокопский район, п. Раздельный, юго-восточнее участка №98 граф. учета бывшего клх. ОС Развиленский, к.н. 61:30:0600012:48, заявитель Индивидуальный предприниматель глава КФХ Абакумов К.В.» (Ориентировочная протяженность ЛЭП - 0,48 км).</t>
  </si>
  <si>
    <t>Строительство ТП 10/0,4 кВ от опоры №1-00/61-4 ВЛ 10 кВ Л-1 Шаблиевская, строительство ВЛ 0,4 кВ от РУ 0,4 кВ вновь строящейся ТП 10/0,4 кВ для электроснабжения объекта – «нежилое здание (телятник)», расположенного по адресу: Российская Федерация, Ростовская область, Сальский район, с. Шаблиевка, 500м на Юго-Запад с.Шаблиевка, к.н.з.у.: 61:34:0600009:1061, заявитель Темиров К. З. (Ориентировочная протяженность ЛЭП-0,1 км, ориентировочная мощность ТП-0,04 МВА).</t>
  </si>
  <si>
    <t>Строительство ВЛ 0,4 кВ от опоры №1-00/15 ВЛ 0,4 кВ Л-1 КТП 10/0,4 кВ №246 по ВЛ 10 кВ Л-4 Плодородненская, для электроснабжения объекта – «нежилое помещение (склад)», расположенного по адресу: 347773 Российская Федерация, Ростовская обл., р-н Целинский, с. Плодородное, ул. Молодежная, д. 62, кадастровый номер земельного участка: 61:40:0070101:405, заявитель ИП глава КФХ Тарасов Н.В.» (Ориентировочная протяженность ЛЭП-0,06 км)</t>
  </si>
  <si>
    <t>Строительство ВЛ-0,4 кВ от КТП 10/0,4 кВ №901 по ВЛ-10 кВ Л-2 Ганчуковская, для электроснабжения объекта – «склад», расположенного по адресу: РФ, Ростовская область, Пролетарский район, в 400 м восточнее х. Ганчуков, к.н.з.у.:61:31:0500005:1102, заявитель ООО «КХ «Зерновое»(Ориентировочная протяженность ЛЭП – 0,13 км)</t>
  </si>
  <si>
    <t>Строительство ВЛ 0,4 кВ от опоры №6-00/7 ВЛ 0,4 кВ Л-6 КТП-6/0,4 кВ №491 по ВЛ 6 кВ Л-1 Екатериновская для электроснабжения объекта – «коттедж», расположенного по адресу: РФ, Ростовская область, Сальский район, Левый берег реки Маныч, 5 км+500 м северо-западнее от разъезда «Маныч», к.н. 61:34:0600006:621, заявитель Жуков В.М. (Ориентировочная протяженность ЛЭП - 0,04 км)</t>
  </si>
  <si>
    <t>Строительство ВЛ 0,4 кВ от опоры №2-00/8-2 ВЛ 0,4 кВ Л-2 КТП-10/0,4кВ №533 по ВЛ 10 кВ Л-3 Суховская для электроснабжения объекта – «жилой дом», расположенного по адресу: РФ, Ростовская область, Пролетарский район, х. Сухой, ул. Мира, д. 11, к.н. 61:31:0090101:2642, заявитель Ражабова Л.Н. (Ориентировочная протяженность ЛЭП - 0,085 км).</t>
  </si>
  <si>
    <t>Строительство ВЛ 0,4 кВ от опоры №1-00/13 ВЛ 0,4 кВ Л-1 КТП 10/0,4 кВ № 218 по ВЛ 10 кВ Л-6 КРС, для электроснабжения объекта – «жилой дом», расположенного по адресу: РФ, Ростовская область, Пролетарский район,  п. Корсаки, ул. Широкая, д. 11, кв.1, к.н. 61:31:0080401:9, заявитель Доля А.В. (Ориентировочная протяженность ЛЭП – 0,06 км)</t>
  </si>
  <si>
    <t>Строительство ВЛ 0,4 кВ от опоры № 1-00/17 ВЛ 0,4 кВ Л-1 КТП 10/0,4 кВ № 806 по ВЛ 10 кВ Л-4 Будённовская, для электроснабжения объекта – «Базовая станция/оборудование сотовой связи», расположенного по адресу: РФ, Ростовская область, Пролетарский район, х. Мокрая Ельмута, ул. Городовикова, участок в 70 м от дома 27, заявитель АО «ПБК» (Ориентировочная протяженность ЛЭП – 0,50 км)</t>
  </si>
  <si>
    <t>Строительство ВЛ 0,4 кВ от опоры №2-00/5 ВЛ 0,4 кВ Л-2  КТП-10/0,4 кВ №215 по ВЛ 10 кВ Л-4 КРС для электроснабжения объекта – «склад ядохимикатов», расположенного по адресу: РФ, Ростовская область, Пролетарский район, п. Вербный, к.н. 61:31:0600012:677, заявитель Акимова Е.Д. (Ориентировочная протяженность ЛЭП - 0,18 км)</t>
  </si>
  <si>
    <t>Строительство ВЛ 0,4 кВ от опоры № 1-00/13-1-3 ВЛ 0,4 кВ Л-1 КТП 10/0,4 кВ № 10 по ВЛ 10 кВ Л-8 Пролетарская, для электроснабжения объекта – «объект сельскохозяйственного назначения», расположенного по адресу: РФ, Ростовская область, Пролетарский район, ЗАО имени 50-летия СССР, отделение №2, контур 314, к.н.: 61:31:0600008:1700, заявитель ИП глава К(Ф)Х Соцков А.Б.
(Ориентировочная протяженность ЛЭП – 0,075 км)</t>
  </si>
  <si>
    <t>Строительство ВЛ 0,4 кВ от КТП 10/0,4 кВ №517 по ВЛ 10 кВ Л-5 Ивановская для электроснабжения объекта – «склад», расположенного по адресу: Российская Федерация, Ростовская обл., р-н Сальский, с. Ивановка, в кадастровом квартале 61:34:0600018 с условным центром с. Ивановка, кадастровый номер земельного участка: 61:34:0600018:1672, заявитель Доценко А.В. (Ориентировочная протяженность ЛЭП-0,45 км).</t>
  </si>
  <si>
    <t>Строительство ВЛ 0,4 кВ от опоры №2-02/11 ВЛ 0,4 кВ Л-2 КТП 10/0,4 кВ № 280 по ВЛ 10 кВ Л-7 Кундрюченская, для электроснабжения объекта – «жилой дом», расположенного по адресу: РФ, Ростовская область, Орловский район, х. Луганский, ул. 50 лет Октября, д. 1а, к.н. з.у.: 61:29:0010501:2373, заявитель Гайдукова О.А. (Ориентировочная протяженность ЛЭП – 0,045 км)</t>
  </si>
  <si>
    <t>Строительство участка  ВЛИ 0,4 кВ от опоры 2-00/6 ВЛ 0,4 кВ Л-2  КТП 10/0,4 кВ №260 по ВЛ 10 кВ Л-3 Ново-Донская для электроснабжения объекта – «склад», расположенного по адресу: РФ, Ростовская область, Целинский район, с. Средний Егорлык, с к.н. з.у.: 61:40:0080101:1801,  заявитель ИП глава КФХ Савельев Михаил Васильевич (Ориентировочная протяженность ЛЭП-0,035 км)</t>
  </si>
  <si>
    <t>Строительство ВЛ 10 кВ от опоры №4-03/44 ВЛ 10кВ Л-4 Уютная, строительство КТП 10/0,4 и ВЛ 0,4 кВ для электроснабжения объекта – «дачный дом», расположенного по адресу: РФ, Ростовская область, Пролетарский район, СА "Уютная", отделение 3, контур 310, к.н.: 61:31:0600011:938, заявитель Котляров А.А. (Ориентировочная протяженность ЛЭП – 3,81 км, ориентировочная мощность ТП – 0,025 МВА)</t>
  </si>
  <si>
    <t>Строительство ВЛ 10кВ от опоры №5-01/1 ВЛ 10кВ Л-5 ПС АРЗ, строительство КТП 10/0,4 и ВЛ 0,4кВ для электроснабжения объекта – административное здание, расположенного по адресу: Ростовская область, г. Сальск, ул. Карла Маркса, д. 108, корп. Д, к.н. 61:57:0010859:61, заявитель Кондакова Е.В.» (Ориентировочная протяженность ЛЭП-0,02км, ориентировочная мощность ТП-0,04МВА)</t>
  </si>
  <si>
    <t>Строительство ВЛ 0,4 кВ от ВЛ 0,4 кВ №1 ТП 10/0,4 кВ №2-4 ПС 110/35/10 кВ «Чалтырь» для технологического присоединения жилых домов Заявителей (Литвинов С.Ф., Игнатенко А.Р.) по адресу: Ростовская область, Мясниковский район, с. Султан Салы, ул. Суворова, д 10 к.н. №61:25:0030401:0365, ул. Суворова, д 12а к.н. №61:25:0030401:458 (ориентировочная протяженность ЛЭП 0,34 км)</t>
  </si>
  <si>
    <t>Строительство ВЛ 0,4 кВ от ВЛ 0,4 кВ № 2 ТП 10/0,4 кВ №1-16 ПС 110/35/10 кВ Чалтырь, для технологического присоединения магазина Заявителя (Сапонждян С.Н.) по адресу: Ростовская область, Мясниковский район, с. Крым, ул. Большесальская, д.45а к.н. 61:25:0201023:299 (ориентировочная протяженность ЛЭП 0,08 км)</t>
  </si>
  <si>
    <t>Строительство ВЛ 0,4 кВ от ВЛ 0,4 кВ № 1 ТП 10/0,4 кВ №4-32 по ВЛ 10 кВ №4 ПС 110/35/10 кВ Чалтырь, для технологического присоединения жилого дома Заявителя (Баян А.М.) по адресу: Ростовская область, Мясниковский район, с. Крым, ул. 10-я Линия, д.36 к.н.61:25:0201003:20 (ориентировочная протяженность ЛЭП – 0,08 км.)</t>
  </si>
  <si>
    <t>Строительство ВЛ 0,4 кВ от опоры по ВЛ 0,4 кВ №2 ТП 10/0,4 кВ №1-148 ПС 110/35/10 кВ, для технологического присоединения жилых домов заявителя: (Килафян О.В.) по адресу: Ростовская область, Мясниковский район, х.  Ленинаван, ул. 1-я Кольцевая, д. 53. к.н. 61:25:0600401:13468, ул. Алексеевская, д. 1, к.н. 61:25:0600401:13473 (ориентировочная протяженность ЛЭП 0,19 км)</t>
  </si>
  <si>
    <t>Строительство ВЛ 0,4 кВ от новой ТП 10/0,4 кВ, строительство ТП 10/0,4 кВ, строительство ВЛ 10 кВ от ВЛ 10 кВ №3 ПС 110/35/10 кВ «Чалтырь», отпайки на ТП №3-8 ПС 110/35/10 кВ Чалтырь для технологического присоединения магазина Заявителя (ИП Явруян С.О.) по адресу: Ростовская область, Мясниковский район, с. Чалтырь, ул. Социалистическая, д 13 к.н. №61:25:0101205:9 (ориентировочная протяженность ЛЭП 0,11 км; мощность силового трансформатора 100 кВА)</t>
  </si>
  <si>
    <t>Строительство ВЛ 0,4 кВ от ВЛ 0,4 кВ №1 КТП 10/0,4 кВ №171м ВЛ 10 кВ №3 ПС 35/10 кВ «ГСКБ» для технологического присоединения Заявителя (Черипко С.Г.) по адресу: Ростовская область, Неклиновский р-н, п. Дмитриадовка, ул. Транспортная, 1, к.н. 61:26:0180401:1458 (ориентировочная протяженность ЛЭП 0,165 км)</t>
  </si>
  <si>
    <t>Строительство ВЛ 0,4 кВ от ВЛ 0,4 кВ №1 КТП 10/0,4 кВ №667 ВЛ 10 кВ №1/3 ПС 110/35/10 кВ «Троицкая-1» для технологического присоединения жилого дома Заявителя (Свидовская Е.В.) по адресу: Ростовская область, Неклиновский р-н, с. Николаевка, ул. Парковая, 122 А, к.н. 61:26:0110101:7708 (ориентировочная протяженность ЛЭП 0,33 км)</t>
  </si>
  <si>
    <t>Строительство ВЛ 0,4 кВ от ВЛ 0,4 кВ №2 КТП 10/0,4 кВ №51м ВЛ 10 кВ №НС-3 ПС 35/10 кВ «Лакадемоновская» для технологического присоединения личного подсобного хозяйства Заявителя (Деркач Е.А.) по адресу: Ростовская область, Неклиновский р-н, с. Беглица, ул. Приморская, 15, к.н. 61:26:0160401:361 (ориентировочная протяженность ЛЭП 0,23 км)</t>
  </si>
  <si>
    <t>Строительство ВЛ 0,4 кВ от РУ 0,4 кВ новой ТП 10/0,4 кВ, строительство ТП 10/0,4 кВ, строительство ВЛ 10 кВ от ВЛ 10 кВ №1 ПС 110/35/10 кВ Чалтырь, запитанной от ВЛ 10 кВ №13 ПС 110/35/10 кВ Чалтырь, для технологического присоединения питомника по выращиванию растений, заявителя (Ткодян С.Л.) по адресу: Ростовская область, Мясниковский р-н,установлено относительно ориентира, расположенного в границах участка, Красно-Крымское сельское поселение, на Землях колхоза «Дружба» к.н. № 61:25:0600401:3440 (ориентировочная протяженность ЛЭП - 0,033 км, ориентировочная мощность ТП – 25 кВА)</t>
  </si>
  <si>
    <t>Строительство ВЛ 0,4 кВ от ВЛ 0,4 кВ №1 КТП 10/0,4 кВ №300м ВЛ 10 кВ №3 ПС 35/10 кВ «ГСКБ» для технологического присоединения нежилого здания Заявителя (ИП Никушин Н.Н.) по адресу: Ростовская область, Неклиновский р-н, п. Дмитриадовка, ул. Транспортная, 26, к.н. 61:26:0600024:3521 (ориентировочная протяженность ЛЭП 0,28 км)</t>
  </si>
  <si>
    <t>Строительство ВЛ 0,4 кВ от КТП 10/0,4 кВ №244 ВЛ 10 кВ №8 ПС 35/10 кВ «Покровская» для технологического присоединения нежилого здания Заявителя (Бабенко А.В.) по адресу: Ростовская область, Неклиновский район, с. Покровское, ул. О. Кошевого, 1, к.н. 61:26:0050101:198 (ориентировочная протяженность ЛЭП 0,173 км)</t>
  </si>
  <si>
    <t>Строительство ВЛ 0,4 кВ от новой ТП 10/0,4 кВ, строительство ТП 10/0,4 кВ, строительство ВЛ 10 кВ от ВЛ 10 кВ №1 ПС 110/35/10 кВ Чалтырь, для технологического присоединения нежилого здания Заявителя (ИП Бадасян Р.Б.) по адресу: Ростовская область, Мясниковский район, земли колхоза «Дружба» к.н. №61:25:0600401:8030 (ориентировочная протяженность ЛЭП 0,015 км; мощность силового трансформатора 25 кВА)»</t>
  </si>
  <si>
    <t>«Строительство ВЛ 0,4 кВ от опоры проектируемой по договору №61-1-20-00509881 по ВЛ 0,4 кВ №2 ТП 10/0,4 кВ №5-10 по ВЛ 10 кВ №5 ПС 110/27/10 кВ Хапры-Тяговая для технологического присоединения Заявителей (Чалая В.М., Чибичян С.А.) по адресу: Ростовская область, Мясниковский район, х. Калинин, ул. Набережная д.256, д.257 (ориентировочная протяженность ЛЭП 0,1 км)»</t>
  </si>
  <si>
    <t>«Строительство ВЛ 0,4 кВ от новой ТП 10/0,4 кВ, строительство ТП 10/0,4 кВ, строительство ВЛ 10 кВ от ВЛ 10 кВ №7 ПС 110/35/10 кВ Синявская, для технологического присоединения Заявителя (Барабольская Е.И.) по адресу: Ростовская область, Мясниковский район, х. Недвиговка, ул. Молодежная, д.2, корп А, к.н.  №61:25:0070101:1661. (ориентировочная протяженность ЛЭП 0,09 км; мощность силового трансформатора 25 кВА)»</t>
  </si>
  <si>
    <t>Строительство ВЛ 0,4 кВ от ВЛ 0,4 кВ проектируемой по договору № 61-1-19-00425669 от 07.02.19 ТП №6-7 ПС 35/10 кВ Б.Салы для технологического присоединения жилого дома заявителя: (Мирошниченко А.Ю.) по адресу: Ростовская область, Мясниковский район, с. Б. Салы,ул. Счастливая, д 19. к.н. 61:25:0600501:1889 (ориентировочная протяженность ЛЭП 0,18 км)</t>
  </si>
  <si>
    <t>Строительство ВЛ 0,4 кВ от ВЛ 0,4 кВ №1 ТП №6-7 ПС 35/10 кВ Б.Салы для технологического присоединения жилого дома заявителя: (Оганесян В.Ю.) по адресу: Ростовская область, Мясниковский район, с. Б. Салы, ул. Семейная, д 10. к.н. 61:25:0600501:1873 (ориентировочная протяженность ЛЭП 0,18 км)</t>
  </si>
  <si>
    <t>Строительство ВЛ 0,4 кВ от опоры проектируемой ВЛ 0,4 кВ по договору №61-1-19-00433953 от 27.03.2019 г., для технологического присоединения жилого дома Заявителя (Нечаев А.П.) по адресу: Ростовская область, Неклиновский район, х. Красный Десант, ул. Цветочная, 2-в, к.н. 61:26:0600024:1075 (ориентировочная протяженность ЛЭП 0,2 км)</t>
  </si>
  <si>
    <t>Строительство ВЛ 0,4 кВ от новой ТП 10/0,4 кВ, строительство ТП 10/0,4 кВ, строительство ВЛ 10 кВ от опоры по ВЛ 10 кВ №3 ПС 35/10 кВ М-Курганская, для технологического присоединения ЛЭП 0,4 кВ Заявителя (ИП Головко С.И.) по адресу: Ростовская область, Матвеево-Курганский район, п. Матвеев Курган, ул. Московская, д. 93, к.н. 61:21:0010133:63 (ориентировочная протяженность ЛЭП 0,035 км; мощность силового трансформатора 100 кВА)</t>
  </si>
  <si>
    <t>«Строительство ВЛ 0,4 кВ от ВЛ 0,4 кВ №2 КТП №147 ВЛ 10 кВ №4 ПС 110/10 кВ «Самбек» для технологического присоединения ВРУ 0,4 кВ освещения автодороги Заявителя (МКУ НР «УКС») по адресу: Ростовская область, Неклиновский район, с. Самбек, описание местоположения проезд от автомобильной с. Самбек - пос. Матвеев-Курган-с. Куйбышево - г. Снежное (до границы Украины) до ул. Спортивная в с. Самбек, к.н. 61:26:0000000:6222 (ориентировочная протяженность ЛЭП 0,12 км)»</t>
  </si>
  <si>
    <t>Строительство ВЛ 0,4 кВ от РУ 0,4 кВ ТП 10/0,4 кВ №5-3 по ВЛ 10 кВ №5 ПС 35/10 кВ Б.Салы для технологического присоединения производственной базы Заявителя (Гаричева Л.С.) по адресу: Ростовская область, Мясниковский район, с. Б.Салы, ул. Абовяна, д.48 к.н.  №61:25:0040101:5275 (ориентировочная протяженность ЛЭП 0,09 км)</t>
  </si>
  <si>
    <t>Строительство ВЛ 0,4 кВ от ВЛ 0,4 кВ №1 ТП 10/0,4 кВ №1-203 по ВЛ 10 кВ №1 ПС 110/35/10 кВ Чалтырь для технологического присоединения жилого дома Заявителя (Насхулиян Ж.Л.) по адресу: Ростовская область, Мясниковский район, х. Ленинакан, ул. Дзержинского, д. 5-д, к.н. 61:25:0030301:1605., д. 5, к.н. 61:25:0030301:1607. (ориентировочная протяженность ЛЭП 0,08 км)</t>
  </si>
  <si>
    <t>Строительство ВЛ 0,4 кВ от опоры по ВЛ 0,4 кВ №1 ТП 10/0,4 кВ №1-106 по ВЛ 10 кВ №1 ПС 110/35/10 кВ Чалтырь, для технологического присоединения жилого дома Заявителя (Дьягольченко И.А.) по адресу: Ростовская область, Мясниковский район, х. Ленинаван, ул.  Софийская, д. 6, к.н. №61:25:0600401:5547 (ориентировочная протяженность ЛЭП 0,035 км)</t>
  </si>
  <si>
    <t>Строительство ВЛ 0,4 кВ от опоры по ВЛ 0,4 кВ №2 ТП 10/0,4 кВ №8-1 по ВЛ 10 кВ №8 ПС 110/35/10 кВ Синявская, для технологического присоединения жилого дома Заявителя (Геворгян Г.Т.) по адресу: Ростовская область, Мясниковский район, х. Веселый, ул. Ленина, д.77, корп. А, к.н.  №61:25:0060101:2880, (ориентировочная протяженность ЛЭП 0,08 км)</t>
  </si>
  <si>
    <t>Строительство ВЛ 0,4 кВ от опоры по ВЛ 0,4 кВ №1 ТП 10/0,4 кВ №6-1А по ВЛ 10 кВ №6 ПС 35/10 кВ Б. Салы для технологического присоединения жилого дома Заявителя (Машарипова В.А.) по адресу: Ростовская область, Мясниковский район, с. Большие Салы, ул. 26 Бакинских Комиссаров, д. 2, к.н.  №61:25:0040101:1680, (ориентировочная протяженность ЛЭП 0,015 км)</t>
  </si>
  <si>
    <t>Строительство ВЛ 0,4 кВ от опоры по ВЛ 0,4 кВ №2 ТП 10/0,4 кВ №5-10 по ВЛ 10 кВ №5 ПС 110/27/10 кВ Хапры-Тяговая для технологического присоединения жилого дома Заявителя (Беденко А.Г.) по адресу: Ростовская область, Мясниковский район, х. Калинин, ул. Набережная, д. 208, корп. Б, к.н.  №61:25:0050101:6803, (ориентировочная протяженность ЛЭП 0,05 км)</t>
  </si>
  <si>
    <t>Строительство ВЛ 0,4 кВ от ВЛ 0,4 кВ №1 КТП 10/0,4 кВ №50м ВЛ 10 кВ №НС-3 ПС 35/10 кВ «Лакадемоновская» для технологического присоединения жилого дома Заявителя (Кириченко О.В.) по адресу: Ростовская область, Неклиновский район, с. Беглица, ул. Зарайченкова, 88, к.н. 61:26:0160401:769 (ориентировочная протяженность ЛЭП 0,24 км)</t>
  </si>
  <si>
    <t>Строительство ВЛ 0,4 кВ от КТП 10/0,4 кВ №471 ВЛ 10 кВ №3 ПС 110/10 кВ «Самбек» для электроснабжения нежилого здания заявителя (ООО «Донской бизнес») по адресу: Ростовская обл., Неклиновский район, с. Самбек, ул. Молодежная, 31, к.н. 61:26:0020101:1103 (ориентировочная протяженность ЛЭП 0,16 км)</t>
  </si>
  <si>
    <t>Строительство участка ВЛ 0,4 кВ от опоры ВЛ 0,4 кВ №1 КТП 10/0,4 кВ №580 по ВЛ 10 кВ №5 ПС 110/10 кВ «Самбек» до опоры ВЛ 0,4 кВ построенной для технологического присоединения базовой станции сотовой связи №1156 заявителя ООО «Т2 Мобайл» по адресу: Ростовская область, Неклиновский район, с. Бессергеновка, ул. К.Зуева, 34 м к востоку от дома №2, к.н. 61:26:0040201:001 (ориентировочная протяженность ЛЭП 0,19 км)</t>
  </si>
  <si>
    <t>Строительство ВЛ 0,4 кВ от КТП 10/0,4 кВ №369 ВЛ 10 кВ №7 ПС 110/10 кВ «Самбек», для технологического присоединения цеха по розливу воды заявителя (Пахомов М.А.), по адресу: Ростовская область, Неклиновский район, с. Самбек, ул. Морская, 27-в, к.н. 61:26:0020101:1204 (ориентировочная протяженность ЛЭП 0,150 км)</t>
  </si>
  <si>
    <t>Строительство ВЛ 0,4 кВ от ВЛ 0,4 кВ №1 КТП 10/0,4 кВ №494м ВЛ 10 кВ №7/8 ПС 35/10 кВ «Гаевка» для технологического присоединения жилого дома Заявителя (Рамазанов М.А.) по адресу: Ростовская область, Неклиновский район, с. Гаевка, ул. Набережная, 9, к.н. 61:26:0160301:503 (ориентировочная протяженность ЛЭП 0,11 км)</t>
  </si>
  <si>
    <t>Строительство ВЛ 0,4 кВ от ВЛ 0,4 кВ №1 КТП 10/0,4 кВ №50м ВЛ 10 кВ №НС-3 ПС 35/10 кВ «Лакадемоновская» для технологического присоединения ВРУ 0,4 кВ сельскохозяйственного назначения Заявителя (ИП Григоренко Е.А.) по адресу: Ростовская область, Неклиновский район, с. Беглица, СПК рыбколхоз «им. Орлова», поле №11, к.н. 61:26:0600021:360 (ориентировочная протяженность ЛЭП 0,12 км)</t>
  </si>
  <si>
    <t>Строительство ВЛ 0,4 кВ от новой ТП 10/0,4 кВ, строительство ТП 10/0,4 кВ, строительство ВЛ 10 кВ от ВЛ 10 кВ №4 ПС 110/35/10 кВ «Чалтырь», отпайки на ТП 10/0,4 кВ №4-5, для технологического присоединения нежилого помещения Заявителя (ИП Осипян С.С.) по адресу: Ростовская область, Мясниковский район, с. Крым ул. 18-я Линия д. 2-м. к.н. 61:25:0201008:272 (ориентировочная протяженность ЛЭП 0,03 км; мощность силового трансформатора 25 кВА)</t>
  </si>
  <si>
    <t xml:space="preserve">Строительство ВЛ 0,4 кВ от новой ТП 10/0,4 кВ, строительство ТП 10/0,4 кВ, строительство ВЛ 10 кВ от ВЛ 10 кВ № 6 ПС 110/35/10 кВ «Чалтырь» для технологического присоединения склада Заявителя (ИП Хатламаджиян Г.А.) по адресу: Ростовская область, Мясниковский район, 4,3 км на северо-запад от с. Чалтырь участок к.н. №61:25:0600101:13, условный к.н. 61:25:600101:0001:3257/А, и для технологического присоединения ангара Заявителя (ИП Хейгетян В.Х.) по адресу: Ростовская область, Мясниковский район, по адресу: Ростовская область, Мясниковский район, 4,3 км на северо-запад от с. Чалтырь участок №2/3 к.н. №61:25:0600101:130 (ориентировочная протяженность ЛЭП 0,57 км; мощность силового трансформатора 25 кВА)
</t>
  </si>
  <si>
    <t>Строительство ВЛ 0,4 кВ от новой ТП 10/0,4 кВ, строительство ТП 10/0,4 кВ, строительство ВЛ 10 кВ от ВЛ 10 кВ №7 ПС 35/10 кВ «Б. Салы», для технологического присоединения здания столовой, Заявителя (Булгурян М.К.) по адресу: Ростовская область, Мясниковский район, с. Большие Салы ул. 5-я Промышленная 1, к.н. 61:25:0600501:2051 (ориентировочная протяженность ЛЭП 0,61 км; мощность силового трансформатора 40 кВА)</t>
  </si>
  <si>
    <t>Строительство ВЛ 0,4 кВ от новой ТП 10/0,4 кВ, строительство ТП 10/0,4 кВ, строительство ВЛ 10 кВ от ВЛ 10 кВ №3 ПС 35/10 кВ «ГСКБ», для технологического присоединения жилого дома Заявителя (Лещенко О.М.) по адресу: Ростовская область, Неклиновский район, с. Александрова Коса, ул. Мира, 23, к.н. 61:26:0600024:1377 (ориентировочная протяженность ЛЭП 0,310 км; мощность силового трансформатора 25 кВА)</t>
  </si>
  <si>
    <t>Строительство ВЛ 0,4 кВ от ВЛ 0,4 кВ №2 КТП 10/0,4 кВ №303м ВЛ 10 кВ №5 ПС 35/10 кВ «Русский Колодец» для технологического присоединения ВРУ 0,4 кВ сельскохозяйственного назначения Заявителя (Шиленко Н.П.) по адресу: Ростовская область, Неклиновский р-н, к.н. 61:26:0600022:197 (ориентировочная протяженность ЛЭП 0,4 км)</t>
  </si>
  <si>
    <t>Строительство ВЛ 0,4 кВ от КТП 10/0,4 кВ №170м ВЛ 10 кВ №8 ПС 35/10 кВ «Русский Колодец» для технологического присоединения личного подсобного хозяйства Заявителя (Лофиченко Д.А.) по адресу: Ростовская область, Неклиновский р-н, х. Красный Десант, ул. Октябрьская, 17-Б, к.н. 61:26:0070101:681 (ориентировочная протяженность ЛЭП 0,3 км)</t>
  </si>
  <si>
    <t>Строительство ВЛ 0,4 кВ от новой ТП 10/0,4 кВ, строительство ТП 10/0,4 кВ, строительство ВЛ 10 кВ от ВЛ 10 кВ №1 ПС 110/35/10 кВ «Чалтырь» отпайки на ТП 10/0,4 кВ №1-8, для технологического присоединения жилых домов Заявителя (Согомонова О.Ю.) по адресам: Ростовская область, Мясниковский район, х. Ленинакан, ул. Суворова д.113, д.111, д.109, д.107 (ориентировочная протяженность ЛЭП 0,13 км; мощность силового трансформатора 100 кВА)</t>
  </si>
  <si>
    <t>Строительство ВЛ 0,4 кВ от новой ТП 10/0,4 кВ, строительство ТП 10/0,4 кВ, строительство ВЛ 10 кВ от ВЛ 10 кВ № 2 ПС 110/35/10 кВ «Чалтырь», проектируемой по договору №61-1-18-00414343 от 20.12.2018, для технологического присоединения авто спортивного комплекса Заявителя (учебный центр «Развитие») по адресу: Ростовская область, Мясниковский район, земли колхоза «Дружба» уч. №27 к.н. 61:25:0600401:1285 (ориентировочная протяженность ЛЭП 1,26 км; мощность силового трансформатора 63 кВА)</t>
  </si>
  <si>
    <t>Строительство ВЛ 0,4 кВ от новой ТП 10/0,4 кВ, строительство ТП 10/0,4 кВ, строительство ВЛ 10 кВ от ВЛ 10 кВ №2 отпайки на ТП №2-4 ПС 110/35/10 кВ Чалтырь для технологического присоединения нежилого помещения и склада Заявителей (Топалян Г.В., Топалян В.М.) по адресу: Ростовская область, Мясниковский район, с. Султан Салы ул. Селивёрстова, д. 1, д. 1/б к.н. №61:25:0030401:466, №61:25:0030401:465 (ориентировочная протяженность ЛЭП 0,74 км; мощность силового трансформатора 250 кВА)</t>
  </si>
  <si>
    <t>Строительство ВЛ 0,4 кВ от опоры по ВЛ 0,4 кВ №1 ТП 10/0,4 кВ №1-171 по ВЛ 10 кВ №1 ПС 110/35/10 кВ Чалтырь, запитанной от ВЛ 10 кВ №29-35 ПС 110/10 кВ Р-29, для технологического присоединения жилых домов Заявителей (Стрельченко А.А, Михальчук Т.И.) по адресу: Ростовская область, Мясниковский район, х. Ленинаван, ул. Кутузова, д. 28, 28/б, к.н. №61:25:0600401:15448, 61:25:0600401:15447, (ориентировочная протяженность ЛЭП 0,035 км)</t>
  </si>
  <si>
    <t>Строительство ВЛ 0,4 кВ от РУ 0,4 кВ ТП 10/0,4 кВ, строительство ТП 10/0,4 кВ, строительство ВЛ 10 кВ от ВЛ 10 кВ №4 ПС 110/35/10 кВ Чалтырь, для технологического присоединения нежилого здания Заявителя: (ИП Лопатина Т.А.), по адресу: Мясниковский район, с. Крым, ул. 11-я линия, д 1-н (ориентировочная протяженность ЛЭП 0,02 км; мощность силового трансформатора – 160 кВА)</t>
  </si>
  <si>
    <t>Строительство ВЛ 0,4 кВ от КТП 10/0,4 кВ №97 по ВЛ 10 кВ №1 ПС 35/10 кВ Анастасиевская для технологического присоединения базовой станции сотовой связи «Анастасиевка-Центр» Заявителя (ПАО «МегаФон) по адресу: Ростовская область, М-Курганский р-н, с. Марфинка, примерно в 150 м на восток от дома 27 по ул. Молодежная с. Марфинка, к.н. 61:00:00:00000 (ориентировочная протяженность ЛЭП 0,49 км)</t>
  </si>
  <si>
    <t>Строительство ВЛ 0,4 кВ от ВЛ 0,4 кВ №1 КТП №143м ВЛ 10 кВ №2 ПС 110/35/10 кВ «Федоровская» для технологического присоединения жилого дома Заявителя (Варданян Э.О) по адресу: Ростовская область, Неклиновский район, с. Федоровка, ул. Чехова, 11, к.н. 61:26:0140101:4223 (ориентировочная протяженность ЛЭП 0,15 км)</t>
  </si>
  <si>
    <t>Строительство ВЛ 0,4 кВ от ВЛ 0,4 кВ №1 КТП №235м ВЛ 10 кВ №3 ПС 35/10 кВ «Лакадемоновская» для технологического присоединения личного подсобного хозяйства Заявителя (Ефименко Н.И.) по адресу: Ростовская область, Неклиновский район, с. Лакедемоновка, ул. Социалистическая, 64, к.н. 61:26:0160101:2364 (ориентировочная протяженность ЛЭП 0,15 км)</t>
  </si>
  <si>
    <t>Строительство ВЛ 0,4 кВ от ВЛ 0,4 кВ №2 КТП 10/0,4 кВ №52м ВЛ 10 кВ №4 ПС 35/10 кВ «Русский Колодец» для технологического присоединения жилого дома Заявителя (Куцерубов Р.А.) по адресу: Ростовская область, Неклиновский р-н, х. Красный Десант, ул. Цветочная 2 В, к.н. 61:26:0600024:1077 (ориентировочная протяженность ЛЭП 0,2 км)</t>
  </si>
  <si>
    <t>Строительство двух ВЛ 0,4 кВ от РУ 0,4 кВ двух новых ТП 10/0,4 кВ, строительство двух ТП 10/0,4 кВ, строительство ВЛ 10 кВ от ВЛ 10 кВ №6 ПС 110/35/10 кВ «Чалтырь» отпайки на ТП 10/0,4 кВ №5-32А до первой новой ТП 10/0,4 кВ, строительство ВЛ 10 кВ от ВЛ 10 кВ №5 ПС 110/35/10 кВ «Чалтырь до второй новой ТП 10/0,4 кВ для технологического присоединения нежилого помещения Заявителя (ООО «Форель») по адресу: Ростовская область, Мясниковский район, с. Чалтырь, тер. Промзона 2 к.н. №61:25:0101330:58 (ориентировочная протяженность ЛЭП 0,43 км; мощность силового трансформатора 2х100 кВА)</t>
  </si>
  <si>
    <t>Строительство ВЛ 0,4 кВ от новой ТП 10/0,4 кВ, строительство ТП 10/0,4 кВ, строительство ВЛ 10 кВ от ВЛ 10 кВ № 3 ПС 110/35/10 кВ «Чалтырь», для технологического присоединения нежилого помещения Заявителя (ИП Мкртичян Г.А.) по адресу: Ростовская область, Мясниковский район, с. Крым ул. Гаражная д. 121-А к.н.61:25:0201026:112 для технологического присоединения склада Заявителя (Дзреян Х.А.) по адресу: Ростовская область, Мясниковский район, с. Чалтырь ул. Нахичеванская 45 к.н. №61:25:0101232:11 (ориентировочная протяженность ЛЭП 0,19 км; мощность силового трансформатора 100 кВА)</t>
  </si>
  <si>
    <t>Строительство ВЛ 0,4 кВ от ВЛ 0,4 кВ №3 ТП 10/0,4 кВ №443 по ВЛ 10 кВ №2 ПС 35/10 кВ «Троицкая» для технологического присоединения личных подсобных хозяйств Заявителей (Штинов К.А., Багунц М.С.) по адресу: Ростовская область, Неклиновский район, с. Троицкое, ул. Ленина, 91А, к.н. 61:26:0010101:6015, 93А, к.н. 61:26:0010101:6037 (ориентировочная протяженность ЛЭП 0,2 км)</t>
  </si>
  <si>
    <t>Строительство ВЛ 0,4 кВ от ВЛ 0,4 кВ №1 КТП 10/0,4 кВ №784 ВЛ 10 кВ №6 ПС 110/10 кВ «Самбек» для электроснабжения заявителя (Пуглий М.Г.) по адресу: Ростовская обл., Неклиновский район, п. Ореховый, ул. 1-я Строительная, 71, к.н. 61:26:00600014:401 (ориентировочная протяженность ЛЭП 0,23 км)</t>
  </si>
  <si>
    <t>Строительство ВЛ 0,4 кВ от ВЛ 0,4 кВ №1 КТП 10/0,4 кВ №3/8 ВЛ 10 кВ №4 ПС 110/35/10 кВ «Синявская» для технологического присоединения ВРУ 0,4 кВ полевого стана Заявителя (ИП Гавриловская Э.В.) по адресу: Ростовская область, Неклиновский р-н, с. Синявское, в границах СПК колхоз «Синявский», к.н. 61:26:0600017:1089 (ориентировочная протяженность ЛЭП 0,28 км)</t>
  </si>
  <si>
    <t>Строительство ВЛ 0,4 кВ от ВЛ 0,4 кВ №1 КТП 10/0,4 кВ №846 ВЛ 10 кВ №1/3 ПС 110/35/10 кВ «Троицкая-1» для технологического присоединения стоянок автотранспорта Заявителей (Манукян Г.Ш., Варданян Ш.К.) по адресу: Ростовская область, Неклиновский район, к.н. 61:26:0600014:2021, к.н. 61:26:0600014:2022 (ориентировочная протяженность ЛЭП 0,21 км)</t>
  </si>
  <si>
    <t>Строительство ВЛ 0,4 кВ от РУ 0,4 кВ проектируемого ТП 10/0,4 кВ, строительство ТП 10/0,4 кВ, строительство ВЛ 10 кВ от ВЛ 10 кВ №1 ПС 110/35/10 кВ Чалтырь запитанной от ВЛ 10 кВ №29-35 ПС 110/10кВ Р-29, для технологического присоединения индивидуального жилого дома Заявителя: (Оганесян С.Г.) по адресу: Ростовская обл. Мясниковский р-н, х. Ленинаван, ул. Набережная, д 12 к.н. 61:25:0030202:100 (ориентировочная протяженность ЛЭП -0,36 км; мощность силового трансформатора – 100 кВА)</t>
  </si>
  <si>
    <t>Строительство ВЛ 0,4 кВ от новой ТП 10/0,4 кВ, строительство ТП 10/0,4 кВ, строительство ВЛ 10 кВ от ВЛ 10 кВ №6 ПС 110/35/10 кВ «Чалтырь», для технологического присоединения сарая Заявителя (Хейгетян А.М.) по адресу: Ростовская область, Мясниковский район, с. Чалтырь тер. промзона уч. №2 к.н. 61:25:0101330:62 (ориентировочная протяженность ЛЭП 0,06 км; мощность силового трансформатора 40 кВА)</t>
  </si>
  <si>
    <t>Строительство ВЛ 0,4 кВ от ВЛ 0,4 кВ №1 ТП 6/0,4 кВ №299 ВЛ 6 кВ №44 ПС 35/6 кВ Т-8 для технологического присоединения гаража Заявителя (Павлов В.Н.) по адресу: Ростовская область, г. Таганрог, ул. Дачная, к.н. 61:58:0004217:71 (ориентировочная протяженность ЛЭП 0,22 км)</t>
  </si>
  <si>
    <t>Строительство ВЛ 0,4 кВ от ТП 6/0,4 кВ №139 по КЛ 6 кВ №5 ПС 110/6 Т-5, для технологического присоединения нежилого помещения здание-автомойка и пункт технического обслуживания, заявителя (ООО «Аква-Темп») по адресу: Ростовская область, Таганрог, ул. Октябрьская, 24а к.н. 61:58:03003:0017. (ориентировочная протяженность ЛЭП - 0,18 км.)</t>
  </si>
  <si>
    <t>Строительство ВЛ 0,4 кВ от ВЛ 0,4 кВ №3 ТП 6/0,4 кВ №25 по КЛ 6 кВ №11 ПС Т-5 для технологического присоединения: жилого дома заявителя (Лядов К.Е.) по адресу: Ростовская обл., г. Таганрог, ул. Криво-Кузнечная, 30 к.н. № 61:58:0002088:0:7, (ориентировочная протяженность ЛЭП – 0,13 км)</t>
  </si>
  <si>
    <t>Строительство ВЛ 0,4 кВ от ВЛ 0,4 кВ №4 ТП 6/0,4 кВ №91 по КЛ 6 кВ №49 ПС Т-25 для технологического присоединения жилого дома Заявителя (Мерцалов С.А.) по адресу: Ростовская область, г. Таганрог, ул. Крайняя, д.16 к.н. 61:58:5 62 10:28 2/560:5/62/10:1 (ориентировочная протяженность ЛЭП – 0,21 км.)</t>
  </si>
  <si>
    <t>Строительство двух КВЛ 10 кВ от вновь смонтированной ячейки I-ой и II-ой секции шин КРУН 10 кВ ПС Пролетарская для электроснабжения объекта «реконструкция резервуарного парка… ФГУ комбината «Кавказ Росрезерва (3 этап)», расположенного по адресу: Ростовская область, Пролетарский район, г. Пролетарск, к.н.: 61:31:0000000:1» (Ориентировочная протяженность ЛЭП 10 кВ -17,925 км, в том числе КЛ методом ГНБ - 1,386 км)</t>
  </si>
  <si>
    <t>Строительство ВЛ 0,4 кВ от новой ТП 10/0,4 кВ, строительство ТП 10/0,4 кВ, строительство ВЛ 10 кВ от ВЛ 10 кВ №12 ПС 110/35/10 кВ «Чалтырь» для технологического присоединения кафе Заявителя (ИП Бабаджанян А.О.) по адресу: Ростовская область, Мясниковский район, с. Чалтырь, ул.Красноармейская, д 126 к.н. №61:25:0101608:104 (ориентировочная протяженность ЛЭП 0,18 км; мощность силового трансформатора 100 кВА)</t>
  </si>
  <si>
    <t>Строительство ВЛ 0,4 кВ от новой ТП 10/0,4 кВ, строительство ТП 10/0,4 кВ, строительство ВЛ 10 кВ от ВЛ 10 кВ №13 ПС 110/35/10 кВ «Чалтырь» для технологического присоединения Заявителя (Мнацаканян С.А.) по адресу: Ростовская область, Мясниковский район, х. Ленинакан, ул. Южная 12 к.н. №61:25:0600401:1131, ул. Южная 21 к.н. №61:25:0600401:6611 (ориентировочная протяженность ЛЭП 0,045 км; мощность силового трансформатора 400 кВА)</t>
  </si>
  <si>
    <t>Строительство ВЛ 0,4 кВ от новой ТП 10/0,4 кВ, строительство ТП 10/0,4 кВ, строительство ВЛ 10 кВ от ВЛ 10 кВ №1 ПС 110/35/10 кВ «Чалтырь», запитанной от ВЛ 10 кВ №13 ПС 110/35/10 кВ Чалтырь для технологического присоединения нежилого здания Заявителя (Мнацаканян В.А.) по адресу: Ростовская область, Мясниковский район, х. Красный Крым, Краснокрымское сельское поселение, на землях колхоза «Дружба» к.н. №61:25:0600401:3887 (ориентировочная протяженность ЛЭП 0,035 км; мощность силового трансформатора 160 кВА)</t>
  </si>
  <si>
    <t>Строительство ВЛ 0,4 кВ от новой ТП 10/0,4 кВ, строительство ТП 10/0,4 кВ, строительство ВЛ 10 кВ от ВЛ 10 кВ №5 ПС 35/10 кВ Б. Салы, для технологического присоединения нежилых помещений Заявителей (ИП Поповян М.А., ИП Поповян М.А, Григорян С.В., Бугаян А.Г., Бугаян Г.А.) по адресу: Ростовская область, Мясниковский район, с. Большие Салы, северная окраина, уч. 5 к.н. 61:25:0600501:1813, уч. 2 к.н. 61:25:0600501:1812, уч.4 к.н. 61:25:0600501:1814, уч. 3 к.н. 61:25:0600501:1815, уч. 1 к.н. 61:25:0600501:1811 (ориентировочная протяженность ЛЭП 0,36 км; мощность силового трансформатора 100 кВА)</t>
  </si>
  <si>
    <t xml:space="preserve">Строительство ВЛ 0,4 кВ от новой ТП 10/0,4 кВ, строительство ТП 10/0,4 кВ, строительство ВЛ 10 кВ от ВЛ 10 кВ № 7 ПС 35/10 кВ «Б.Салы», для технологического присоединения питомника Заявителя (ИП Вареникова С.Н.) по адресу: Ростовская область, Мясниковский район, с. Большие Салы ул. 4-я Промышленная д. 30. к.н. 61:25:0600501:2054, д. 28. к.н. 61:25:0600501:2056, ул. 5-я Промышленная д. 27. к.н. 61:25:0600501:2025 (ориентировочная протяженность ЛЭП 0,93 км; мощность силового трансформатора 63 кВА)
</t>
  </si>
  <si>
    <t>Строительство ВЛ 0,4 кВ от новой ТП 10/0,4 кВ, строительство ТП 10/0,4 кВ, строительство ВЛ 10 кВ от ВЛ 10 кВ №3 ПС 110/10 кВ «Самбек», для технологического присоединения детского дошкольного учреждения Заявителя (Администрация Неклиновского района) по адресу: Ростовская область, Неклиновский район, с. Самбек, ул. Западная, 22 корп. А, к.н. 61:26:0020101:4060 (ориентировочная протяженность ЛЭП 0,2 км; мощность силового трансформатора 160 кВА)</t>
  </si>
  <si>
    <t>Строительство ВЛ 0,4 кВ от новой ТП 10/0,4 кВ, строительство ТП 10/0,4 кВ, строительство ВЛ 10 кВ от ВЛ 10 кВ №13 ПС 110/35/10 кВ «Чалтырь», для технологического присоединения производственно-складского здания Заявителя (ИП Бабиян К.М.) по адресу: Ростовская область, Мясниковский район, с. Крым ул. Большесальская д. 50 б  к.н. 61:25:0201026:285  (ориентировочная протяженность ЛЭП 0,05 км; мощность силового трансформатора 160 кВА)</t>
  </si>
  <si>
    <t>Строительство ВЛ 0,4 кВ от новой ТП 10/0,4 кВ, строительство ТП 10/0,4 кВ, строительство ВЛ 10 кВ от ВЛ 10 кВ № 7 ПС 110/35/10 кВ «Синявская», для технологического присоединения магазина Заявителя (ИП Бликян Н.Б.) по адресу: Ростовская область, Мясниковский район, х. Недвиговка ул. Ченцова д. 31 к.н. 61:25:0070101:1387 (ориентировочная протяженность ЛЭП 0,38 км; мощность силового трансформатора 100 кВА)</t>
  </si>
  <si>
    <t>Строительство ВЛ 0,4 кВ от новой ТП 10/0,4 кВ, строительство ТП 10/0,4 кВ, строительство ВЛ 10 кВ от ВЛ 10 кВ №1 ПС 110/35/10 кВ «Чалтырь», запитанной от ВЛ 10 кВ №13 ПС 110/35/10 кВ Чалтырь до новой ТП 10/0,4 кВ для технологического присоединения нежилого помещения Заявителя (Петрикин В.А.) по адресу: Ростовская область, Мясниковский район, Краснокрымское сельское поселение, х. Красный Крым, 1-й км автодороги Ростов-Новошахтинск, Промышленная зона, 1-й проезд, уч. 8/а, к.н. 61:25:0600401:13298. (ориентировочная протяженность ЛЭП 0,02 км; мощность силового трансформатора 25 кВА)</t>
  </si>
  <si>
    <t>Строительство ТП 10/0,4 кВ, строительство ВЛ 10 кВ от ВЛ 10 кВ №1 ПС 110/35/10 кВ «Чалтырь»  до новой ТП 10/0,4 кВ для технологического присоединения нежилого помещения Заявителя (ООО «СИНЕРГИЯ») по адресу: Ростовская область, Мясниковский район, 0-й+810 км автодороги Ростов-на-Дону – Новошахтинск, к.н. 61:25:0600401:10433. (ориентировочная протяженность ЛЭП 0,01 км; мощность силового трансформатора 40 кВА)</t>
  </si>
  <si>
    <t>Строительство ВЛ 10 кВ от ВЛ 10 кВ №1 ПС 35/10 кВ Чалтырь отпайки на ТП 10/0,4 кВ №1-133 до новой ТП 10/0,4 кВ, строительство ТП 10/0,4 кВ у границы земельного участка заявителя (Гукова И.А.) (ориентировочная протяженность ЛЭП - 0,11 км, ориентировочная мощность ТП – 100 кВА)</t>
  </si>
  <si>
    <t>Строительство ВЛ 0,4 кВ от новой ТП 10/0,4 кВ, строительство ТП 10/0,4 кВ, строительство ВЛ 10 кВ от ВЛ 10 кВ №6 ПС 35/10 кВ «Б.Салы» для технологического присоединения жилых домов Заявителей по адресу: Ростовская область, Мясниковский район, с. Большие Салы, ул. Бакинская, ул. Тбилисская, ул. Армянская, ул. Ростовская, ул. Ярославская, ул. Белорусская, ул. Московская (ориентировочная протяженность ЛЭП 1,98 км; мощность силового трансформатора 400 кВА)</t>
  </si>
  <si>
    <t>Строительство КЛ-10 кВ от вновь установленной опоры ВЛ-10 кВ «Сельхозтехника» от ПС 35/6 кВ Ш-39, с установкой ТП-10/0,4 кВ, и строительство ВЛИ-0,4 кВ от вновь установленной ТП-10/0,4 кВ  для присоединения нежилого здания Маилян М.С.(ориентировочная протяженность ЛЭП- 0,105 км, ориентировочная мощность трансформатора 160 кВА)</t>
  </si>
  <si>
    <t>Строительство ТП-6/0,4, ВЛ-6 кВ от существующей оп. №63 ВЛ 6 кВ АБЗ ПС Ш-15, и ВЛИ-0,4 кВ от вновь установленной ТП-6/0,4 кВ для присоединения нежилого помещения ИП Маилян М.С. (ориентировочная протяженность ЛЭП 0,015 км, ориентировочная мощность трансформатора 160 кВА)</t>
  </si>
  <si>
    <t>Строительство ТП-10/0,4 кВ, участка ВЛ-10 кВ от существующей оп. №23 ВЛ-10 кВ «Дружба» от ПС С-5 и ВЛИ-0,4 кВ от вновь установленной ТП-10/0,4 кВ для присоединения сельскохозяйственной ярмарки ИП Шумилин Б.А. (ориентировочная протяженность ЛЭП 6,2 км, ориентировочная мощность трансформатора 63 кВА)</t>
  </si>
  <si>
    <t>Строительство ВЛ-10 кВ от оп.17 отпайки на КТП В-5 по ВЛ-10 кВ «Прохоровка» от ПС Н-22, с установкой ТП-10/0,4 кВ и ВЛИ-0,4 для присоединения распределительного щита максимальной мощности 15кВт: Ростовская обл., р-н. Родионово-Несветайский, 2150м северо-восточнее от сл. Алексеево-Тузловка, (ФГКУ «ПУ ФСБ РФ по РО»). (ориентировочная протяженность ЛЭП 2,4 км, ориентировочная мощность трансформатора 25 кВА)</t>
  </si>
  <si>
    <t xml:space="preserve"> Строительство ВЛИ-0,4 кВ от вновь установленной ТП-10/0,4 кВ строящейся ВЛ-10 кВ от существующей оп. №112 ВЛ-10 кВ «Огиб» Ш-26 для присоединения ветеринарно наблюдательного пункта водно биологических ресурсов и аквакультуры в ст.Усть-Быстрянской, Усть-Донецкого района (ориентировочная протяженность ЛЭП 0,630 км, ориентировочная мощность трансформатора 100 кВА)</t>
  </si>
  <si>
    <t>Строительство ТП-6/0,4 кВ,  строительство участка ВЛ-6 кВ от существующей оп. №48  ВЛ-6 кВ «Поселок» от   ПС Ш-41 и строительство ВЛИ-0,4 кВ от вновь установленной ТП-6/0,4 кВ  для присоединения центра гребного спорта ООО «Ростовская областная Федерация Гребли на Байдарках и Каноэ»» (ориентировочная протяженность ЛЭП 0,015 км, ориентировочная мощность трансформатора 25 кВА)</t>
  </si>
  <si>
    <t>Строительство участка ВЛ-6 кВ от существующей оп. №25 отпайки к КТП 6/0,4 кВ №110 по ВЛ-6 кВ «Орошение», с установкой ТП-6/0,4 кВ, и строительство ВЛИ-0,4 кВ от вновь установленной ТП-6/0,4 кВ для присоединения домика охотника и рыболова. Ростовская область, г. Красный Сулин, 1,3 км. на юго-запад от дома №29 по пер. Русский (Мелихов А.В.) (ориентировочная протяженность ЛЭП 0,485 км, ориентировочная мощность трансформатора 63 кВА)</t>
  </si>
  <si>
    <t>Строительство ВЛИ-0,4 кВ от оп.39 по ВЛ-0,4кВ № 1от КТП 10/0,4кВ  № 124 по ВЛ-10кВ «Юдино» ПС Н-19 для электроснабжения жилого дома Васильева Ш.И. Родионово-Несветайский р-н, х. Волошино, ул. Северная, д. 10 (ориентировочная протяженность ЛЭП – 0,160 км)</t>
  </si>
  <si>
    <t>Строительство ВЛИ-0,4 кВ от оп. №39 ВЛ-0,4 кВ №3 КТП №96 ВЛ-10 кВ  «Родина» от ПС 110/10 кВ Ш-42 для электроснабжения садового дома в п. Новосветловский, Октябрьского района Ростовской области ( Черный В.Д.) (ориентировочная протяженность ЛЭП – 0,135 км)</t>
  </si>
  <si>
    <t>Строительство ВЛИ-0,4 кВ от оп. №7 ВЛИ-0,4 кВ №2 КТП №654 ВЛ-10 кВ Совхоз от ПС 110 кВ Ш-16 для электроснабжения блокированных жилых домов Арутюновой В.К. Октябрьский район, п. Каменоломни, ул. Пролетарская, д.71, д.73. (ориентировочная протяженность ЛЭП – 0,26 км)</t>
  </si>
  <si>
    <t>Строительство ВЛИ-0,4 кВ от оп. №6 ВЛИ-0,4 кВ №1 КТП №670 ВЛ-10 кВ Совхоз от ПС 110 кВ Ш-16 для электроснабжения жилого дома Антошкина Е.А. Ростовская область Октябрьский район, п. Красногорняцкий, ул. Кудаченко, д.2. (ориентировочная протяженность ЛЭП – 0,03 км)</t>
  </si>
  <si>
    <t xml:space="preserve"> Строительство участка ВЛЗ-10кВ от ВЛ-10кВ «Жилмасив» ПС 110/35/10кВ Ш-34, с установкой ТП-10/0,4 кВ, и строительство ВЛИ-0,4 кВ от вновь установленной ТП-10/0,4 кВ для присоединения хозяйственных построек Дуванова А.Б. в ст.Мелиховской, Усть-Донецкого района (ориентировочная протяженность ЛЭП 0,245 км, ориентировочная мощность трансформатора 25 кВА)</t>
  </si>
  <si>
    <t>Строительство ВЛИ-0,4 кВ от оп.24 по ВЛ-0,4кВ №1 от КТП 6/0,4 кВ  №228 по ВЛ-6кВ Кривянка ПС Ш-43 для электроснабжения жилого дома Антоновой Н.В. Октябрьский р-н, ст-ца Кривянская, пер. Дальний,  д. 1А. (ориентировочная протяженность ЛЭП – 0,035 км)</t>
  </si>
  <si>
    <t>Строительство ТП-10/0,4, ВЛ-10 кВ от существующей оп.№ 62 за Р-7 ВЛ-10кВ «Кутейниково» ПС Н-9, и ВЛИ-0,4 кВ от вновь установленной ТП-10/0,4 кВ для присоединения площадки водопроводных сооружений: ул.Папанина,5, сл. Родионово-Несветайская, Родионово-Несветайский  район ( Администрация Родионово-Несветайского района) (ориентировочная протяженность ЛЭП 0,185 км, ориентировочная мощность трансформатора 63 кВА)</t>
  </si>
  <si>
    <t>Строительство ТП-6/0,4 кВ, строительство участка ВЛ-6 кВ от существующей оп. №11 ВЛ-6 кВ «Россия» от   ПС Ш-12 и строительство ВЛИ-0,4 кВ от вновь установленной ТП-6/0,4 кВ для присоединения нежилого здания Витковского В.В. Октябрьский район, г. Шахты, ул. Келдыша, д. 1-в (ориентировочная протяженность ЛЭП 0,285 км, ориентировочная мощность трансформатора 25 кВА)</t>
  </si>
  <si>
    <t>Строительство ВЛИ-0,4 кВ от РУ-0,4 кВ КТП 10/0,4 кВ №691 по ВЛ 10 кВ Сельхозтехника ПС Ш-39 для присоединения торгового павильона ИП Ванян А.К. Ростовская область, Октябрьский район, п. Персиановский, ул. Школьная, 37 (ориентировочная протяженность ЛЭП 0,095 км)</t>
  </si>
  <si>
    <t>Строительство ВЛИ-0,4 кВ от оп.17 по ВЛ-0,4кВ №2 от КТП 10/0,4 кВ № 533 по ВЛ-10кВ Красюковка ПС Ш-39 для электроснабжения жилого дома Любохинец Л.В. Ростовская обл., Октябрьский р-н, сл. Красюковская, ул. Вишневая, д. 15 (ориентировочная протяженность ЛЭП – 0,1 км)</t>
  </si>
  <si>
    <t>Строительство участка ВЛ-6 кВ от существующей оп. №2 отпайки на КТП №41 ВЛ-6 кВ «Совхоз-10» от ПС Ш-12, с установкой ТП-10/0,4 кВ, и строительство ВЛИ-0,4 кВ от вновь установленной ТП-10/0,4 кВ для присоединения жилых домов Шишкова И.П. (ориентировочная протяженность ЛЭП 0,2 км, ориентировочная мощность трансформатора 63 кВА)</t>
  </si>
  <si>
    <t>Строительство участка ВЛ-10 кВ от существующей оп. №10 ВЛ-10 кВ «СТФ» от   ПС Ш-38, с установкой ТП-10/0,4 кВ, и строительство ВЛИ-0,4 кВ от вновь установленной ТП-10/0,4 кВ для присоединения жилых домов Михайльо М.М., Колубелова Е.А.  (ориентировочная протяженность ЛЭП 0,13 км, ориентировочная мощность трансформатора 100 кВА)</t>
  </si>
  <si>
    <t>Строительство участка ВЛИ-0,4кВ от ВЛ-0,4кВ КТП №332 ВЛ-10кВ «КРС» ПС 110/35/10кВ Ш-34, для присоединения жилого дома Скопинцева С.Н. в ст. Раздорской Усть-Донецкого района (ориентировочная протяженность ЛЭП 0,125 км)</t>
  </si>
  <si>
    <t>Строительство ВЛИ-0,4 кВ от оп. №107 ВЛИ-0,4 кВ №3 от КТП №227 ВЛ-6 кВ  «Поселок» от ПС 35/6кВ Ш-41 для электроснабжения   жилого дома в ст. Бессергеневская, ул. Песчанная, д. 49-б (Барзыкин С.В) Октябрьского района Ростовской области  (ориентировочная протяженность ЛЭП – 0,205 км)</t>
  </si>
  <si>
    <t>Строительство ВЛИ-0,4 кВ от конечной опоры строящейся ВЛ-0,4 кВ (по договору №61-1-19-00425003 от 14.02.2019) для электроснабжения   жилого дома Выпряжкина Е.И.  в х. Яново-Грушевский, с/т «Электровозостроитель» уч. №1 Октябрьского района Ростовской области (ориентировочная протяженность ЛЭП – 0,23 км)</t>
  </si>
  <si>
    <t>Строительство участка ВЛ-6 кВ от существующей оп. №99 отпайки на КТП №458(на балансе Государственной компании «Автодор») подключенной от оп. №227 по ВЛ-6 кВ «Мир» ПС 35/6 кВ Г-6, с установкой ТП-6/0,4 кВ, и строительство ВЛИ-0,4 кВ от вновь установленной ТП-6/0,4 кВ для присоединения ВРУ-0,4 кВ вышки сотовой связи, Ростовская обл, Красносулинский район, х. Русско-Прохоровский, СПК «Дружба» (ИП Хлопонин И. П) (ориентировочная протяженность ЛЭП 0,05 км, ориентировочная мощность трансформатора 25 кВА)</t>
  </si>
  <si>
    <t>Строительство участка ВЛ-10 кВ от ВЛ-10 кВ «Крымский» ПС Ш14, с установкой ТП-10/0,4 кВ, и строительство ВЛИ-0,4 кВ для присоединения фермы, х. Крымский, Усть-Донецкого района ИП Максименко А.А. (ориентировочная протяженность ЛЭП 0,75 км, ориентировочная мощность трансформатора 0,25 МВА)</t>
  </si>
  <si>
    <t>Строительство ВЛ-0,4 кВ от существующей оп. №7 по ВЛ 0,4 кВ №1 от КТП № 126 по ВЛ-6 кВ «Кадамовка» для присоединения домика фермера Сулименко И.А., расположенного в 2,13 км. На юго-восток от х.Садки (ориентировочная протяженность ВЛ 0,39 км)</t>
  </si>
  <si>
    <t>Строительство участка ВЛ-6 кВ от существующей оп. №72 отпайки к КТП №165 по ВЛ-6 кВ «Платово», с установкой ТП-6/0,4 кВ, и строительство ВЛИ-0,4 кВ для присоединения жилого дома Головешкиной М.В. (ориентировочная протяженность ЛЭП 0,495 км, ориентировочная мощность трансформатора 0,025 МВА)</t>
  </si>
  <si>
    <t>Строительство ВЛИ-0,4 кВ от РУ-0,4 кВ  КТП №188 ВЛ-10 кВ  «Зверпромхоз» от ПС 110/10 кВ Ш-42 для электроснабжения   фермы в сл. Красюковская, Октябрьского района Ростовской области ( Деулин Ю.А) (ориентировочная протяженность ЛЭП – 0,535 км)</t>
  </si>
  <si>
    <t>Строительство ТП-6/0,4 кВ, строительство участка ВЛ-6 кВ от проектируемой опоры по договору №61-1-18-00389177 от 30.07.2019 от оп. №58 отпайки на КТП №66 по ВЛ-6кВ «Совхоз-10» от ПС Ш-12 и строительство ВЛИ-0,4 кВ от вновь установленной ТП-6/0,4 кВ для присоединения ангара ИП Коваленко Д.О. (ориентировочная протяженность ЛЭП 0,03 км, ориентировочная мощность трансформатора 160 кВА)</t>
  </si>
  <si>
    <t>Строительство ВЛИ-0,4 кВ от  оп.2 ВЛ 0,4 кВ № 2 от КТП 10/0,4кВ  № 230 по ВЛ-10кВ «Кутейниково» ПС Н-9 для  электроснабжения жилого дома Белёвой Е.Д. в сл. Родионово-Несветайская. ориентировочная протяженность ЛЭП – 0,500  км</t>
  </si>
  <si>
    <t>Строительство ВЛИ-0,4 кВ от оп. №15 ВЛИ-0,4 кВ №1 КТП №657 ВЛ-6 кВ  Рыбхоз от ПС 35кВ Ш-41 для электроснабжения жилого дома в х. Калинин, пер. Атаманский, д.7, Октябрьского района Ростовской области (Погорелов А.И.) (ориентировочная протяженность ЛЭП – 0,150 км)</t>
  </si>
  <si>
    <t>Строительство участка ВЛЗ-10кВ от ВЛ-10кВ «Апаринка» ПС 110/35/27,5/10кВ Ш-14, с установкой ТП-10/0,4 кВ, и строительство ВЛИ-0,4 кВ от вновь установленной ТП-10/0,4 кВ для присоединения дачных домов  Демьяновой С.В., Заиченко С.Ю., Долотов В.А. в х.Апаринском, Усть-Донецкого района (ориентировочная протяженность ЛЭП 0,140 км, ориентировочная мощность трансформатора 250 кВА)</t>
  </si>
  <si>
    <t>Строительство ВЛИ-0,4кВ от ВЛ-0,4кВ ТП №251 ВЛ-10кВ «Жилмассив» ПС 110/35/10кВ Ш-34 для присоединения жилых домов Нечипоренко Т.И. Кулешовой Я.С. Кулешовой С.С. в п. Донские Зори Усть-Донецкого района (ориентировочная протяженность ЛЭП 0,305 км)</t>
  </si>
  <si>
    <t>Строительство ВЛИ-0,4 кВ от оп. №4 ВЛИ-0,4 кВ №1 КТП №607 по ВЛ-10 кВ «Комсомолец» от ПС 110/35/10кВ Ш-35 для электроснабжения базовой станции сотовой связи №61-01899 в п. Новозарянский Октябрьского района Ростовской области (ПАО «МТС») (ориентировочная протяженность ЛЭП – 0,155 км)</t>
  </si>
  <si>
    <t>Строительство ТП-10/0,4 кВ от существующей оп. №28 ВЛ 10 кВ «Полив» ПС 35/10 кВ Н-19 и ВЛИ-0,4 кВ от вновь установленной ТП-10/0,4 кВ для присоединения фермы: Ростовская обл., р-н. Родионово-Несветайский, х. Волошино, юго-западная окраина х.Волошино,( Глава К(Ф)Х ИП Степаненко А.А.) (ориентировочная протяженность ЛЭП 0,005км, ориентировочная мощность трансформатора 25 кВА)</t>
  </si>
  <si>
    <t>Строительство ВЛИ-0,4 кВ от оп. №9 ВЛ-0,4 кВ № 1 от КТП 10/0,4 кВ № 66 по ВЛ-10 кВ «Молблок» от ПС Н-21 для присоединения БС № 61-02310 (ПАО «МТС») ориентировочная протяженность ЛЭП – 0,250 км</t>
  </si>
  <si>
    <t>Строительство ВЛИ-0,4 кВ от опоры №45 по ВЛ-0,4кВ № 1 от   КТП 10/0,4кВ  № 82 по ВЛ-10кВ «Юдино» ПС Н-19 для электроснабжения жилого дома Ганцовой А.Х. Родионово-Несветайский р-н, х. Юдино, ул. Новоселов,  д. 22А (ориентировочная протяженность ЛЭП – 0,07 км)</t>
  </si>
  <si>
    <t>Строительство ВЛИ-0,4 кВ от оп.13 по ВЛ-0,4кВ № 2 от   КТП 10/0,4кВ № 230 по ВЛ-10кВ «Кутейниково» ПС Н-9 для электроснабжения жилого дома Злогодухова А.С. Родионово-Несветайский р-н сл. Родионово-Несветайская ул. Покрышкина, д. 50А (ориентировочная протяженность ЛЭП – 0,12 км</t>
  </si>
  <si>
    <t>Строительство ВЛИ-0,4 кВ от оп.34 по ВЛ-0,4кВ № 2 от   КТП 10/0,4кВ  № 214 по ВЛ-10кВ «Ростовский» ПС Н-9 для электроснабжения блокированных жилого дома Мирущенко Н.П. Родионово-Несветайский р-н, х. Веселый, ул. Новая,  д. 23 (ориентировочная протяженность ЛЭП – 0,160 км)</t>
  </si>
  <si>
    <t>Строительство ВЛИ-0,23 кВ от РУ 0,4кВ КТП 10/0,4кВ № 508 по ВЛ-10кВ «КРС» ПС Н-9 для электроснабжения жилого дома Серенко Н.А. Родионово-Несветайский р-н сл. Родионово-Несветайская, ул. Сосновая, д. 5А (ориентировочная протяженность ЛЭП – 0,10 км)</t>
  </si>
  <si>
    <t>Строительство ВЛИ-0,4 кВ от оп.31 по ВЛ-0,4кВ №2 от КТП 10/0,4 кВ  №135 по ВЛ-10кВ Летний Гурт-Горняк ПС Ш-48 для электроснабжения нежилого здания ООО «Джамп» Ростовская обл., Октябрьский р-н, автодорога г.Шахты-ст.Раздорская -а/д «Шахты-Цимлянск» 14км+190м (слева) (ориентировочная протяженность ЛЭП – 0,15 км)</t>
  </si>
  <si>
    <t>Строительство ТП-6/0,4, ВЛ-6 кВ от существующей оп. №3 отпайки к КТП №214 по ВЛ 6 кВ Прогресс ПС Ш-41, и ВЛИ-0,4 кВ от вновь установленной ТП-6/0,4 кВ для присоединения девяти жилых домов в ст. Заплавская, Октябрьского района, Ростовской области (ориентировочная протяженность ЛЭП 1,020 км, ориентировочная мощность трансформатора 160 кВА)</t>
  </si>
  <si>
    <t>Строительство участка ВЛ-10 кВ от существующей оп. №43 по ВЛ-10 кВ «Дружба» от ПС С-5, с установкой ТП-10/0,4 кВ, и строительство ВЛИ-0,4 кВ от вновь установленной ТП-10/0,4 кВ для присоединения сельского дома культуры в Красносулинском районе, ст. Владимировская, ул. Ленина, (ориентировочная протяженность ЛЭП 0,337 км, ориентировочная мощность трансформатора 250 кВА)</t>
  </si>
  <si>
    <t>Строительство ВЛИ-0,4 кВ от оп. №24 ВЛИ-0,4 кВ №1 МТП №802 ВЛ-10 кВ Красюковка ПС Ш-39 для электроснабжения двух садовых домов СТ «Электровозостроитель» (Кривцов С.Я., Мельникова Е.Н.) (ориентировочная протяженность ЛЭП – 0,04 км)</t>
  </si>
  <si>
    <t>Строительство ВЛИ-0,4 кВ от оп. №11 ВЛИ-0,4 кВ №1 МТП №802 ВЛ-10 кВ Красюковка ПС Ш-39 для электроснабжения садового дома Коломиец Е.А в СТ «Электровозостроитель» (ориентировочная протяженность ЛЭП – 0,15 км)</t>
  </si>
  <si>
    <t>Строительство ТП-10/0,4, ВЛ-10 кВ от существующей оп. №3 отпайки к КТП 1 по ВЛ 10 кВ Красюковка ПС Ш-39, и ВЛИ-0,4 кВ от вновь установленной ТП-10/0,4 кВ для присоединения дошкольной образовательной организации на 120 мест в сл. Красюковская, Октябрьского района, Ростовской области (ориентировочная протяженность ЛЭП 0,34 км, ориентировочная мощность трансформатора 160 кВА)</t>
  </si>
  <si>
    <t>Строительство ТП-10/0,4, ВЛ-10 кВ от существующей оп. №29 отпайки к КТП 434 по ВЛ 10 кВ Зверпромхоз ПС Ш-42, и ВЛИ-0,4 кВ от вновь установленной ТП-10/0,4 кВ для присоединения шести жилых домов в п. Персиановский, Октябрьского района, Ростовской области (ориентировочная протяженность ЛЭП 1,385 км, ориентировочная мощность трансформатора 100 кВА)</t>
  </si>
  <si>
    <t>Строительство участка ВЛЗ10 кВ от ВЛ10 кВ Жилмассив ПС 110/35/10 Ш34, с установкой ТП 10/0,4 кВ, и строительство ВЛИ 0,4 кВ от вновь установленной ТП 10/0,4 кВ для присоединения ВРУ-0,4 кВ нежилого здания, ИП Кононов В.В. в ст. Мелиховская Усть-Донецкого района (ориентировочная протяженность ЛЭП 0,085 км, ориентировочная мощность трансформатора 0,25 МВА)</t>
  </si>
  <si>
    <t>Строительство ТП-6/0,4, ВЛ-6 кВ от существующей оп. №19 ВЛ 6 кВ Пушкино ПС С-2, и ВЛИ-0,4 кВ от вновь установленной ТП-6/0,4 кВ для присоединения ангара ИП Оверченко Д.Ю., Ростовская область, Красносулинский район, х. Клевцово, с/п «Пролетарское»
(ориентировочная протяженность ЛЭП 0,12 км. ориентировочная мощность трансформатора 250 кВА)</t>
  </si>
  <si>
    <t>Строительство участка ВЛ-6 кВ от оп. №10 ЛЭП 6 кВ строящейся по договору №61-1-20-00511053 от 15.06.2020г. с Мелиховым А.В, по ВЛ-6 кВ «Орошение» ПС 110/35/6 кВ Н-8, с установкой МТП-6/0,4 кВ, и строительство ВЛИ-0,4 кВ от вновь установленной МТП-6/0,4 кВ для присоединения ВРУ-0,4 кВ производственного здания/помещения, Ростовская обл, г.Красный Сулин, Красносулинское городское поселение, ул.Заводская, д.1 (ООО «ЮжСталь) (ориентировочная протяженность ЛЭП 0,04 км, ориентировочная мощность трансформатора 160 кВА)</t>
  </si>
  <si>
    <t>Строительство ВЛИ-0,4 кВ от РУ-0,4 кВ МТП №803 ВЛ-10 кВ Красюковка ПС Ш-39 для электроснабжения пяти жилых домов Ростовская обл., Октябрьский р-н, садоводческое товарищество «Электровозостроитель», уч.111, уч.123, уч.70, уч.69, уч.68 (ориентировочная протяженность ЛЭП – 0,75 км)</t>
  </si>
  <si>
    <t>Строительство ВЛ 0,4 кВ от новой ТП 10/0,4 кВ, строительство ТП 10/0,4 кВ, строительство ВЛ 10 кВ от ВЛ-10 кВ №5 ПС 110/35/10 кВ Алексеевская, для технологического присоединения ВРУ-0,4 кВ жилого дома заявителя (Симонян Е.М.) по адресу: Ростовская обл., р-н М-Курганский, х. Староротовка, ул. Рябиновая 13, к.н. 61:21:0010401:752 (ориентировочная протяжённость ЛЭП 0,09 км; мощность силового трансформатора 250 кВА)</t>
  </si>
  <si>
    <t>Строительство участка ВЛ 0,4 кВ от проектируемой ВЛ-0,4 кВ по договору № 61-1-16-00289471 от 20.12.2016 г. для технологического присоединения ВРУ-0,4 кВ личного подсобного хозяйства заявителя (Корниенко А.А.) по адресу: Ростовская обл., Неклиновский р-н, с. Николаевка, пер. Ломоносовский, д. 39-а, к. н. 61:26:0110101:9259 (ориентировочная протяженность ЛЭП 0,04 км)</t>
  </si>
  <si>
    <t>Строительство ВЛ 0,4 кВ от новой ТП 10/0,4 кВ, строительство ТП 10/0,4 кВ, строительство ВЛ 10 кВ от ВЛ 10 кВ №1 ПС 110/35/10 кВ Чалтырь, отпайки на ТП №1-189А, для технологического присоединения жилых домов Заявителя (Дзиваян С.Х.) по адресу: Ростовская область, Мясниковский район, х. Красный Крым, ул. Российская, д.32 к.н. 61:25:0600401:9953, д.34 к.н. 61:25:0600401:9952, д.3 к.н. 61:25:0600401:9714, д.26 к.н. 61:25:0600401:9743, д.25 к.н. 61:25:0600401:9729 (ориентировочная протяженность ЛЭП 0,07 км; мощность силового трансформатора 250 кВА)</t>
  </si>
  <si>
    <t>Строительство ВЛ 0,4 кВ от новой ТП 10/0,4 кВ, строительство ТП 10/0,4 кВ, строительство ВЛ 10 кВ от ВЛ 10 кВ № 13 ПС 110/35/10 кВ «Чалтырь», для технологического присоединения нежилого помещения Заявителя (ИП Халамбащян А.В.) по адресу: Ростовская область, Мясниковский район, с. Чалтырь земли колхоза имени Мясникяна к.н. 61:25:0000000:6050  (ориентировочная протяженность ЛЭП 0,84 км; мощность силового трансформатора 25 кВА)</t>
  </si>
  <si>
    <t>Строительство ВЛ 0,4 кВ от ВЛ 0,4 кВ №1 КТП №223 ВЛ 10 кВ №3 ПС 110/10 кВ «Некрасовская» для технологического присоединения жилого дома Заявителя (Жерносек А.И.) по адресу: Ростовская область, Неклиновский район, х. Жатва, ул. Полевая, 16, к.н. 61:26:0130701:2 (ориентировочная протяженность ЛЭП 0,25 км)</t>
  </si>
  <si>
    <t xml:space="preserve">Строительство ВЛ 0,4 кВ от ВЛ 0,4 кВ №3 ТП 10/0,4 кВ №1-54 по ВЛ 10 кВ №1 ПС 110/35/10 кВ «Чалтырь» для технологического присоединения жилых домов заявителей (Алейникова Н.Г., Сагамонова О.И.) по адресу: Ростовская область, Мясниковский район, х. Ленинаван ул. Садовая 1/3 к.н.61:25:0030202:4236; ул. Садовая 1/11 к.н .61:25:0030202:4244 (ориентировочная протяженность ЛЭП 0,25 км)
</t>
  </si>
  <si>
    <t>Строительство ВЛ 0,4 кВ от ВЛ 0,4 кВ №1 ТП 10/0,4 кВ №2-4 по ВЛ 10 кВ №2 ПС 110/35/10 кВ Чалтырь для технологического присоединения жилого дома заявителя (Талошный С.В.) по адресу: Ростовская область, Мясниковский район, с. Султан Салы ул. Селиверстова д. 5 г к.н.61:25:0030401:1398 (ориентировочная протяженность ЛЭП 0,37 км)</t>
  </si>
  <si>
    <t>Строительство ВЛ 0,4 кВ от новой ТП 10/0,4 кВ, строительство ТП 10/0,4 кВ, строительство ВЛ 10 кВ от ВЛ 10 кВ №5 ПС 110/10 кВ «Лиманная», для технологического присоединения нежилого помещения Заявителя (ИП Неткачев А.В.) по адресу: Ростовская область, Неклиновский район, х. Павло-Мануйловский, ул. Родниковая, 41-а, к.н. 61:26:0090801:272 (ориентировочная протяженность ЛЭП 0,74 км; мощность силового трансформатора 160 кВА)</t>
  </si>
  <si>
    <t>Строительство ВЛ 0,4 кВ от новой ТП 10/0,4 кВ, строительство ТП 10/0,4 кВ, строительство ВЛ 10 кВ от ВЛ 10 кВ № 3 ПС 35/10 кВ «ГСКБ», для технологического присоединения нежилого помещения Заявителя (ИП Саркисян Б.В.) по адресу: Ростовская область, Неклиновский район, с. Комаровка, ул. Мирная, 1-В к.н. 61:25:0180301:967 (ориентировочная протяженность ЛЭП 0,16 км; мощность силового трансформатора 160 кВА)</t>
  </si>
  <si>
    <t>Строительство ВЛ 0,4 кВ от ВЛ 0,4 кВ проектируемой по договору №61-1-18-00404885 от ТП 10/0,4 кВ №7-21 по ВЛ 10 кВ №7 ПС 110/35/10 кВ Синявская, для технологического присоединения жилых домов Заявителей (Сербин В.В., Гужавин А.В., Сухоносова Е.С.)  по адресу: Ростовская область, Мясниковский район, х. Недвиговка, ул. Успенская (ориентировочная протяженность ЛЭП – 0,38 км.)</t>
  </si>
  <si>
    <t>Строительство ВЛ 0,4 кВ от ВЛ 0,4 кВ №2 ТП 10/0,4 кВ №7-13 по ВЛ 10 кВ №7 ПС 110/35/10 кВ Синявская для технологического присоединения жилых домов Заявителей (Заболотнева А.В., Криволапов И.Е., Мочкаева С.А., Солянкина Э.С.) по адресу: Ростовская область, Мясниковский район, х. Хапры, ул. Гагарина д.45, д.47, пер. Костенко д.11, д.14 (ориентировочная протяженность ЛЭП 0,6 км)</t>
  </si>
  <si>
    <t>Строительство КВЛ 0,4 кВ от КТП 10/0,4 кВ №316 ВЛ 10 кВ №4 ПС 110/10 кВ «Самбек» для технологического присоединения парковой зоны военно-исторического комплекса «Самбекские высоты» Заявителя (Администрация Самбекского с.п.) по адресу: Ростовская область, Неклиновский район, 50 м западнее с. Самбек, к.н. 61:26:0600015:3453 (ориентировочная протяженность ЛЭП 0,24 км)</t>
  </si>
  <si>
    <t>Строительство ВЛ 0,4 кВ от новой ТП 10/0,4 кВ, строительство ТП 10/0,4 кВ, строительство ВЛ 10 кВ от ВЛ 10 кВ №1 ПС 110/35/10 кВ «Чалтырь», отпайки на ТП 10/0,4 кВ №1-8, для технологического присоединения станции техобслуживания, автомойки, АБК Заявителя (ИП Батыжев Р.Х.) по адресу: Ростовская область, Мясниковский район, х. Ленинакан ул. Торговый проспект 19, к.н. 61:25:0600401:10478 (ориентировочная протяженность ЛЭП 0,06 км; мощность силового трансформатора 160 кВА)</t>
  </si>
  <si>
    <t>Строительство ВЛ 0,4 кВ от ВЛ 0,4 кВ №3 ТП 10/0,4 кВ №265м по ВЛ 10 кВ №3 ПС 35/10 кВ «Русский Колодец» для технологического присоединения жилого дома Заявителя (Гуляева Г.А.) по адресу: Ростовская область, Неклиновский район, х. Ключникова Балка, ул. Пушкина, 54, к.н. 61:26:0070501:76 (ориентировочная протяженность ЛЭП 0,12 км)</t>
  </si>
  <si>
    <t>Строительство ВЛ 0,4 кВ от ВЛ 0,4 кВ №2 ТП 10/0,4 кВ №1-133 по ВЛ 10 кВ №1 ПС 110/35/10 кВ «Чалтырь» для технологического присоединения; жилых домов заявителей (Бабиева С.Е., Керимова Л.К., Пегливанов В.Х.) по адресу: Ростовская область, Мясниковский район, х. Ленинаван ул. Мясникяна 74 к.н. 61:25:0600401:11498, ул. 70 лет Победы 19 к.н. 61:25:0600401:11502, ул. 70 лет Победы 22/78 к.н. 61:25:0600401:11497,  (ориентировочная протяженность ЛЭП 0,14 км)</t>
  </si>
  <si>
    <t>Строительство ВЛ 0,4 кВ от ВЛ 0,4 кВ №1 КТП 10/0,4 кВ №134 ВЛ 10 кВ №6 ПС 110/10 кВ «Самбек» для технологического присоединения магазина Заявителя (Шевченко Р.Л.) по адресу: Ростовская область, Неклиновский р-н, с. Вареновка, ул. Партизанская, 2 Б, к.н. 61:26:0600015:984 (ориентировочная протяженность ЛЭП 0,145 км)</t>
  </si>
  <si>
    <t>Строительство ВЛ 0,4 кВ от новой ТП 10/0,4 кВ, строительство ТП 10/0,4 кВ, строительство ВЛ 10 кВ от ВЛ 10 кВ №1 ПС 35/10 кВ «Лакадемоновская» для технологического присоединения жилых домов Заявителя (Чичканова Е.Ю.) по адресу: Ростовская область, Неклиновский район, с. Малофедоровка, ул. Лиманная, 19, 31, 43, 49, 58, 68 (ориентировочная протяженность ЛЭП 0,71 км; мощность силового трансформатора 630 кВА)</t>
  </si>
  <si>
    <t>Строительство ВЛ 0,4 кВ от РУ 0,4 кВ ТП 10/0,4 кВ №1-208 по ВЛ 10 кВ №1 ПС 110/35/10 кВ Чалтырь для технологического присоединения жилых домов Заявителей (Никишов А.С., Борисова А.А., Борисов С.Ю., Борисов Д.С., Горьковая А.Н.) по адресу: Мясниковский район, х. Красный Крым (ориентировочная протяженность ЛЭП 0,45 км)</t>
  </si>
  <si>
    <t>Строительство ВЛ 0,4 кВ от КТП 10/0,4 кВ №849 ВЛ 10 кВ №5/3 ПС 110/35/10 кВ «Троицкая-1» для технологического присоединения нежилого помещения Заявителя (Малахова Е.В.) по адресу: Ростовская область, г. Таганрог, Николаевское шоссе, 14-В, к.н. 61:58:0005268:36 (ориентировочная протяженность ЛЭП 0,28 км)</t>
  </si>
  <si>
    <t>Строительство ВЛ 0,4 кВ от новой ТП 10/0,4 кВ, строительство ТП 10/0,4 кВ, строительство ВЛ 10 кВ от ВЛ 10 кВ №6 ПС 110/10 кВ «Самбек», для технологического присоединения жилого дома Заявителя (Гладких С.В.) по адресу: Ростовская область, Неклиновский район, п. Ореховый, ул. Ростовская, 27, к.н. 61:26:0600014:1512 (ориентировочная протяженность ЛЭП 1,74 км; мощность силового трансформатора 25 кВА)</t>
  </si>
  <si>
    <t>Строительство ВЛ 0,4 кВ от РУ 0,4 кВ ТП 10/0,4 кВ, строительство ТП 10/0,4 кВ, строительство ВЛ 10 кВ от ВЛ 10 кВ №2 отпайки на ТП 10/0,4 кВ №2-6 ПС 110/35/10 кВ Чалтырь для технологического присоединения нежилого помещения Заявителя: (Саркисян С.А.), по адресу: Мясниковский район, земли колхоза «Дружба», ориентир с. Султан Салы, примерно 300м. от ориентира по направлению на северо-восток, к.н. 61:25:0600401:1236 (ориентировочная протяженность ЛЭП 0,21 км; мощность силового трансформатора – 160 кВА)</t>
  </si>
  <si>
    <t>«Строительство ЛЭП 0,4 кВ по ВЛ-0,4 кВ №3 от ЗТП-10/0,4 кВ №328 по ВЛ-10 кВ №3 ПС-35/10 кВ М-Курганская, для технологического присоединения Заявителя (Администрация Матвеево-Курганского сельского поселения) по адресу: Ростовская область, Матвеево-Курганский район, п. Матвеев Курган, ул. Донецкая д.2, примерно 24м в южном направлении (ориентировочная протяженность ЛЭП 0,03 км)»</t>
  </si>
  <si>
    <t>Строительство ВЛ 0,4 кВ от новой ТП 6/0,4 кВ, строительство ТП 6/0,4 кВ, строительство КЛ 6 кВ от ячейки №17 РП 6 кВ №16, для технологического присоединения амбулаторно-поликлиническое учреждение, заявителя (Албатова Е.Н.) по адресу: Ростовская область, Таганрог, ул. Бакинская, д. 56, к.н. 61:58:0004487:70. (ориентировочная протяженность ЛЭП - 0,75 км, мощность силового трансформатора 160 кВА)</t>
  </si>
  <si>
    <t xml:space="preserve">«Строительство ВЛ 0,4 кВ от новой ТП 6/0,4 кВ, строительство КЛ 6 кВ от РУ-6 кВ ТП-6/0,4 кВ проектируемой по договору ТП № 61-1-19-00429155 от 13.03.2019 г. до новой ТП 6/0,4 кВ, строительство новой ТП 6/0,4 кВ для технологического присоединения жилых домов Заявителей (Беликова С.А., Клеветов Ю.В., ООО «СтройИнвест-Девелопмент») по адресу: г. Таганрог, ул. Бакинская (ориентировочная протяженность ЛЭП 1,475 км, ориентировочной мощностью ТП 250 кВА)»
</t>
  </si>
  <si>
    <t>Строительство ВЛ 0,4 кВ от новой ТП 6/0,4 кВ проектируемой по титулу: ««Строительство ВЛ 0,4 кВ от новой ТП 6/0,4 кВ, строительство КЛ 6 кВ от РУ-6 кВ ТП-6/0,4 кВ проектируемой по договору ТП № 61-1-19-00429155 от 13.03.2019 г. до новой ТП 6/0,4 кВ, строительство новой ТП 6/0,4 кВ для технологического присоединения жилых домов Заявителей (Беликова С.А., Клеветов Ю.В., ООО «СтройИнвест-Девелопмент») по адресу: г. Таганрог, ул. Бакинская (ориентировочная протяженность ЛЭП 1,475 км, ориентировочной мощностью ТП 250 кВА)»», для Заявителей (Суворин Д.Н., Мягкая К.С.) по адресу г. Таганрог, ул. Бакинская (ориентировочной протяженностью 0,350 км)</t>
  </si>
  <si>
    <t>Строительство КВЛ 0,4 кВ от РУ 0,4 кВ ТП 6/0,4 кВ №57 по КЛ 6 кВ №1702 ПС 110/6 кВ Т-17 для электроснабжения нежилого здания ИП Лыков М.С. по адресу: РО г. Таганрог ул. Александровская, 60, к.н.61:58:0001094:2. (ориентировочная протяженность ЛЭП – 0,375 км.)</t>
  </si>
  <si>
    <t>Строительство участка ВЛ-6 кВ от существующей оп. №37 отпайки на КТП №696 ВЛ 6 кВ Совхоз-10 от ПС 35/6кВ Ш-12 для присоединения ТП 6/0,4кВ ООО «МАК-Лоджистик» (ориентировочная протяженность ЛЭП 0,12 км)</t>
  </si>
  <si>
    <t>«Строительство участка ВЛ-6 кВ от существующей оп. №25 отпайки к КТП 6/0,4 кВ №110 по ВЛ-6 кВ «Орошение», с установкой ТП-6/0,4 кВ, и строительство ВЛИ-0,4 кВ от вновь установленной ТП-6/0,4 кВ для присоединения домика охотника и рыболова. Ростовская область, г. Красный Сулин, 1,3 км. на юго-запад от дома №29 по пер. Русский (Мелихов А.В.) (ориентировочная протяженность ЛЭП 0,485 км, ориентировочная мощность трансформатора 63 кВА)</t>
  </si>
  <si>
    <t xml:space="preserve"> Строительство ТП-6/0,4 кВ, строительство участка ВЛ-6 кВ от проектируемой опоры по договору №61-1-18-00389177 от 30.07.2019 от оп. №58 отпайки на КТП №66 по ВЛ-6кВ «Совхоз-10» от ПС Ш-12 и строительство ВЛИ-0,4 кВ от вновь установленной ТП-6/0,4 кВ для присоединения ангара ИП Коваленко Д.О. (ориентировочная протяженность ЛЭП 0,03 км, ориентировочная мощность трансформатора 160 кВА)</t>
  </si>
  <si>
    <t>Строительство участка ВЛЗ-10кВ от ВЛ-10кВ «Жилмасив» ПС 110/35/10кВ Ш-34, с установкой ТП-10/0,4 кВ, и строительство ВЛИ-0,4 кВ от вновь установленной ТП-10/0,4 кВ для присоединения хозяйственных построек Дуванова А.Б. в ст.Мелиховской, Усть-Донецкого района (ориентировочная протяженность ЛЭП 0,245 км, ориентировочная мощность трансформатора 25 кВА)</t>
  </si>
  <si>
    <t>«Строительство участка ВЛ-10 кВ от ВЛ-10 кВ «Крымский» ПС Ш14, с установкой ТП-10/0,4 кВ, и строительство ВЛИ-0,4 кВ для присоединения фермы, х. Крымский, Усть-Донецкого района ИП Максименко А.А. (ориентировочная протяженность ЛЭП 0,75 км, ориентировочная мощность трансформатора 0,25 МВА)</t>
  </si>
  <si>
    <t>Строительство ВЛ-6 кВ от существующей оп. №140 по ВЛ 6 кВ Орошение ПС Ш9 для присоединения объекта туристической отрасли ИП Дроздов А.Ю.(ориентировочная протяженность ЛЭП 0,02 км)</t>
  </si>
  <si>
    <t>Строительство ВЛ 10 кВ от ВЛ 10 кВ №1 ПС 110/35/10 кВ «Синявская» для технологического присоединения водопроводной насосной станции первого подъема Заявителя (РУЗКС ЮВО – филиал ФКП «УЗКС МО РФ») по адресу: Ростовская область, Неклиновский район, с. Синявское, СПК колхоз «Синявский», к.н. 61:26:0600017:1084 (ориентировочная протяженность ЛЭП 0,6 км)</t>
  </si>
  <si>
    <t>Строительство ВЛИ-0,4 кВ от РУ вновь установленной ТП 6/0,4 кВ (по договору ТП от 28.06.2019 №61-1-19-00450907) для присоединения котельной Государственного бюджетного учреждения социального обслуживания населения Ростовской области «Романовский специальный дом-интернат для престарелых и инвалидов», расположенной по адресу: Ростовская область, Волгодонской район, станица Романовская, ул. Ленина, д. 53, к.н. 61:08:0070105:24:9 (ориентировочная протяженность ЛЭП 0,056 км)</t>
  </si>
  <si>
    <t>Строительство участка ВЛИ-0,4 кВ от опоры №7 ВЛ-0,4 кВ №3 КТП-8171/250 кВА ВЛ-10 кВ №5 ПС 35/10 кВ Донская для присоединения ВРУ-0,4 кВ БС №61-01924, расположенного по адресу: Ростовская область, Волгодонской район, п. Донской, пер. Донской, д.2, кв./оф. 1, к.н. 61:08:0060201:207 (ориентировочная протяженность ЛЭП 0,012 км)</t>
  </si>
  <si>
    <t>Строительство участка ВЛ-6 кВ от существующей опоры №6/38 ВЛ-6 кВ ПС 35/6 кВ Потаповская, с установкой ТП-6/0,4 кВ, и строительство ВЛИ-0,4 кВ от вновь установленной ТП-6/0,4 кВ  для присоединения животноводческой фермы Попова А.М. (ориентировочная протяженность ЛЭП 1,275 км, ориентировочная мощность трансформатора 25 кВА)</t>
  </si>
  <si>
    <t>Строительство участка ВЛИ-0,4 кВ от опоры №1/4 ВЛ-0,4 кВ №3 КТП-8576/250 кВА ВЛ-6 кВ №6 ПС 35/6 кВ Потаповская для присоединения жилых домов Петровец А.Ф. и Валинтиенко Н.М., расположенных  по адресам: Ростовская область, Волгодонской район, х. Степной, ул. Весенняя, д.3, к.н. 61:08:0040702:180 и д.4, кв./оф. 2, к.н. 61:08:0040702:182 (ориентировочная протяженность ЛЭП 0,35 км)</t>
  </si>
  <si>
    <t xml:space="preserve">Строительство участка ВЛИ-0,4 кВ от вновь установленной опоры вновь построенной ВЛИ-0,4 кВ от вновь установленной ТП-6/0,4 кВ по ВЛ-6 кВ №1 ПС 35/6 кВ НС-12 (по договорам №61-1-18-00388977 от 20.08.2018г и №61-1-18-00395029 от 27.08.2018г.) для присоединения жилых домов Дедогрюк З.И и Кузнецовой Е.В., расположенных по адресам: Ростовская область, Волгодонской район, с/т Юбилейное, к.н. 61:08:0601901:407 и  к.н. 61:08:0601901:871 (ориентировочная протяженность ЛЭП 0,235 км)
</t>
  </si>
  <si>
    <t>Строительство участка ВЛИ-0,4 кВ от опоры № 14 ВЛ-0,4кВ №2 КТП-8560/100кВА ВЛ-6 кВ №1 ПС 35/6 кВ НС-12 для присоединения жилого дома Диановой-Волковой Т.В., расположенного по адресу: Ростовская область, Волгодонской район, станица Романовская, снт. Юбилейное,  кадастровый номер земельного участка:  61:08:0601901:874 (ориентировочная  протяженность ЛЭП 0,025 км</t>
  </si>
  <si>
    <t>Строительство участка ВЛИ-0,4 кВ от опоры №1 ВЛ-0,4 кВ №1 КТП-8306/250 кВА по ВЛ 6 кВ №11 ПС 35/6 кВ Шлюзовая для присоединения фоторадарного комплекса Министерства транспорта Ростовской области, расположенного по адресу: Ростовская область, Волгодонской район, автомобильная дорога общего пользования регионального значения г. Ростов-на-Дону (от магистрали "Дон") - г. Семикаракорск - г. Волгодонск на участке км 96+040-км 203+000 в Волгодонском районе, к.н.: 61:08:0000000:0:69  (ориентировочная протяженность ЛЭП -0,025 км)</t>
  </si>
  <si>
    <t>Строительство участка ВЛИ-0,4 кВ от опоры № 1/15 ВЛ-0,4кВ №1 КТП-8390/160кВА ВЛ-6 кВ №6 ПС 35/6 кВ Потаповская для жилого дома Горячевой О.Н., расположенного по адресу: Ростовская область, Волгодонской район, х. Потапов, ул. 50 лет Победы,  д. 24, кадастровый номер земельного участка:  61:08:0040105:89 (ориентировочная  протяженность ЛЭП 0,015 км)</t>
  </si>
  <si>
    <t>Строительство ВЛИ-0,4 кВ от новой ТП-10/0,4 кВ и строительство ТП 10/0,4 кВ от опоры №4/8 ВЛ-10 кВ №8 ПС 110/35/10 кВ Заветинская для присоединения нежилого здания ИП главы К(Ф)Х Ковганова В.В., расположенного по адресу: Ростовская область, Заветинский район, с. Заветное, к.н. 61:11:0600008:745 (ориентировочная протяженность ЛЭП 0,08 км, ориентировочная мощность трансформатора 25 кВА)</t>
  </si>
  <si>
    <t>Строительство участка ВЛИ-0,4 кВ от опоры №5/7 ВЛ-0,4 кВ №1 КТП-6522/250 кВА ВЛ-10 кВ №2 ПС 35/10 кВ Рассвет для присоединения жилого дома Морозовой Н.В., расположенного по адресу: Ростовская область, Мартыновский район, п. Зеленолугский, ул. Советская, д.13, к.н. 61:20:0020401:468 (ориентировочная протяженность ЛЭП 0,03 км)</t>
  </si>
  <si>
    <t>Строительство ВЛИ-0,4 кВ от РУ-0,4 кВ КТП-8585/63 кВА ВЛ-6 кВ №7 ПС 35/6 кВ Романовская для присоединения складского помещения Сорокина П.В., расположенного по адресу: Ростовская область, Волгодонской район, станица Романовская, ул. Тюхова, д.135а, к.н.61:08:0600601:4349 (ориентировочная протяженность ЛЭП 0,028 км)</t>
  </si>
  <si>
    <t>Строительство участка ВЛИ-0,4 кВ от опоры №11 ВЛ-0,4 кВ №2 КТП-8484/160 кВА ВЛ-6 кВ №5 ПС 35/6 кВ Романовская для присоединения складского помещения Сорокина С.П., расположенного по адресу: Ростовская область, Волгодонской район, станица Романовская, ул. Тюхова, д.96г, к.н.61:08:0070128:956 (ориентировочная протяженность ЛЭП 0,025 км)</t>
  </si>
  <si>
    <t>Строительство участка ВЛИ-0,4 кВ от опоры №12 ВЛ-0,4 кВ №3 КТП-8527/100 кВА ВЛ-6 кВ №1 ПС 35/6 кВ НС-12 для присоединения отделения почтовой связи Федерального государственного унитарного предприятия «Почта России», расположенного по адресу: Ростовская область, Волгодонской район, х. Семенкин, ул. Центральная, д.9, пом. 3, к.н. 61:08:001235:112 (ориентировочная протяженность ЛЭП 0,045 км)»</t>
  </si>
  <si>
    <t>Строительство участка ВЛИ-0,4 кВ от опоры №22 ВЛ-0,4 кВ №3 КТП-8484/160 кВА ВЛ-6 кВ №5 ПС 35/6 кВ Романовская для присоединения жилого дома Лызовой Н.В., расположенного по адресу: Ростовская область, Волгодонской район, станица Романовская, ул. Ленина, д.93, к.н. 61:08:0070128:180 (ориентировочная протяженность ЛЭП 0,11 км)</t>
  </si>
  <si>
    <t>Строительство участка ВЛИ-0,4 кВ от опоры №8 ВЛ-0,4 кВ №4 КТП-1621/160 кВА ВЛ-10 кВ №5 ПС 110/10 кВ Искра, с установкой шкафа 0,4 кВ, и  обеспечение коммерческим учетом электрической энергии (мощности) в точке поставки по присоединению жилого дома Бутова А.И., расположенного по адресу: Ростовская область, Цимлянский район, х. Паршиков, ул. Молодежная, д. 15, кадастровый номер земельного участка. 61:41:0050405:307 (ориентировочная протяженность ЛЭП 0,18 км)</t>
  </si>
  <si>
    <t>Строительство участка ВЛИ-0,4 кВ от опоры №8 ВЛ-0,4 кВ №1 КТП-1464/100 кВА ВЛ-10 кВ №11 ПС 35/10 кВ Камышевская, с установкой шкафа 0,4 кВ, и обеспечение коммерческим учетом электрической энергии (мощности) в точке поставки по присоединению жилого дома Дулимова С.Г., расположенного по адресу: Ростовская область, Цимлянский район, станица Лозновская, ул. Центральная, д.63, кадастровый номер земельного участка 61:41:040201:0004 (ориентировочная протяжённость ЛЭП 0,23 км)</t>
  </si>
  <si>
    <t>Строительство участка ВЛИ-0,4 кВ от опоры №6 ВЛИ-0,4 кВ №1 КТП-1511/250 кВА ВЛ-10 кВ №5 ПС 35/10 кВ Лозновская для присоединения жилого дома Сличенко Ю.Н., расположенного по адресу: Ростовская область, Цимлянский район, х. Лозной, ул. Абрикосовая, д.109, к.н.61:41:0600011:1232 (ориентировочная протяженность ЛЭП 0,02 км</t>
  </si>
  <si>
    <t>Строительство участка ВЛИ-0,4 кВ от опоры №7 ВЛ-0,4 кВ №2 КТП-3409/100 кВА ВЛ-10 кВ №24 ПС 110/10 кВ Жуковская для присоединения полевого стана КФХ Пупкова В.С., расположенного по адресу: Ростовская область, Дубовский район, станица Жуковская, Жуковское сельское поселение, в границах кадастрового квартала 61:09:0600002, к.н. 61:09:0600002:1655 (ориентировочная протяженность ЛЭП 0,32 км)</t>
  </si>
  <si>
    <t>Строительство участка ВЛ-10 кВ от опоры №4/11 ВЛ-10 кВ №13 ПС 35/10 кВ Андреевская, с установкой ТП-10/0,4 кВ, и строительство ВЛИ-0,4 кВ от вновь установленной ТП-10/0,4 кВ  для присоединения помещения-бойни ИП Магомедова Р.Д., расположенного по адресу: Ростовская область, Дубовский район, станица Андреевская, ул. Кольцевая, д.37, к.н. 61:09:002385:11 (ориентировочная протяженность ЛЭП 0,1 км, ориентировочная мощность трансформатора 160 кВА)</t>
  </si>
  <si>
    <t>Строительство участка ВЛИ-0,4 кВ от опоры №9 ВЛ-0,4 кВ №1 КТП-3507/60 кВА ВЛ-10 кВ №22 ПС 110/10 кВ Жуковская, с установкой шкафа 0,4 кВ, и обеспечение коммерческим учетом электрической энергии (мощности) в точке поставки по присоединению нежилого помещения КФХ Муртазалиева М-Р.Б., расположенного по адресу: Ростовская область, Дубовский район, станица Жуковская, 1 км на юго-запад от станицы Жуковская, кадастровый номер земельного участка 61:09:0600002:1652 (ориентировочная протяженность ЛЭП - 0,31 км)</t>
  </si>
  <si>
    <t>Строительство участка ВЛИ-0,4 кВ от опоры №3/2 ВЛИ-0,4 кВ №2 КТП-7398/250 кВА по ВЛ-10 кВ №11 ПС 35/10 кВ Николаевская для присоединения жилого дома Новиковой И.А., расположенного по адресу: Ростовская область, Константиновский район, х. Старая Станица, ул. Новая, д. 10,  к.н.:  61:17:0050501:507 (ориентировочная  протяженность ЛЭП 0,022 км)</t>
  </si>
  <si>
    <t>Строительство участка ВЛИ-0,4 кВ от опоры №7 ВЛ-0,4 кВ №1 ЗТП-7218/400 кВА ВЛ-10 кВ №26 ПС 110/35/10 кВ КГУ для присоединения административно-бытовых корпусов ИП Костромина М.Д. и ИП Болотова Е.С., расположенных по адресам: Ростовская область, Константиновский район, Константиновское городское поселение, 0,45 км восточнее х. Ведерников, к.н.: 61:17:0600017:565 и 0,35 км восточнее х. Ведерников, к.н.: 61:17:0600017:576 (ориентировочная протяженность ЛЭП 0,175 км)</t>
  </si>
  <si>
    <t>Строительство ВЛИ-0,4 кВ от опоры №6 кВ ВЛИ-0,4 кВ №2 КТП-7027/100 кВА по ВЛ-10 кВ №24 ПС 110/35/10 кВ КГУ для присоединения жилого дома Сергеева О.В., расположенного по адресу: Ростовская область, Константиновский район, х. Ведерников, ул. Казачья, д. 2-а, к.н. 61:17:0010603:192 (ориентировочная протяженность ЛЭП 0,19 км)»</t>
  </si>
  <si>
    <t>Строительство участка ВЛИ-0,4 кВ от опоры №11 ВЛ-0,4 кВ №2 КТП-7402/160 кВА ВЛ-10 кВ №11 ПС 35/10 кВ Николаевская, с установкой шкафа 0,4 кВ, и обеспечение коммерческим учетом электрической энергии (мощности) в точке поставки по присоединению нежилого здания-магазина ИП Меджидова Р.З., расположенного по адресу: Ростовская область, Константиновский район, станица Николаевская, ул. Центральная, кадастровый номер земельного участка: 61:17:0050101:6582 (ориентировочная протяженность ЛЭП 0,15 км)</t>
  </si>
  <si>
    <t>Строительство участка ВЛИ-0,4 кВ от опоры №18 ВЛИ-0,4 кВ №1 КТП-7398/250 кВА ВЛ-10 кВ №11 ПС 35/10 кВ Николаевская, с установкой шкафа 0,4 кВ, и  обеспечение коммерческим учетом электрической энергии (мощности) в точке поставки по присоединению жилого дома  АО «Николаевское хлебоприемное», расположенного по адресу: Ростовская область, Константиновский район, х. Старая Станица, ул. Западная, д. 2, кадастровый номер земельного участка. 61:17:0050501:505 (ориентировочная протяженность ЛЭП 0,05 км)»</t>
  </si>
  <si>
    <t>Строительство участка ВЛИ-0,4кВ от опоры №2 ВЛ-0,4кВ №2 КТП-7165/250кВА ВЛ-10кВ №5 ПС 35/10кВ Савельевская, с установкой шкафа 0,4 кВ, и обеспечение коммерческим учетом электрической энергии (мощности) в точке поставки по присоединению нежилого помещения ИП главы К(Ф)Х Гаврилова Ю.А., расположенного по адресу: Ростовская область, Константиновский район, примерно в 200 м от х. Гапкин по направлению на запад, кадастровый номер земельного участка: 61:17:0600008:1913 (ориентировочная протяженность ЛЭП 0,125км)</t>
  </si>
  <si>
    <t>Строительство ВЛИ-0,4 кВ от РУ-0,4 кВ КТП-4320/100 кВА ВЛ-10 кВ №4 ПС 110/10 кВ Денисовская и  установка прибора коммерческого учета электрической энергии (мощности) в точке поставки  для присоединения нежилого помещения ИП главы К(Ф)Х Хамутаева М.Х., расположенного по адресу: Ростовская область, Ремонтненский район, п. Денисовский, ул. Садовая,  д. 15б, кадастровый номер объекта 61:32:0030101:1663 (ориентировочная протяженность ЛЭП 0,217 км)</t>
  </si>
  <si>
    <t>Строительство ВЛИ-0,4 кВ от РУ-0,4 кВ КТП-6623/160 кВА по ВЛ-6 кВ №6 ПС 110/35/6 кВ Обливная для присоединения детского сада Муниципального бюджетного дошкольного учреждения детский сад «Чебурашка» х. Лесной, расположенного по адресу: Ростовская область, Мартыновский район, х. Лесной, пер. Степной, д. 2,  к.н.:  61:20:060401:0901 (ориентировочная  протяженность ЛЭП 0,107 км)</t>
  </si>
  <si>
    <t>Строительство ВЛИ-0,4 кВ от вновь установленной ТП-10/0,4 кВ по ВЛ-10 кВ №11 ПС 35/10 кВ Николаевская  (по договору ТП №61-1-18-00408599 от 20.11.2018г) для присоединения жилого дома Клименко С.А., расположенного по адресу: Ростовская область, Константиновский район, станица Николаевская, ул. 8 Марта, д. 38, к.н. 61:17:050101:1252 (ориентировочная протяженность ЛЭП 0,053 км)</t>
  </si>
  <si>
    <t>Строительство участка ВЛИ-0,4 кВ от опоры №1 ВЛ-0,4 кВ №1 КТП-2884/250 кВА по ВЛ-10 кВ №4 ПС 110/10 кВ Василевская для присоединения базы Холовой Т.Х., расположенной по адресу: Ростовская область, Зимовниковский район, п. Зимовники, ул. Магистральная, д. 63Г,  к.н.: 61:13:0010125:131 (ориентировочная  протяженность ЛЭП 0,08 км)</t>
  </si>
  <si>
    <t>Строительство ВЛИ-0,4 кВ от  РУ-0,4 кВ вновь установленной ТП-6/0,4 кВ по ВЛ-6 кВ №1 ПС 35/6 кВ Романовская (по договорам ТП №61-20-00512427 от 27.05.2020г, №61-20-00514229 от 03.07.2020г, №61-20-00514117 от 03.07.2020г, №61-20-00514159 от 03.07.2020г, №61-20-00514143 от 03.07.2020г, №61-20-00514141 от 03.07.2020г, №61-20-00514453 от 03.07.2020г, №61-20-00514205 от 03.07.2020г, №61-20-00514341 от 03.07.2020г, №61-20-00514339 от 03.07.2020г, №61-20-00514145 от 03.07.2020г, №61-20-00514425 от 03.07.2020г) с установкой шкафа 0,4 кВ, и обеспечение коммерческим учетом электрической энергии (мощности) в точках поставки по присоединению летнего домика ООО "Тема", расположенного по адресу: Ростовская обл., г. Волгодонск, ул. Отдыха, д.39а, кадастровый номер земельного участка 61:48:0020101:60 (ориентировочная протяженность ЛЭП 0,35 км)</t>
  </si>
  <si>
    <t>Строительство участка ВЛИ-0,4 кВ от опоры № 6 ВЛ-0,4 кВ №1 КТП-7401/250 кВА ВЛ-10 кВ №11 ПС 35/10 кВ Николаевская, с установкой шкафа 0,4 кВ, и обеспечение коммерческим учетом электрической энергии (мощности) в точке поставки по присоединению жилого дома Старицкой Ю.С., расположенного по адресу: Ростовская область, Константиновский район, станица Николаевская, ул. 8 Марта, д. 9, кадастровый номер земельного участка: 61:17:0050101:1293 (ориентировочная протяженность ЛЭП 0,03 км)</t>
  </si>
  <si>
    <t>Строительство участка ВЛИ-0,4 кВ от опоры №1/3 ВЛ-0,4 кВ №1 КТП-7390/250 кВА ВЛ-10 кВ №4 ПС 35/10 кВ Николаевская, с установкой шкафа 0,4 кВ, и  обеспечение коммерческим учетом электрической энергии (мощности) в точке поставки по присоединению жилого дома Яркиной А.В., расположенного по адресу: Ростовская область, Константиновский район, станица Николаевская, ул. Максима Горького, д. 21, кадастровый номер земельного участка 61:17:0050101:53 (ориентировочная протяженность ЛЭП 0,04 км)</t>
  </si>
  <si>
    <t>Строительство участка ВЛ-10 кВ от опоры №5/15 ВЛ-10 кВ №12 ПС 35/10 кВ Мариинская, с установкой ТП-10/0,4 кВ, строительство ВЛИ-0,4 кВ от РУ-0,4 кВ вновь установленной ТП-10/0,4 кВ, с установкой шкафа 0,4 кВ, и обеспечение коммерческим учетом электрической энергии (мощности) в точке поставки по присоединению нежилого помещения ИП главы К(Ф)Х Пышняка В.В., расположенного по адресу: Ростовская область, Константиновский район, х. Правда, 88 м на юг от х. Правда, к.н.з.у. 61:17:0600016:2271 (ориентировочная протяженность ЛЭП 0,02 км, ориентировочная мощность трансформатора 63 кВА)</t>
  </si>
  <si>
    <t>Строительство участка ВЛИ-0,4 кВ от вновь установленной опоры в пролете опор №№5-6 ВЛ-0,4 кВ №2 КТП-7375/250 кВА ВЛ-10 кВ №11 ПС 35/10 кВ Мариинская, с установкой шкафа 0,4 кВ, и  обеспечение коммерческим учетом электрической энергии (мощности) в точке поставки по присоединению автогаража с пристройкой ИП главы К(Ф)Х Мищенко В.В., расположенного по адресу: Ростовская область, Константиновский район, севернее станицы Мариинская, кадастровый номер земельного участка 61:17:0600016:2248 (ориентировочная протяженность ЛЭП 0,03 км)</t>
  </si>
  <si>
    <t>Строительство участка ВЛИ-0,4 кВ от опоры №17 ВЛ-0,4 кВ №1 ЗТП-7390/250 кВА ВЛ-10 кВ №4 ПС 35/10 кВ Николаевская, с установкой шкафов 0,4 кВ, и обеспечение коммерческим учетом электрической энергии (мощности) в точках поставки по присоединению жилых домов Костоглод С.С. и Абраменко И.Н, расположенных по адресам: Ростовская область, Константиновский район, станица Николаевская, ул. Центральная, д. 54, кв. 3, кадастровый номер земельного участка 61:17:0050101:6392 и  д. 54-а, кадастровый номер земельного участка 61:17:0050101:6393  (ориентировочная протяженность ЛЭП 0,045 км)</t>
  </si>
  <si>
    <t>Строительство участка ВЛИ-0,4 кВ от опоры №24 ВЛ-0,4 кВ №1 КТП-7135/63 кВА по ВЛ-10 кВ №1 ПС 35/10 кВ Богоявленская, с установкой шкафа 0,4 кВ, и  обеспечение коммерческим учетом электрической энергии (мощности) в точке поставки по присоединению жилого дома Терентьева Ю.И., расположенного по адресу: Ростовская область, Константиновский район, х. Кастырский, ул. Дальняя, д. 34, кадастровый номер земельного участка 61:17:0030301:288 (ориентировочная протяженность ЛЭП 0,08 км)</t>
  </si>
  <si>
    <t>Строительство участка ВЛИ-0,4 кВ от опоры №7 ВЛ-0,4 кВ №1 КТП-7139 ВЛ-10 кВ №3 ПС 35 кВ Богоявленская и установка приборов коммерческого учета электрической энергии (мощности) в точках поставки для присоединения жилых домов Костромина Е.И. и Топилина А.С., расположенных по адресам: Ростовская область, Константиновский район, станица Богоявленская, ул. Парковая,  д. 37 и д. 41, кадастровые номера земельных участков 61:17:0030101:17 и 61:17:0030101:933 (ориентировочная протяженность ЛЭП 0,245 км)</t>
  </si>
  <si>
    <t>Строительство участка ВЛИ-0,4 кВ от опоры №1/4 ВЛ-0,4 кВ №2 КТП-7165 ВЛ-10 кВ №5 ПС 35 кВ Савельевская и установка прибора коммерческого учета электрической энергии (мощности) в точке поставки для присоединения нежилого помещения ИП Главы К(Ф)Х Макарова В.В., расположенного по адресу: Ростовская область, Константиновский район, примерно в 200 м от х. Гапкин по направлению на запад, кадастровый номер земельного участка 61:17:0600008:1911 (ориентировочная протяженность ЛЭП 0,03 км)</t>
  </si>
  <si>
    <t>Строительство участка ВЛИ-0,4 кВ от опоры №19 ВЛ-0,4 кВ №3 КТП 7166 ВЛ-10 кВ №5 ПС 35 кВ Савельевская и установка прибора коммерческого учета электрической энергии (мощности) в точке поставки для присоединения хозяйственной постройки Гамаюновой В.В., расположенной по адресу: Ростовская область, Константиновский район, х. Гапкин, ул. Зеленая, д.36, к.н.з.у. 61:17:0040101:738 ( (количество приборов учета-1шт,ориентировочная протяженность ЛЭП 0,03 км)</t>
  </si>
  <si>
    <t>Реконструкция участка ВЛ-0,4 кВ №3 КТП-8456/100 кВА по ВЛ-6 кВ №14 ПС 35/6 кВ Романовская, в пролетах опор №7-№13,для присоединения жилого дома Власовой И.В., расположенного по адресу: Ростовская область, Волгодонской район, станица Романовская, ул. Тюхова, д. 123, к.н. 61:08:0070130:47 (ориентировочная протяженность ЛЭП 0,18 км)</t>
  </si>
  <si>
    <t>Реконструкция участка ВЛ-0,4 кВ №3 КТП-8132/100 кВА по ВЛ-10 кВ №3 ПС 110/35/10 кВ ПС Большовска, в пролетах опор №1-№8, для присоединения дома культуры на 100 мест Администрации Дубенцовского сельского поселения, расположенного по адресу: Ростовская область, Волгодонской район, х. Морозов, пер. Почтовый, д. 23, к.н. 61:08:0020203:337 (ориентировочная протяженность ЛЭП 0,14 км)</t>
  </si>
  <si>
    <t>Строительство ВЛИ-0,4 кВ от вновь установленной ТП-6/0,4 кВ по ВЛ-6 кВ №1 ПС 35/6 кВ НС-12 (по договору №61-1-18-00388977 от 20.08.2018г.) для присоединения жилого дома Ситниковой Л.Н., расположенного по адресу: Ростовская область, Волгодонской район, с/т Юбилейное, к.н. 61:08:0601901:813 (ориентировочная протяженность ЛЭП 0,25 км)</t>
  </si>
  <si>
    <t>Строительство участка ВЛЗ-6 кВ от опоры №133 ВЛ-6 кВ №1 ПС 35/6 кВ Романовская, с установкой ТП-6/0,4 кВ, строительство ВЛИ-0,4 кВ от РУ-0,4 кВ вновь установленной ТП-6/0,4 кВ и обеспечение коммерческим учетом электрической энергии (мощности) в точке поставки по присоединению спального домика Фирсенкова С.И., расположенного по адресу: Ростовская область, Волгодонской район, г. Волгодонск, ул. Отдыха, д. 67, к.н. 61:48:0020101:1445 (ориентировочная протяженность ЛЭП 0,14 км, ориентировочная мощность трансформатора 25 кВА)</t>
  </si>
  <si>
    <t>Строительство участка ВЛИ-0,4 кВ от опоры №1/9 ВЛ-0,4 кВ №1 КТП-8033/160 кВА ВЛ-10 кВ №1 ПС 35/10 кВ Рябичевская, с установкой шкафа 0,22 кВ, и  обеспечение коммерческим учетом электрической энергии (мощности) в точке поставки по присоединению здания хоз.назначения Никитюк М.В., расположенного по адресу: Ростовская область, Волгодонской район, х. Рябичев, ул. Юбилейная, д. 52, кадастровый номер земельного участка. 61:08:0030107:582 (ориентировочная протяженность ЛЭП 0,035 км)</t>
  </si>
  <si>
    <t>Строительство участка ВЛИ- 0,4 кВ от опоры №6 ВЛ-0,4 кВ №1 КТП-8430/160 кВА ВЛ-6 кВ №11 ПС 35/6 кВ Шлюзовая для присоединения жилого дома Медведевой И.Ю., расположенного по адресу: Ростовская область, Волгодонской район, х. Лагутники, ул. Ленина, д.22д, к.н. 61:08:0070208:274 (ориентировочная протяженность ЛЭП 0,025 км)</t>
  </si>
  <si>
    <t>Строительство участка ВЛИ-0,4 кВ от опоры №4 ВЛ-0,4 кВ №2 КТП-8007/400 кВА ВЛ-10 кВ №7 ПС 35/10 кВ Рябичевская для присоединения магазина ИП Коробкина А.Н., расположенного по адресу: Ростовская область, Волгодонской район, х. Рябичев, ул. Театральная, д. 47, кадастровый номер земельного участка. 61:08:0030102:642 (ориентировочная протяженность ЛЭП 0,035 км)</t>
  </si>
  <si>
    <t>Строительство участка ВЛИ-0,4 кВ от опоры №11 ВЛ-0,4 кВ №1 КТП-8163/160 кВА ВЛ-10 кВ №9 ПС 35/10/6 кВ Донская для присоединения квартиры Шостака В.В., расположенного по адресу: Ростовская область, Волгодонской район, п. Мичуринский, ул. Молодежная, д.29, кв./оф. 1, к.н.61:08:0060401:45 (ориентировочная протяженность ЛЭП 0,32 км)</t>
  </si>
  <si>
    <t>Строительство участка ВЛ-10 кВ от опоры №2/25 ВЛ-10 кВ №5 ПС 110/10 кВ Вербовая, с установкой ТП-10/0,4 кВ и строительство ВЛИ-0,4 кВ от РУ-0,4 кВ вновь установленной ТП-10/0,4 кВ  для присоединения скважины КФХ Алиева М.М., расположенной по адресу: Ростовская область, Дубовский район, х. Агрономов, установлено ориентира в границах КК 600003 Вербовологовского сельского поселения, поле №125, 124, контур №313, расположенного в границах участка, кадастровый номер земельного участка: 61:09:0600003:160 (ориентировочная протяженность ЛЭП 0,03 км, ориентировочная мощность трансформатора 25 кВА)</t>
  </si>
  <si>
    <t>Строительство участка ВЛИ-0,4 кВ от опоры №13  ВЛ-0,4 кВ №2 КТП-3181/63 кВА ВЛ-10 кВ №3 ПС 35/10 кВ Эркетиновская, с установкой шкафа 0,4 кВ, и  обеспечение коммерческим учетом электрической энергии (мощности) в точке поставки по присоединению жилого дома Алиева Р.А., расположенного по адресу: Ростовская область, Дубовский район, станица Эркетиновская, ул. Молодежная, д. 12, кадастровый номер земельного участка. 61:09:0080601:407 (ориентировочная протяженность ЛЭП 0,041 км)</t>
  </si>
  <si>
    <t>Строительство ВЛИ-0,4 кВ от РУ-0,4 кВ КТП-3498/40 кВА ВЛ-10 кВ №5 ПС 110/10 кВ Вербовая, с установкой шкафа 0,4 кВ, и обеспечение коммерческим учетом электрической энергии (мощности) в точке поставки по присоединению БССС №69043 "РсО Вербовый Лог" ПАО "Вымпел-Коммуникации", расположенной по адресу: Ростовская область, Дубовский район, х. Вербовый Лог, ул. Телевизионная, д.1, кадастровый номер земельного участка 61:09:0130101:1501 (ориентировочная протяженность ЛЭП 0,015 км)</t>
  </si>
  <si>
    <t>Строительство участка ВЛИ-0,4 кВ от опоры №10 ВЛ-0,4 кВ №1КТП-3510/400 кВА ВЛ-10 кВ №3 ПС 110/35/10 кВ Дубовская для присоединения МТФ Новиковой Е.В., расположенной по адресу: 
Ростовская область, Дубовский район, х. Романов, в границах кадастрового квартала 60 00 05, с/у-5872га, к.н. 61:09:0600005:1524 
(ориентировочная протяженность ЛЭП 0,4 км)»</t>
  </si>
  <si>
    <t>Строительство участка ВЛИ-0,4 кВ от опоры №1 ВЛ-0,4 кВ №1 КТП-3535 ВЛ-10 кВ №3 ПС 35 кВ Эркетиновская и установка прибора коммерческого учета электрической энергии (мощности) в точке поставки для присоединения нежилого помещения ИП главы К(Ф)Х Мордовцева Н.А., расположенного по адресу: РО, Дубовский район, Андреевское сельское поселение, к.н.з.у. 61:09:0600010:393 (ориентировочная протяженность  ЛЭП 0,05 км, количество приборов учета  - 1 шт.)</t>
  </si>
  <si>
    <t>Строительство ВЛИ-0,4 кВ от РУ-0,4 кВ КТП-3124/40 кВА ВЛ-10 кВ №2 ПС 35/10 кВ Эркетиновская для присоединения жилого дома Дижы А.Н., расположенного по адресу: Ростовская область, Дубовский район, х. Кут-Кудинов, ул. Раздольная, д. 55, к.н. 61:09:0600010:243 (ориентировочная протяженность ЛЭП 0,1 км)</t>
  </si>
  <si>
    <t>Строительство участка ВЛИ-0,4 кВ от опоры №21/1 ВЛ-0,4 кВ №1 КТП-6555/160 кВА ВЛ-10 кВ №6 ПС 110/10 кВ Несмеяновская, с установкой шкафа 0,22 кВ, и  обеспечение коммерческим учетом электрической энергии (мощности) в точке поставки по присоединению скважины для полива огорода Бачатовой Н.И., расположенной по адресу: Ростовская область, Мартыновский район, х. Малоорловский, ул. Новая, д. 48, кадастровый номер земельного участка. 61:20:0060101:5251 (ориентировочная протяженность ЛЭП 0,021 км)</t>
  </si>
  <si>
    <t>Строительство ВЛИ-0,4 кВ от РУ-0,4 кВ КТП-8533/400 кВА ВЛ-6 кВ №5 ПС 35/6 кВ НС-13, с установкой шкафа 0,4 кВ, и  обеспечение коммерческим учетом электрической энергии (мощности) в точке поставки по присоединению складского помещения главы КФХ Крючко М.С., расположенного по адресу: Ростовская область, Волгодонской район, 140 м западнее дома №15 ул. Новоселов, х. Сухая Балка, кадастровый номер земельного участка: 61:08:0600801:887 (ориентировочная протяженность ЛЭП 0,09 км)</t>
  </si>
  <si>
    <t>Строительство участка ВЛИ-0,4 кВ от опоры №17 ВЛ-0,4 кВ №3 КТП-8345/160 кВА ВЛ-6 кВ №6 ПС 35/6 кВ Потаповская, с установкой шкафа 0,4 кВ, и  обеспечение коммерческим учетом электрической энергии (мощности) в точке поставки по присоединению жилого дома Саенко О.В., расположенного по адресу: Ростовская область, Волгодонской район, х. Степной, ул. Набережная, д. 7, кадастровый номер земельного участка. 61:08:0040701:8 (ориентировочная протяженность ЛЭП 0,1 км)</t>
  </si>
  <si>
    <t xml:space="preserve">Строительство участка ВЛИ-0,4 кВ от опоры №23 ВЛ-0,4 кВ №1 КТП-8365/40 кВА по ВЛ-6 кВ №1 ПС 35/6 кВ Потаповская для присоединения бытовки Сардарова К.Н., расположенной по адресу: Ростовская область, Волгодонской район, примерно в 1 км по направлению на юго-восток от х. Потапов, к.н. 61:08:0601501:32 (ориентировочная протяженность ЛЭП 0,115 км)»
</t>
  </si>
  <si>
    <t>Строительство участка ВЛИ-0,4 кВ от вновь установленной опоры вновь построенной ВЛИ-0,4 кВ от вновь установленной ТП 6/0,4 кВ по ВЛ-6 кВ №1 ПС 35/6 кВ Романовская для присоединения спального домика Зюзина А.А., расположенного по адресу: Ростовская область, г. Волгодонск, ул. Отдыха, д. 5а, к.н.:  61:48:20101:1356 (ориентировочная  протяженность ЛЭП 0,03 км)</t>
  </si>
  <si>
    <t>Строительство ВЛИ-0,4 кВ от РУ-0,4 кВ вновь установленной ТП-6/0,4 кВ по ВЛ-6 кВ №1 ПС 35/6 кВ Романовская (по договорам №61-1-19-00441801 от 13.05.2019г и №61-1-19-00437609 от 15.05.2019г) для присоединения базы отдыха «Связь» ООО «Амарант», расположенной по адресу: Ростовская область, г. Волгодонск, ул. Отдыха, д.1, к.н. 61:48:0020101:204 (ориентировочная  протяженность ЛЭП 0,28 км)</t>
  </si>
  <si>
    <t>Строительство участка ВЛИ-0,4 кВ от опоры №3/3 ВЛ-0,4 кВ №1 КТП-8137/250 кВА по ВЛ-10 кВ №3 ПС 110/35/10 кВ Большовская для присоединения здания коровника АО «Родник»., расположенного по адресу: Ростовская область, Волгодонской район, х. Морозов, 1088 м. западнее д. 66 по ул. Школьная, к.н. 61:08:0600301:152 (ориентировочная протяженность ЛЭП 0,15 км)</t>
  </si>
  <si>
    <t>Строительство участка ВЛИ-0,4 кВ от опоры №11 ВЛ-0,4 кВ №1 КТП-1375/40 кВА по ВЛ-10 кВ №2 ПС 35/10 кВ ЖБИ для присоединения жилого дома Шестакова И.О., расположенного по адресу: Ростовская область, Цимлянский район, станица Красноярская, пер. Средний, д.1а, к.н. 61:41:0020127:779 (ориентировочная протяженность ЛЭП 0,07 км)</t>
  </si>
  <si>
    <t>Строительство участка ВЛИ-0,4 кВ от опоры №4 ВЛ-0,4 кВ №1 КТП-1435/63 кВА по ВЛ-10 кВ №5 ПС 110/10 кВ Искра для присоединения коровника ИП главы К(Ф)Х Морозова В.В, расположенного по адресу: Ростовская область, Цимлянский район, 0,1 км южнее станицы Кумшацкой, к.н. 61:41:0600008:681 (ориентировочная протяженность ЛЭП 0,27 км)</t>
  </si>
  <si>
    <t>Строительство участка ВЛИ-0,4 кВ от опоры №20 ВЛ-0,4 кВ №2 КТП-1388 ВЛ-10 кВ №3 ПС 35 кВ Лозновская и установка прибора коммерческого учета электрической энергии (мощности) в точке поставки для присоединения жилого дома Федосеева О.И., расположенного по адресу: Ростовская область, Цимлянский район, х. Лозной, ул. Мира,  д. 45, кадастровый номер земельного участка 61:41:0030109:21 (ориентировочная протяженность ЛЭП 0,075 км)</t>
  </si>
  <si>
    <t>Установка ТП-10/0,4 кВ от опоры №48 ВЛ-10 кВ №6 ПС 110/35/10 кВ Мартыновская, с перезаводом ВЛ-0,4 кВ №1 КТП-10/0,4 кВ №6098 по ВЛ-10 кВ №6 ПС 110/35/10 кВ Мартыновская в РУ-0,4 кВ вновь установленной ТП-10/0,4 кВ  для присоединения нежилого здания (автомойка самообслуживания) Макарова Д.В., расположенного по адресу: Ростовская обл., Мартыновский район, слобода Большая Мартыновка мкр. Аэропорт, д.3, к.н. 61:20:0600019:1193 (ориентировочная мощность трансформатора 63 кВА)</t>
  </si>
  <si>
    <t>Строительство участка ВЛИ-0,4 кВ от опоры №1/5 ВЛ-0,4 кВ №1 КТП-7156 ВЛ-10 кВ №7 ПС 35 кВ Богоявленская и установка прибора коммерческого учета электрической энергии (мощности) в точке поставки для присоединения жилого дома Нехаенко Т.С., расположенного по адресу: Ростовская область, Константиновский район, станица Богоявленская, ул. Кленовая,  д. 63, кадастровый номер земельного участка 61:17:0030101:21 (ориентировочная протяженность ЛЭП 0,04 км)</t>
  </si>
  <si>
    <t>Строительство участка ВЛ-10 кВ от опоры №16/53 ВЛ-10 кВ №6 ПС 110 кВ Ремонтненская, с установкой ТП-10/0,4 кВ, строительство ВЛИ-0,4 кВ от РУ-0,4 кВ вновь установленной ТП-10/0,4 кВ и установка прибора коммерческого учета электрической энергии (мощности) в точке поставки для присоединения объектов дорожного хозяйства (светофорные объекты, объекты видеофиксации) Министерства транспорта Ростовской области, расположенных по адресу: Ростовская область, Ремонтненский район, дор. г. Элиста – с. Ремонтное – п. Зимовники,  к.н.з.у. 61:32:0000000:124 (ориентировочная протяженность ЛЭП 0,121 км, ориентировочная мощность трансформатора 25 кВА)</t>
  </si>
  <si>
    <t>Строительство ВЛИ-0,4 кВ от РУ-0,4 кВ КТП 4111 ВЛ-10 кВ №5 ПС 110 кВ Б. Ремонтное и установка прибора коммерческого учета электрической энергии (мощности) в точке поставки для присоединения базовой станции/оборудования сотовой связи АО «Первая Башенная Компания», расположенной по адресу: Ростовская область, Ремонтненский район, с. Большое Ремонтное, ул. Ленина, д. 42, участок в 55м от дома №42, к.н.з.у.;  61:32:0040101 (ориентировочная протяженность ЛЭП 0,03 км)</t>
  </si>
  <si>
    <t>Строительство участка ВЛ-0,4 кВ от опоры № 13, ВЛ-0,4 кВ №2, КТП№453 ВЛ-10кВ №1 ПС 35/10 кВ «Колушкинская» для подключения строящегося жилого дома Морозовой В.Н., расположенного по адресу: Ростовская обл., Тарасовский р-н, сл. Ефремово-Степановка, ул. Первомайская, д.12 (ориентировочная протяженность ЛЭП – 0,04 км)</t>
  </si>
  <si>
    <t>15</t>
  </si>
  <si>
    <t>Строительство участка ВЛ 0,4кВ от опоры №10, ВЛ 0,4кВ №3, КТП 18, ВЛ 10кВ 32, ПС 110/35/10кВ "Обливская-1", для подключения жилого дома Кужатовой А.С., расположенного по адресу: Ростовская область, Обливский р-н, х. Сеньшин, ул. Березовая, дом №38, КН №61:27:0070801:33 (ориентировочная протяженность ЛЭП - 0,170км)</t>
  </si>
  <si>
    <t>Строительство участка ВЛ-10 кВ от опоры № 40 ВЛ-10 кВ № 1, ПС 35/10 кВ «Глубокинская», ТП 10/0,4 кВ и ВЛ-0,4 кВ от РУ-0,4 кВ новой ТП 10/0,4 кВ, для подключения нежилого помещения МУП Каменского р-на «Глубокинское пассажирское автотранспортное предприятие», расположенного по адресу: Ростовская обл., Каменский р-н, р.п. Глубокий, пер. Переездный, д. № 54, к.н. 61:15:0010106:2 (ориентировочная протяженность ЛЭП – 0,264 км, ориентировочная трансформаторная мощность 0,063 мВА)</t>
  </si>
  <si>
    <t>Строительство участка ВЛ-0,4 кВ от опоры № 44, ВЛ-0,4 кВ № 1, КТП № 389, ВЛ-10 кВ №1, ПС 35/10 кВ «ЗСК», для подключения БС № 61-02875 ПАО «Мобильные Теле Системы», расположенной по адресу: Ростовская обл., Каменский р-н, х. Сибилев, пер. Лесной, д. № 6, к.н. 61:15:0120501:431 (ориентировочная протяженность ЛЭП – 0,517 км)</t>
  </si>
  <si>
    <t>10</t>
  </si>
  <si>
    <t>20</t>
  </si>
  <si>
    <t>Строительство участка ВЛ-0,4 кВ от опоры № 4, ВЛ-0,4 кВ № 1, КТП № 518, ВЛ-10 кВ № 3, ПС 35/10 кВ «Первомайская» для подключения жилого дома Юровой Т.Н. расположенного по адресу: Ростовская обл., Каменский р-н, х. Груцинов, ул. Студенческая, д. № 16, к.н.з.у. 61:15:00050101:345 (ориентировочная протяженность ЛЭП – 0,112 км)</t>
  </si>
  <si>
    <t>Строительство участка ВЛ-0,4кВ от опоры № 9/5, ВЛ-0,4кВ №1, КТП №377, ВЛ-10кВ № 3, ПС 110/35/10/6кВ «К-4», для подключения строящегося жилого дома Сергиенко Л.В. расположенного по адресу: Ростовская обл., Каменский р-н, х. Старая Станица, ул. Космонавтов, к.н.  61:15:0130102:2986
(ориентировочная протяженность ЛЭП – 0,038км)</t>
  </si>
  <si>
    <t>5</t>
  </si>
  <si>
    <t>Строительство участка ВЛ-0,4кВ от опоры № 10, ВЛ-0,4кВ №1, КТП №191, ВЛ-10кВ  «Кирова-2», ПС 110/35/10кВ «Б-4»,  для подключения строящегося жилого дома Палкиной Г.Д., расположенного по адресу: Ростовская обл., Каменский р-н, х. Верхнеговейный, ул. Балочная, д. №11 (ориентировочная протяженность ЛЭП – 0,575км)</t>
  </si>
  <si>
    <t>Строительство участка ВЛ-0,4 кВ от опоры № 33, ВЛ-0,4 кВ №3, КТП№99 ВЛ-10кВ №5 ПС 35/10 кВ «Войковская», для подключения БС №61-02326 ПАО «МТС», расположенной по адресу: Ростовская обл., Тарасовский р-н, ст. Митякинская, ул. Ленина, 27 (ориентировочная протяженность ЛЭП – 0,065 км)</t>
  </si>
  <si>
    <t>Строительство участка ВЛ-0,4 кВ от опоры № 10, ВЛ-0,4 кВ №2 , КТП№351 ВЛ-10кВ №1 ПС 35/10 кВ «Тарасовская СХТ», для подключения БС №61-02543 ПАО «МТС», расположенной по адресу: Ростовская обл., Тарасовский р-н, х.Васильевка, ул. Железнодорожная, 31А (ориентировочная протяженность ЛЭП – 0,051 км)</t>
  </si>
  <si>
    <t>Строительство участка ВЛ-0,4 кВ от опоры № 47, ВЛ-0,4 кВ №1, КТП№703, ВЛ-6 кВ «Донец», ПС 110/6 кВ «Б-1», для подключения жилого дома Злобиной А.Г., расположенного по адресу: Ростовская обл., Белокалитвинский р-н, х. Какичев, пер. Лодочный д. 4., к.н. № 61:04:0160502:110. (ориентировочная протяженность ЛЭП – 0,261 км)</t>
  </si>
  <si>
    <t>Строительство участка ВЛ-0,4 кВ от опоры № 5, ВЛ-0,4 кВ № 1,  КТП 428, ВЛ 10 кВ № 3, ПС 35/10 кВ «Нижнепоповская», для подключения строящегося жилого дома Гусейновой В.Г., расположенного по адресу: Ростовская обл., Белокалитвинский р-н, п. Сосны, ул. Крайняя д. 5 а., КН № 61:04:0150405:246 (ориентировочная протяженность ЛЭП – 0,118 км)</t>
  </si>
  <si>
    <t>Строительство участка ВЛ-0,4 кВ от опоры № 1, ВЛ-0,4 кВ № 1, КТП 467, ВЛ 10 кВ Л-28 фид. № 14, ПС 110/35/10 кВ «Б-3» РП-28, для подключения жилого дома Фильцовой В.С., расположенного по адресу: Ростовская обл., Белокалитвинский р-н, х. Дороговский, пер. Мирный д. 3., КН № 61:04:0150301:245 (ориентировочная протяженность ЛЭП – 0,284 км)</t>
  </si>
  <si>
    <t>Строительство участка ВЛ-0,4 кВ от опоры № 18, ВЛ-0,4 кВ №1, КТП № 206, ВЛ-10 кВ №5, ПС 110/10 кВ «Волченская ПТФ» для подключения жилого дома Говорухина В.В. расположенного по адресу: Ростовская обл., Каменский р-н, х. Волченский, ул. Заречная, д. № 65, к.н. 61:15:0040101:584 (ориентировочная протяженность ЛЭП – 0,051 км)</t>
  </si>
  <si>
    <t>Строительство участка ВЛ-0,4 кВ от опоры № 2, ВЛ-0,4 кВ №1, КТП № 15, ВЛ-10 кВ №4, ПС 35/10 кВ «Каменская СХТ» для подключения жилого дома Фомушина Н.А. расположенного по адресу: Ростовская обл., Каменский р-н, х. Диченский ул.Степная, дом № 12 корпус А, к.н. 61:15:130301:0020. (ориентировочная протяженность ЛЭП – 0,070 км)</t>
  </si>
  <si>
    <t>Строительство участка ВЛ-0,4 кВ от опоры № 9/4, ВЛ-0,4 кВ №1, КТП №377, ВЛ-10 кВ №3, ПС 110/35/10/6 кВ «К-4», для подключения строящегося жилого дома Хрипко М.И., расположенного по адресу: Ростовская обл., Каменский  р-н, х. Старая Станица, ул. Космонавтов, к.н. 61:15:0130102:2999 (ориентировочная протяженность ЛЭП – 0,047км)</t>
  </si>
  <si>
    <t>Строительство участка ВЛ-0,4кВ от опоры № 44, ВЛ-0,4кВ №1, КТП №143, ВЛ-10кВ «Кирова-1», ПС 110/35/10кВ «Б-4» для подключения жилого дома Янпольского В.В., расположенного по адресу: Ростовская обл., Каменский р-н,  х. Нижнесазонов, ул. Донская, д. №4(ориентировочная протяженность ЛЭП – 0,273км)</t>
  </si>
  <si>
    <t>Строительство участка ВЛ-0,4кВ от опоры №25, ВЛ-0,4кВ №1, КТП №223, ВЛ-10 кВ №3, ПС 35/10кВ «Селивановская», для подключения водонапорной башни «Муниципального унитарного пассажирского автотранспортного предприятия Милютинского района», расположенного по адресу: Ростовская обл., Милютинский р-н, ст-ца Селивановская, ул. Череватенко,  к.н.з.у. 61:23:0080101:2063 (ориентировочная протяженность ЛЭП–0,17км)</t>
  </si>
  <si>
    <t>«Строительство участка ВЛ-0,4 кВ от опоры № 13, ВЛ-0,4 кВ № 3, КТП № 457, ВЛ- 6 кВ Михайловка-1, ПС 110/35/6 кВ «Б-8», для подключения строящегося коровника ИП Зайцевой Т.А., расположенного по адресу: Ростовская область, Тацинский район, х. Михайлов, из земель СПК Русь пастбище по балке Малокановская, к.н. 61:38:0600006:1424 (ориентировочная протяженность ЛЭП – 0,43 км, прибор учёта электроэнергии - 1шт)»</t>
  </si>
  <si>
    <t>Строительство участка ВЛ-0,4 кВ от РУ 0,4 кВ  КТП №325 ВЛ-10 кВ №2 ПС 35/10 кВ «Скосырская» для подключения жилого дома Романцовой А.В., расположенного по адресу: Ростовская обл., Тацинский р-н, х. Верхнеобливский, ул. Гагарина, д. 9, к.н. № 61:38:0070101:130 (ориентировочная протяженность ЛЭП – 0,362 км)</t>
  </si>
  <si>
    <t>Строительство участка ВЛ-0,4 кВ от опоры № 7, ВЛ-0,4 кВ № 1,  КТП 49, ВЛ 10 кВ № 2, ПС 110/10 кВ «Головокалитвинская», для подключения жилого дома Чекунова С.В., расположенного по адресу: Ростовская обл., Белокалитвинский р-н, х. Ильинка, ул. Советская д. 1., КН № 61:04:0140107:111 (ориентировочная протяженность ЛЭП – 0,473 км)</t>
  </si>
  <si>
    <t>Строительство участка ВЛ-0,4кВ от опоры № 2/3, ВЛ-0,4кВ №1, ЗТП № 8, ВЛ-10кВ № 3, ПС 35/10кВ «Каменская СХТ» для подключения жилого дома Резкого В.М., расположенного по адресу: Ростовская обл., Каменский р-н, х. Старая Станица, ул. 2-я Садовая, д. № 56, корп. А, к.н. 61:15:0130105:1741 (ориентировочная протяженность ЛЭП – 0,110км)</t>
  </si>
  <si>
    <t>Строительство участка ВЛ-0,4 кВ от опоры № 47, ВЛ-0,4 кВ № 1, КТП № 82, ВЛ-10 кВ № 6, ПС 35/10 кВ «Вишневецкая» для подключения жилого дома Казаченко А.Н., расположенного по адресу: Ростовская обл., Каменский р-н, х. Верхнекрасный, ул. Некрасова, д. № 25, к.н. 61:15:0100201:29 (ориентировочная протяженность ЛЭП – 0,300км)</t>
  </si>
  <si>
    <t>Строительство участка ВЛ-10 кВ от опоры № 9, Л-174, ВЛ-10 кВ № 4, ПС 35/10 кВ «Вишневецкая», ТП 10/0,4 кВ и участка ВЛ-0,4кВ от РУ-0,4кВ проектируемого ТП 10/0,4 кВ для подключения распределительного щита ФГКУ «Пограничное управление Федеральной службы безопасности РФ по Ростовской области», расположенного по адресу: Ростовская обл., Каменский р-н, х. Лопуховатый, к.н: 61:15:0140401:9 (ориентировочная протяженность ЛЭП- 0,356 км, ориентировочная мощность ТП – 0,025МВА)</t>
  </si>
  <si>
    <t>70</t>
  </si>
  <si>
    <t>Строительство участка ВЛ-0,4 кВ от опоры № 5, ВЛ-0,4 кВ № 5, ЗТП № 4, ВЛ-10 кВ № 3, ПС 110/35/10/6 кВ «К-4» для подключения «Базовой станции сотовой связи БС-1791» ООО «Т2- Мобайл» расположенной по адресу: Ростовская обл., Каменский р-н, х. Старая Станица, ул. Буденного, д. №112 к.н. 61:15:0130102:2992 (ориентировочная протяженность ЛЭП – 0,139 км)</t>
  </si>
  <si>
    <t>Строительство участка ВЛ-0,4 кВ от РУ-0,4 кВ КТП № 192 Л-192,  ВЛ-10 кВ №1, ПС 35/10 кВ «Каменская СХТ» для подключения жилого дома Попова А.П. расположенного по адресу: Ростовская обл., Каменский р-н, х. Лесной, ул. Лермонтова, д. № 25, корп. 1 (ориентировочная протяженность ЛЭП – 0,040 км)</t>
  </si>
  <si>
    <t>Строительство участка ВЛ-0,22 кВ от опоры № 41/22, ВЛ-0,4 кВ № 1, КТП № 118, ВЛ-10 кВ № 6, ПС 110/10 кВ «Волченская ПТФ» для подключения распределительного щита Федерального государственного казенного учреждения «Пограничное управление Федеральной службы безопасности РФ по Ростовской области», расположенного по адресу: Ростовская обл., Каменский р-н, х. Плешаков, примерно 200 м от ориентира по направлению на запад (ориентировочная протяженность ЛЭП – 1,300 км)</t>
  </si>
  <si>
    <t>Строительство участка ВЛ-0,4 кВ от опоры № 6, ВЛ-0,4 кВ №1, КТП № 582, ВЛ-10 кВ №1, ПС 35/10 кВ «Первомайская» для подключения жилого дома Пискунова П.М. расположенного по адресу: Ростовская обл., Каменский р-н, х. Нижнеерохин ул. Московская, д.29. к.н.з.у. 61:15:0060501:152 (ориентировочная протяженность ЛЭП – 0,566 км)</t>
  </si>
  <si>
    <t>Строительство участка ВЛ-10 кВ от опоры № 6 отпайки Л107, ВЛ-10 кВ №1, ПС 35/10 кВ «Успенская», ТП 10/0,4 кВ и участка ВЛ 0,4 кВ от РУ -0,4 кВ новой ТП10/0,4 кВ, для подключения нежилого здания (склада) Коржова А.А.  и жилого дома Атаева Г.А., расположенных по адресу: Ростовская область Милютинский р-он, п. Аграрный, в 0,9 км на северо-запад от п. Аграрный, к. н. з. у.61:23:0600012:448 и ул. Новая, д.11, кв.1, к.н.з.у. 61:23:010401:149 (ориентировочная протяженность ЛЭП – 0,290 км, ориентировочная мощность ТП 0,04 МВА)</t>
  </si>
  <si>
    <t>Строительство участка ВЛ-0,4кВ от опоры № 6, ВЛ-0,4кВ №1, КТП №175, ВЛ-10кВ №3, ПС 35/10кВ «Семёновская» для подключения нежилого здания (склада) Последова Н.И., расположенного по адресу: Ростовская обл.,  Милютинский р-н, п. Доброполье, 200 м северо-западнее п. Доброполье, к.н.з.у. 61:23:0600009:386. (ориентировочная протяженность ЛЭП – 0,140 км)</t>
  </si>
  <si>
    <t>Строительство участка ВЛ-10 кВ от опоры № 82 ВЛ 10 кВ № 7  ПС 110/35/10 кВ «Милютинская», новой ТП 10/0,4 кВ и участка ВЛ-0,4 кВ от РУ-0,4 кВ новой ТП 10/0,4 кВ для подключения жилых домов  Харитонова И.И. и Калиматова А.Р., расположенных по адресу: Ростовская обл., Милютинский р-н, х. Юдин, ул. Прорва, д.4, 4А, к.н.з.у: 61:23:0030101:157, 61:23:030101:520 (ориентировочная протяжённость ЛЭП- 0,690 км, ориентировочная мощность ТП-0,04 МВА)</t>
  </si>
  <si>
    <t>Строительство участка ВЛ-0,4 кВ от опоры № 7, ВЛ-0,4 кВ №1, КТП №347, ВЛ-10 кВ №3, ПС 35/10 кВ «Знаменская», для подключения жилого дома Калединой Е. В., расположенного по адресу: Ростовская обл., Милютинский р-н, х. Отрадно-Курносовский, ул. Отрадная, д.17, к.н.з.у.  61:23:0020601:23 (ориентировочная протяженность ЛЭП – 0,63 км)</t>
  </si>
  <si>
    <t>50</t>
  </si>
  <si>
    <t>Строительство участка ВЛ-0,4 кВ от опоры № 13, ВЛ-0,4 кВ № 1, КТП 452, ВЛ- 10 кВ №1, ПС 35/10 кВ «Колушкинская», для подключения жилого дома Плешаковой Т.Г., расположенного по адресу: Ростовская обл., Тарасовский р-н, сл. Ефремово-Степановка, ул. Октябрьская, дом №4, КН № 61:37:0080101:242 (ориентировочная протяженность ЛЭП – 0,05 км)</t>
  </si>
  <si>
    <t>Строительство участка ВЛ-0,4 кВ от опоры № 17, ВЛ-0,4 кВ № 2,  КТП 450, ВЛ- 10 кВ №1, ПС 35/10 кВ «Колушкинская», для подключения жилого дома Плешакова Б.Н., расположенного по адресу: Ростовская обл., Тарасовский р-н, сл. Ефремово-Степановка, ул. Розы Люксембург, дом №6, КН № 61:37:0080101:49 (ориентировочная протяженность ЛЭП – 0,08 км)</t>
  </si>
  <si>
    <t>Строительство участка ВЛ-0,4 кВ от РУ-0,4 кВ, КТП № 335, ВЛ-10 кВ №3, ПС 110/35/10 кВ «Тарасовская», для подключения строящегося склада Чаус И.А., расположенного по адресу: Ростовская обл., Тарасовский р-н, 108 м на запад от х. Нижняя Тарасовка, к.н.з.у. 61:37:0600005:1256. (ориентировочная протяженность ЛЭП – 0,242 км)</t>
  </si>
  <si>
    <t>Строительство участка ВЛИ-0,4 кВ от опоры № 1/7, ВЛ-0,4 кВ №1 , КТП №209 ВЛ-10 кВ №3 ПС 35/10 кВ «Быстрянская», для подключения жилого дома Будникова С.М., расположенного по адресу: Ростовская обл., Тацинский р-н, х. Ковылкин, ул. Гагарина, д. 1, к.н. № 61:38:0110101:272 (ориентировочная протяженность ЛЭП – 0,137 км)</t>
  </si>
  <si>
    <t>Строительство участка ВЛ-0,4 кВ от опоры № 12, ВЛ-0,4 кВ № 3,  КТП 213, ВЛ 10 кВ № 1, ПС 35/10 кВ «Элеватор», для подключения стоянки сельскохозяйственной техники ИП Главы К(Ф)Х Кулюк В.В., расположенного по адресу: Ростовская обл., Морозовский р-н, х. Морозов, 250 м северо-восточнее от ул. Заречная, 15, к.н. 61:24:0600009:248 (ориентировочная протяженность ЛЭП – 0,330 км)</t>
  </si>
  <si>
    <t>Строительство участка ВЛ-0,4 кВ от опоры №17 ВЛ-0,4 кВ №1, КТП №4, ВЛ-10 кВ №1, ПС 35/10 Вольно-Донская, для подключения жилого дома, расположенной по адресу Ростовская обл., р-н. Морозовский, х. Сибирьки, ул. Большая Садовая, д. 5, к.н. 61:24:0060601:176 (ориентировочная протяженность ЛЭП – 0,1 км)</t>
  </si>
  <si>
    <t>12</t>
  </si>
  <si>
    <t>Строительство участка ВЛ-0,22 кВ от оп. №15 ВЛ-0,4 кВ №1 КТП  № 113 по ВЛ- 10 кВ №4, ПС 35/10 кВ «Войковская», для подключения строящегося жилого дома Пахомова А.Л.,   расположенного по адресу: Ростовская область, Тарасовский  район, ст. Митякинская, ул. Подлесная, дома  №4,  к.н. 61:37:0100101:40 (ориентировочная протяженность ЛЭП – 0,015 км, прибор учёта электроэнергии–1 шт).</t>
  </si>
  <si>
    <t>Строительство участка ВЛ-0,4 кВ от опоры № 1, ВЛ-0,4 кВ № 1, КТП 516, ВЛ 10 № 2 Л-СП 3, ПС 110/10 кВ «Богатовская ПТФ», для подключения строящегося жилого дома Борисовой А.Н., расположеннго по адресу: Ростовская обл., Белокалитвинский р-н, х. Богатов., ул. Сосновая,  д 32, КН № 61:04:0080201:248 (ориентировочная протяженность ЛЭП – 0,150 км)</t>
  </si>
  <si>
    <t>Строительство участка ВЛ-0,4 кВ от опоры № 10, ВЛ-0,4 кВ № 1, КТП 397, ВЛ 10 кВ № 2, ПС 35/10 кВ «Нижнепоповская», для подключения жилого дома Бородиной Т.И., расположенного по адресу: Ростовская обл., Белокалитвинский р-н, х. Нижнепопов, ул. 2-я д. 3, кв. 2., КН № 61:04:0150204:161 (ориентировочная протяженность ЛЭП – 0,232 км)</t>
  </si>
  <si>
    <t>Строительство участка ВЛИ-0,4 кВ от опоры № 2, ВЛ-0,4 кВ №2, МТП № 64, ВЛ-10 кВ № 3, ПС 35/10 кВ «Каменская СХТ» для подключения строящегося жилого дома Лознева В.В. расположенного по адресу: Ростовская обл., Каменский р-н, х. Старая Станица, ул. 50 лет Победы, дом № 11, КН ЗУ 61:15:0130103:1280 (ориентировочная протяженность ЛЭП – 0,017 км, прибор учёта электроэнергии – 1 шт)</t>
  </si>
  <si>
    <t>Строительство участка ВЛ-0,4 кВ от опоры № 40/2, ВЛ-0,4 кВ № 2, КТП № 120, ВЛ-10 кВ № 2, ПС 35/10 кВ «Каменская СХТ» для подключения строящегося жилого дома Чокати В.Г. расположенного по адресу: Ростовская обл., Каменский р-н, х. Старая Станица, с восточной стороны земельного участка с КН 61:15:0130106:472, КН ЗУ 61:15:0130106:571 (ориентировочная протяженность ЛЭП – 0,050 км, прибор учета электроэнергии – 1шт).</t>
  </si>
  <si>
    <t>Строительство участка ВЛ-0,4кВ от опоры № 23, ВЛ-0,4кВ № 2, КТП № 71, ВЛ-10кВ № 4, ПС 35/10кВ «Каменская СХТ» для подключения строящегося жилого дома Меркуловой Е.А. расположенного по адресу: Ростовская обл., Каменский р-н, х. Абрамовка, ул. Ленина, д. 73, КН 61:15:0602101:2672 (ориентировочная протяженность ЛЭП – 0,116км, прибор учёта электроэнергии - 1шт.)</t>
  </si>
  <si>
    <t>Строительство участка ВЛ-0,4 кВ от проектируемой   ВЛ-0,4 кВ проектируемой КТП 10/04 кВ (по договору № 61-1-20-00513463 от 15.06.2020 г. и договору № 61-1-20-00513501 от 15.06.2020 г.), от опоры № 82, ВЛ-10 кВ № 7, ПС 110/35/10 кВ «Милютинская», для подключения жилого дома Деменко А.В., расположенного по адресу: Ростовская область, Милютинский район, х.Юдин, пер. Тырсовый, д. 7, к.н. 61:23:030101:160 (ориентировочная протяженность ЛЭП – 0,3 км, прибор учёта электроэнергии - 1шт)</t>
  </si>
  <si>
    <t>Строительство участка ВЛ-0,4 кВ от КТП № 189, ВЛ-6 кВ «Кирова», ПС 35/6 кВ «Б-6», для подключения сооружения транспорта и связи ИП Кондакова Е.И., расположенного по адресу: Ростовская обл., Тацинский р-н, п. Жирнов, примерно в 4,1 км на юго-восток от п. Жирнов, к.н. № 61:38:0600008:1410 (ориентировочная протяженность ЛЭП – 0,3 км)</t>
  </si>
  <si>
    <t>Строительство участка ВЛИ-0,4 кВ от РУ-0,4 кВ КТП № 311, ВЛ-10 кВ № 4, ПС 110/10 кВ «Волченская ПТФ», для подключения жилого дома Краснова М.В. расположенного по адресу: Ростовская обл., Каменский р-н, х. Волченский, ул. Садовая, д. № 12, КН 61:15:0040101:450 (ориентировочная протяженность ЛЭП – 0,254 км, прибор учёта электроэнергии - 1шт)</t>
  </si>
  <si>
    <t>Строительство участка ВЛ-0,4 кВ от опоры № 7, ВЛ-0,4 кВ № 1, КТП № 355, ВЛ-10 кВ № 4, ПС 35/10 кВ «Верхне-Кольцовская», для подключения ВРУ-0,4 кВ жилого дома Карасева В.А., расположенного по адресу: Ростовская область, Тацинский район, ст. Ермаковская, пер. Нижний, д. 2, корп. А, к.н. 61:38:0080101:1745 (ориентировочная протяженность ЛЭП – 0,37 км, прибор учёта электроэнергии - 1шт)</t>
  </si>
  <si>
    <t>Строительство участка ВЛ-0,4 кВ от опоры № 12 ВЛ-0,4 кВ №2 КТП № 426, ВЛ-10 кВ № 3, ПС 35/10 кВ «Нижнепоповская», для подключения малоэтажной жилой застройки Буценко Михаила Владимировича, расположенного по адресу: Ростовская обл., Белокалитвинский р-н, п. Сосны, ул. Октябрьская, КНЗУ 61:04:0150415:316 (ориентировочная   протяженность ЛЭП – 0,220 км, прибор учёта электроэнергии - 1шт)</t>
  </si>
  <si>
    <t>Строительство участка ВЛ-0,4 кВ от опоры № 24 ВЛ 0,4 кВ № 2, КТП № 953, ВЛ-10 кВ фид «Западной», ПС 35/10 кВ «Ш-26», для подключения ВРУ-0,4 кВ нежилой застройки Гончарова В.А., расположенного по адресу: Ростовская область, Белокалитвинский р-н, х. Западный, ул. Садовая, д. 40 д, к.н. 61:04:0080301:131 (ориентировочная протяженность ЛЭП – 0,221 км, прибор учёта электроэнергии - 1шт)</t>
  </si>
  <si>
    <t>Строительство участка ВЛ-0,4 кВ от опоры №14, ВЛ-0,4 кВ №1, КТП 378, ВЛ-10 кВ №2, ПС 35/10 кВ "Селивановская", для подключения жилого дома Череватенко А.П., расположенного по адресу: Ростовская область, Милютинский р-н, ст. Селивановская, ул. Заречная, дом №2, КН № 61:23:080101:0378 (ориентировочная протяженность ЛЭП 0,110 км)</t>
  </si>
  <si>
    <t>Строительство участка ВЛ-0,4 кВ от РУ-0,4 кВ, КТП № 93, ВЛ-10 кВ № 1, ПС 35/10 кВ «Успенская», для подключения ВРУ-0,4 кВ жилого дома Овчаренко И.Н., расположенного по адресу: Ростовская область, Милютинский р-н, х. Антоновка, ул. Твердохлебовка, д. 10, к.н. 61:23:0040101:593 (ориентировочная протяженность ЛЭП – 0,32 км, прибор учёта электроэнергии - 1шт)</t>
  </si>
  <si>
    <t>Строительство участка ВЛ-0,4 кВ от опоры №1 ВЛ-0,4кВ №1, КТП № 204, ВЛ-10 кВ № 4, ПС 110/35/10 кВ «Б-11», для подключения жилого дома Шулева С.Г., расположенного по адресу: Ростовская обл., Морозовский р-н,г. Морозовск, ул. Каруна, 8/92, к.н. 61:24:0014007:92 (ориентировочная   протяженность ЛЭП – 0,13 км, прибор учёта электроэнергии - 1шт)</t>
  </si>
  <si>
    <t>Строительство участка ВЛ-0,4 кВ от опоры № 31, ВЛ-0,4 кВ №4, КТП № 73, ВЛ-10 кВ № 3, ПС 35/10 кВ «Советская-1», для подключения сторожевого дома Оберемко В.Н. расположенного по адресу: Ростовская обл., Советский р-н, ст Советская, примерно 0,16 км на восток от ориентира  ст. Советская, КНЗУ 61:36:0600002:443 (ориентировочная протяженность ЛЭП – 0,2 км, прибор учёта электроэнергии - 1шт)</t>
  </si>
  <si>
    <t>Строительство участка ВЛ-10 кВ от опоры № 39, ВЛ-10 кВ № 4, ПС 35/10 кВ «Тацинская СХТ», ТП 10/0,4 кВ и ВЛ-0,4 кВ от РУ-0,4 кВ проектируемой ТП 10/0,4 кВ, для подключения строящегося нежилого здания ИП Громова А.А, расположенного по адресу: Ростовская обл., Тацинский р-н, Тацинское сельское поселение, ст-ца Тацинская, ул. Пролетарская, д. 139-к, КН ЗУ 61:38:0010122:90 (ориентировочная протяженность ЛЭП –0,124 км, трансформаторная мощность – 0,1 МВА, прибор учёта электроэнергии - 1шт.)</t>
  </si>
  <si>
    <t>Строительство участка ВЛ-0,4 кВ от опоры № 1, ВЛ-0,4 кВ № 3, КТП № 259, ВЛ-10 кВ № 3, ПС 35/10 кВ «Алифановская», для подключения ВРУ-0,4 кВ жилого дома Литвинова Н.Г, расположенного по адресу: Ростовская область, Тацинский район, х. Потапов, ул. Мира, д. 3, к.н. 61:38:030901:0097 (ориентировочная протяженность ЛЭП – 0,523 км, прибор учёта электроэнергии - 1шт)</t>
  </si>
  <si>
    <t>Строительство участка ВЛ-0,4 кВ от опоры № 6, ВЛ-0,4 кВ № 2, КТП № 259, ВЛ-10 кВ № 3, ПС 35/10 кВ «Алифановская», для подключения ВРУ-0,4 кВ жилого дома Кононовой Л.В., расположенного по адресу: Ростовская область, Тацинский район, х. Потапов, ул. Набережная, д. 19, к.н. 61:38:0030901:11 (ориентировочная протяженность ЛЭП – 0,295 км, прибор учёта электроэнергии - 1шт)</t>
  </si>
  <si>
    <t>Строительство ВЛ-10 кВ от опоры № 73 по ВЛ-10 кВ № 5 ПС 110/10 кВ «Дегтевская» с установкой КТП и строительством ВЛ-0,4 кВ, для технологического присоединения БС 61-02516 заявителя,  ПАО «Мобильные ТелеСистемы, расположенной в Ростовской области, Миллеровский р-н, сл. Дегтево,  (61:22:0600006:820) (ориентировочная   протяженность ЛЭП – 5,52 км, ориентировочная мощность ТП – 0,04 МВА)</t>
  </si>
  <si>
    <t>Строительство ВЛ-10 кВ от опоры № 42 по ВЛ-10 кВ № 1 ПС 220/110/10 кВ «Вешенская 2» с установкой КТП и строительством ВЛ-0,4 кВ», для технологического присоединения жилых домов заявителей, Симонова М.Ю. и Лапина Е.А., расположенных в Ростовской области, Шолоховский р-н, х. Калининский, ул. Газовиков 30, Газовиков 32 (61:43:0050101:658, (61:43:0050101:720) (ориентировочная   протяженность ЛЭП – 0,51 км, ориентировочная мощность ТП – 0,04 МВА)</t>
  </si>
  <si>
    <t>Строительство ВЛ-0,4 кВ от опоры №2 ВЛ-0,4кВ №2 ТП №606/100 кВА по ВЛ-10 кВ №3 ПС 110/10кВ "Промзона" с установкой на границе земельного участка Заявителя шкафа 0,4 кВ с коммутационным аппаратом для технологического присоединения жилого дома заявителя Орлянский О.И., расположенного в Ростовской области Миллеровский р-н , х. Терновой, пер.Новый д.1 (61:22:0061001:823) (ориентировочная протяженность ЛЭП-0,04км,)</t>
  </si>
  <si>
    <t xml:space="preserve">Строительство ВЛ-0,4 кВ от РУ 0,4 кВ КТП-10/0,4 №221 по ВЛ-10 кВ № 2 ПС 110/35/10 кВ «Вешенская 1», для электроснабжения жилых домов заявителей, Абакумовой Т.В. и Михайловского М.К., расположенных в Ростовской области, Шолоховский р-н, х. Зубковский, ул. Решетовская 28, ул. Решетовская 35, (61:43:0030301:315), (61:43:0030301:117), (ориентировочная протяженность ЛЭП 1,05 км)
</t>
  </si>
  <si>
    <t>Строительство ВЛ-10 кВ от опоры №173 по ВЛ-10 кВ №5 ПС 110/35/10 кВ "ГОК" с установкой КТП и строительством ВЛ-0,4 кВ, для технологического присоединения БС 61-02519 заявителя, ПАО "Мобильные ТелеСистемы, расположенной в Ростовской области, Миллеровский р-н, Верхнеталовское сельское поселение, (61:22:0600023:459), (ориентировочная протяженность ЛЭП- 0,045 км, ориентировочная мощность ТП- 0,025 МВА)</t>
  </si>
  <si>
    <t>Строительство ВЛ-10 кВ от проектируемой ВЛ 10 кВ (строящейся по договору № 61-1-19-00440933 от 13.05.2019г.) от опоры №73 ВЛ-10 кВ №5 ПС 110/10 кВ «Дегтевская» с установкой КТП и строительством ВЛ-0,4 кВ, для электроснабжения придорожного сервиса заявителя, ИП Пятицкой Е.И., расположенного в Ростовской области, Миллеровский р-н, северо-западная сторона сл. Дегтево, (61:22:0600006:820) (ориентировочная   протяженность ЛЭП – 5,52 км, ориентировочная мощность ТП – 0,063 МВА)</t>
  </si>
  <si>
    <t>Строительство ВЛ-10 кВ от опоры №94/110 по ВЛ-10 кВ №1 ПС 110/35/10 кВ "Сулин"с установкой КТП и строительством  ВЛ- 0,4 кВ, для технологического  присоединения распределительного щита заявителя, ФГКУ "Пограничное управление ФСБ РФ по Ростовской области", расположенного в Ростовской области, Миллеровский р-н, Сулинское сельское поселение, (к.н. 61:22:0600018:459) (ориентировочная протяженность ЛЭП- 0,66 км., ориентировочная мощность ТП- 0,025 МВА)</t>
  </si>
  <si>
    <t>Строительство ВЛ-0,4 кВ от КТП 10/0,4 кВ №76 по ВЛ-10 кВ №3 ПС 35/10 кВ "Боковская", для технологического присоединения гаража заявителя Васильева В.М., расположенного в Ростовской области, Боковский р-н, ст. Боковская, ул. Гагарина 8Б,(61:05:0010101:726) (ориентировочная протяженность ЛЭП-0,047км,)»</t>
  </si>
  <si>
    <t>Строительство ВЛ-0,4 кВ от опоры №19 ВЛ-0,4 кВ №2 ТП-10/0,4 кВ №50 по ВЛ-10 кВ №6 ПС 110/35/10 кВ «Кашарская», обеспечение коммерческим учетом электрической энергии (мощности) в точке поставки и установка шкафа 0,4 с коммутационными аппаратами, для технологического присоединения сельскохозяйственного производства заявителя, ИП Решетько В.А., расположенное Ростовская область, Кашарский р-н, с. Лысогорка (к.н. 61:16:0600010:347) (ориентировочная протяженность ЛЭП – 0,077 км)</t>
  </si>
  <si>
    <t>Строительство ВЛ-0,4 кВ от опоры №3 по ВЛ-0,4кВ №3 КТП-10/0,4 кВ №369 по ВЛ-10 кВ №2 ПС 35/10 кВ "Колундаевская" обеспечение коммерческим учетом электрической энергии (мощности) в точке поставки и установка шкафа 0,4 кВ с коммутационным аппаратом, для технологического присоединения кухни заявителя, Ильиной Н.Н., расположенной  Ростовская область, Шолоховский р-н, х. Поповский, ул. Школьная, д. 8, (к.н.з.у. 61:43:0090701:162) (ориентировочная протяженность ЛЭП-0,17 км)</t>
  </si>
  <si>
    <t>Строительство ВЛ-0,4 кВ от опоры №4 по ВЛ-0,4кВ №3 КТП-10/0,4 кВ №333 по ВЛ-10 кВ №2 ПС 35/10 кВ "Терновская-2", обеспечение коммерческим учетом электрической энергии (мощности) в точке поставки и установка шкафа 0,4 кВ с коммутационным аппаратом, для технологического присоединения жилого дома заявителя, Поповой Н.И., расположенного по адресу:  Ростовская область, Шолоховский р-н, ст-ца. Еланская, ул. Донская, д. 4, (к.н.з.у. 61:43:0020301:141) (ориентировочная протяженность ЛЭП-0,1 км)</t>
  </si>
  <si>
    <t>Строительство ВЛ-0,4 кВ от опоры №19 по ВЛ-0,4кВ №3 КТП-10/0,4 кВ №26 по ВЛ-10 кВ №1 ПС 35/10 кВ "Базковская" обеспечение коммерческим учетом электрической энергии (мощности) в точке поставки и установка шкафа 0,4 кВ с коммутационным аппаратом, для технологического присоединения квартиры заявителя, Кисель Н.И., расположенной  Ростовская область, Шолоховский р-н, ст. Базковская, ул. Калинина, д. 62, (к.н.з.у. 61:43:0010102:1415) (ориентировочная протяженность ЛЭП-0,17 км)</t>
  </si>
  <si>
    <t>Строительство ВЛ-10 кВ от опоры №7 по ВЛ-10 кВ №2  ПС 110/35/10 кВ "Калининская" с установкой КТП и строительством ВЛ-0,4 кВ обеспечение коммерческим учетом электрической энергии (мощности) в точке поставки и установка шкафа 0,4 кВ с коммутационным аппаратом, для технологического присоединения строящегося склада  заявителя, ИП Глава КФХ Лащенов А.И., расположенного в  Ростовская область, Шолоховский р-н, пс. Межселенная территория, по границе СПК Калининское,  (61:23:0600016:249) (ориентировочная протяженность ЛЭП-0,02 км, ориентировочная мощность ТП- 0,025 МВА)</t>
  </si>
  <si>
    <t>Строительство ВЛ-10 кВ от опоры №72/166 по ВЛ-10 кВ №3  ПС 35/10 кВ "Мальчевская" с установкой КТП и строительством ВЛ-0,4 кВ обеспечение коммерческим учетом электрической энергии (мощности) в точке поставки и установка шкафа 0,4 кВ с коммутационным аппаратом, для технологического присоединения гостиници  заявителя, ИП Позигун И.Н., расположенного в  Ростовская область, Миллеровский  р-н,  (61:22:0600008:1226) (ориентировочная протяженность ЛЭП-0,18 км, ориентировочная мощность ТП- 0,160 МВА)</t>
  </si>
  <si>
    <t>Строительство ВЛ-0,4 кВ от опоры №18 по ВЛ-0,4 кВ №1 КТП-10/0,4 кВ №206 по ВЛ-10 кВ №1 ПС 110/35/10 кВ "Вешенская 1", обеспечение коммерческим учетом электрической энергии (мощности) в точке поставки и установка шкафа 0,4 кВ с коммутационным аппаратом, для технологического присоединения жилого дома  заявителя, Конышева В.Н., расположенной  Ростовская область, Шолоховский р-н, х. Дубровский, ул. Центральная, д. 4  (к.н.з.у.61:43:0030101:152) (ориентировочная протяженность ЛЭП-0,13 км)</t>
  </si>
  <si>
    <t>Строительство ВЛ-0,4 кВ от опоры №16/13 по ВЛ-0,4 кВ №1 КТП-10/0,4 кВ №220 по ВЛ-10 кВ №2 ПС 110/35/10 кВ «Вешенская 1», обеспечение коммерческим учетом электрической энергии (мощности) в точке поставки и установка шкафа 0,4 кВ с коммутационным аппаратом, для технологического присоединения жилого дома заявителя, Крымцевой Е.Г., расположенного Ростовская область, Шолоховский р-н, х. Зубковский, ул. Заречная, д. 12, (к.н.з.у. 61:43:0030301:205) (ориентировочная протяженность ЛЭП – 0,1 км) (1 шт)</t>
  </si>
  <si>
    <t>Строительство ВЛ-10 кВ от опоры № 146/100 по ВЛ-10 кВ № 18 ПС 110/35/10 кВ «ГОК» с установкой КТП и строительством ВЛ-0,4 кВ, обеспечение коммерческим учетом электрической энергии (мощности) в точке поставки и установка шкафа 0,4 кВ с коммутационным аппаратом, для технологического присоединения сельскохозяйственной ярмарки заявителя, ИП Салманов Н.М., расположенного в Ростовской области, Миллеровский р-н, Первомайское сельское поселение,  (61:22:0600028:963) (ориентировочная   протяженность ЛЭП – 0,057 км, ориентировочная мощность ТП – 0,025 МВА) (1 шт.)</t>
  </si>
  <si>
    <t>Строительство ВЛ-0,4 кВ от опоры №17 по ВЛ-0,4 кВ №2 КТП-10/0,4 кВ №206 по ВЛ-10 кВ №1 ПС 110/35/10 кВ «Вешенская 1», установка прибора коммерческого учета электрической энергии (мощности) в точке поставки и установка шкафа 0,4 кВ с коммутационным аппаратом, (1 шт.) для технологического присоединения жилого дома заявителя, Пинкина Н.И., расположенного Ростовская область, Шолоховский р-н, х. Дударевский, ул. Центральная, д. 54, (к.н.з.у. 61:43:0030101:1264) (ориентировочная протяженность ЛЭП – 0,06 км) (1 шт)</t>
  </si>
  <si>
    <t>Строительство ВЛ-0,4 кВ от опоры №6 по ВЛ-0,4 кВ №1 КТП-10/0,4 кВ №227 по ВЛ-10 кВ №2 ПС 110/35/10 кВ «Вешенская 1», установка прибора коммерческого учета электрической энергии (мощности) в точке поставки и установка шкафа 0,4 кВ с коммутационным аппаратом, (1 шт.) для технологического присоединения жилого дома заявителя, Кривошлыковой Е.И., расположенного по адресу: Ростовская область, Шолоховский р-н, х. Зубковский, ул. Лесная, д. 63, (к.н.з.у. 61:43:0030301:147) (ориентировочная протяженность ЛЭП – 0,36 км) (1 шт.)</t>
  </si>
  <si>
    <t>Строительство ВЛ-0,4 кВ от опоры №52/3 по ВЛ-0,4 кВ №2 КТП-10/0,4 кВ №284 по ВЛ-10 кВ №5 ПС 35/10 кВ «Ореховская», установка прибора коммерческого учета электрической энергии (мощности) в точке поставки и установка шкафа 0,4 кВ с коммутационным аппаратом, (1 шт.) для технологического присоединения личного подсобного хозяйства заявителя, Шишкова Ю.А., расположенного по адресу: Ростовская область, Миллеровский р-н, х. Ореховка, (к.н.з.у. 61:22:0600027:2077) (ориентировочная протяженность ЛЭП – 0,055 км) (1 шт.)</t>
  </si>
  <si>
    <t>Строительство ВЛ-0,4 кВ от опоры №8 по ВЛ-0,4 кВ №1 КТП-10/0,4 кВ №165 по ВЛ-10 кВ №5 ПС 35/10 кВ «Долотинская», установка прибора коммерческого учета электрической энергии (мощности) в точке поставки и установка шкафа 0,4 кВ с коммутационным аппаратом, (1 шт.) для технологического присоединения жилого дома заявителя, Думина С.А., расположенного по адресу: Ростовская область, Миллеровский р-н, х. Новоалександровка, ул. Горная, д. 11 (к.н.з.у. 61:22:0060901:21) (ориентировочная протяженность ЛЭП – 0,3 км) (1 шт.)</t>
  </si>
  <si>
    <t>Строительство ВЛ-10 кВ от опоры № 81 по ВЛ-10 кВ № 2 ПС 35/10 кВ «Криворожская» с установкой КТП и строительством ВЛ-0,4 кВ, установка коммерческого учета электрической энергии (мощности) в точке поставки и установка шкафа 0,4 кВ с коммутационным аппаратом, для технологического присоединения ангара заявителя, ИП Шоста А.Н., расположенного в Ростовской области, Миллеровский р-н, сл. Криворожье, Криворожское сельское поселение,  (61:22:0600024:703) (ориентировочная   протяженность ЛЭП – 0,026 км, ориентировочная мощность ТП – 0,025 МВА) (1 шт.)</t>
  </si>
  <si>
    <t>Строительство ВЛ-0,4 кВ от опоры №13 по ВЛ-0,4 кВ №1 КТП-10/0,4 кВ №662 по ВЛ-10 кВ №1 ПС 35/10 кВ «Криворожская», установка прибора коммерческого учета электрической энергии (мощности) в точке поставки и установка шкафа 0,4 кВ с коммутационным аппаратом, (1 шт.) для технологического присоединения сельскохозяйственного ангара заявителя, Луганцева А.С., расположенного по адресу: Ростовская область, Миллеровский р-н, Криворожское сельское поселение (к.н.з.у. 61:22:0600024:710) (ориентировочная протяженность ЛЭП – 0,05 км) (1 шт.)</t>
  </si>
  <si>
    <t>Строительство ВЛ-0,4 кВ от опоры №13/14 по ВЛ-0,4 кВ №3 КТП-10/0,4 кВ №210 по ВЛ-10 кВ №1 ПС 110/35/10 кВ «Вешенская 1», установка прибора коммерческого учета электрической энергии (мощности) в точке поставки и установка шкафа 0,4 кВ с коммутационным аппаратом, (1 шт.) для технологического присоединения жилого дома заявителя, Фроловой В.В., расположенного по адресу: Ростовская область, Шолоховский р-н, х. Антиповский, ул. Школьная, д. 78, (к.н.з.у. 61:43:0030201:206) (ориентировочная протяженность ЛЭП – 0,12 км) (1 шт.)</t>
  </si>
  <si>
    <t>Строительство ВЛ-0,4 кВ от опоры №3/5 по ВЛ-0,4 кВ №2 ЗТП-10/0,4 кВ №379 по ВЛ-10 кВ №3 ПС 35/10 кВ «Колундаевская», установка прибора коммерческого учета электрической энергии (мощности) в точке поставки и установка шкафа 0,4 кВ с коммутационным аппаратом, (1 шт.) для технологического присоединения жилого дома заявителя, Афанасьева П.Н., расположенного по адресу: Ростовская область, Шолоховский р-н, х. Колундаевский, ул. Школьная, д. 4, (к.н.з.у. 61:43:0060101:1105) (ориентировочная протяженность ЛЭП – 0,075 км) (1 шт.)</t>
  </si>
  <si>
    <t>Строительство ВЛ-0,4 кВ от опоры №12 по ВЛ-0,4 кВ №3 КТП-10/0,4 кВ №104 по ВЛ-10 кВ №1 ПС 35/10 кВ «Базковская», установка прибора коммерческого учета электрической энергии (мощности) в точке поставки и установка шкафа 0,4 кВ с коммутационным аппаратом, (1 шт.) для технологического присоединения жилого дома заявителя, Медведевой Н.М., расположенного по адресу: Ростовская область, Шолоховский р-н, х. Громковский, ул. Советская, д. 302 а, (к.н.з.у. 61:43:0010501:968) (ориентировочная протяженность ЛЭП – 0,085 км) (1 шт.)</t>
  </si>
  <si>
    <t>Строительство ВЛ-10 кВ от опоры № 170 по ВЛ-10 кВ № 4 ПС 35/10 кВ «Кружилинская» с установкой КТП и строительством ВЛ-0,4 кВ, установку коммерческого учета (3 шт.) электрической энергии (мощности) в точке поставки и установка шкафов 0,4 кВ с коммутационным аппаратом, для технологического присоединения жилых домов заявителей, Заикина В.В., Чернышевой Ю.В., и Торопова А.В., расположенных в Ростовской области, Шолоховский р-н, х. Чукаринский, ул Сосновая 26, ул. Сосновая 28, ул. Сосновая 30 (61:43:0070501:206, 61:43:0070501:205, 61:43:0070501:207) (ориентировочная   протяженность ЛЭП – 0,24 км, ориентировочная мощность ТП – 0,063 МВА) (3 шт.)</t>
  </si>
  <si>
    <t>Строительство ВЛ-10 кВ от опоры № 3/51/209 по ВЛ-10 кВ № 18 ПС 110/35/10 кВ «ГОК» с установкой ТП и строительством ВЛ-0,4 кВ, установка коммерческого учета электрической энергии (мощности) в точке поставки и установка шкафа 0,4 кВ с коммутационным аппаратом (1 шт.), для технологического присоединения мастерской по ремонту сельскохозяйственной техники заявителя, ООО «Агросервис», расположенной в Ростовской области, г.  Миллерово,  (61:54:0100001:17) (ориентировочная   протяженность ЛЭП – 0,48 км, ориентировочная мощность ТП – 0,16 МВА)</t>
  </si>
  <si>
    <t>Строительство ВЛ-0,4 кВ от опоры №5 ВЛ 0,4 кВ №2 КТП-10/0,4 кВ №722 по ВЛ-10 кВ №5 ПС 110/10 кВ «Маяк», установка прибора коммерческого учета электрической энергии (мощности) в точке поставки и установка шкафа 0,4 кВ с коммутационным аппаратом, (1 шт.) для технологического присоединения базовой станции заявителя, ООО «Т2 Мобайл», расположенной по адресу: Ростовская область, Миллеровский р-н, сл. Никольская, ул. Российская, д. 12, кв. 2, к.н.з.у. 61:22:0100101:53 (ориентировочная протяженность ЛЭП – 0,16 км)</t>
  </si>
  <si>
    <t>Строительство ВЛ-0,4 кВ от опоры №2/27 по ВЛ-0,4 кВ №2 КТП-10/0,4 кВ №28 по ВЛ-10 кВ №4 ПС 35/10 кВ «Боковская», установка прибора коммерческого учета электрической энергии (мощности) в точке поставки и установка шкафа 0,4 кВ с коммутационным аппаратом, (1 шт.) для технологического присоединения жилого дома заявителя, Гладковой Н.В., расположенного по адресу: Ростовская область, Боковский р-н, х. Дуленков, ул. Огородная, д. 23-Г, (к.н.з.у. 61:05:0010603:198) (ориентировочная протяженность ЛЭП – 0,066 км)</t>
  </si>
  <si>
    <t>Строительство ВЛ-10 кВ от опоры № 5/164 по ВЛ-10 кВ № 2 ПС 110/35/10 кВ «Сохрановская» с установкой КТП и строительством ВЛ-0,4 кВ, установка приборов учета электрической энергии (мощности) в точках поставки и установка шкафов ( 0,4 кВ) с коммутационными аппаратами, для технологического присоединения гостиницы и объекта общественного питания Заявителя, Курганской Л.А., расположенных в Ростовской области, Чертковский р-н, х. Нагибин, ул. Молодежная 53, 55,  (ориентировочная   протяженность ЛЭП – 0,322 км, ориентировочная мощность ТП – 0,16 МВА, количество приборов учёта 0,4 кВ – 2 шт.)</t>
  </si>
  <si>
    <t>Строительство ВЛ-0,4 кВ от опоры №3/13 ВЛ-0,4 кВ №1 КТП-10/0,4 кВ №132 по ВЛ-10 кВ №1 ПС 35/10 кВ «В. Чирская», установка прибора коммерческого учета электрической энергии (мощности) в точке поставки и установка шкафа 0,22 кВ с коммутационным аппаратом, (1 шт.) для технологического присоединения модульного ФАП заявителя, МБУЗ «Центральная районная больница Боковского района», расположенного по адресу: Ростовская область, Боковский р-н, х. Большенаполовский, ул. Школьная, д. 71 а, (к.н.з.у. 61:05:0020204:438) (ориентировочная протяженность ЛЭП – 0,03 км)</t>
  </si>
  <si>
    <t>Строительство ВЛ-10 кВ от опоры № 35 по ВЛ-10 кВ № 2 ПС 35/10 кВ «Курская» с установкой КТП и строительством ВЛ-0,4 кВ, установка коммерческого учета электрической энергии (мощности) в точке поставки и установка шкафа 0,4 кВ с коммутационным аппаратом, для технологического присоединения ангара заявителя, ИП Глава КФХ Петров Н.Ю., расположенного в Ростовской области, Миллеровский р-н, Криворожское сельское поселение,  (61:22:0600020:466) (ориентировочная   протяженность ЛЭП – 1,355 км, ориентировочная мощность ТП – 0,025 МВА) (1 шт)</t>
  </si>
  <si>
    <t>Строительство ВЛ-10 кВ от опоры № 10/92 по ВЛ-10 кВ № 7 ПС 110/35/10 кВ «Сулин» с установкой КТП и строительством ВЛ-0,4 кВ, установка коммерческого учета электрической энергии (мощности) в точке поставки и установка шкафа 0,4 кВ с коммутационным аппаратом, для технологического присоединения коровника заявителя, ИП Глава КФХ Ломатченко Ю.А., расположенного в Ростовской области, Миллеровский р-н, Сулинское сельское поселение,  (61:22:0600022:800) (ориентировочная   протяженность ЛЭП – 2,05 км, ориентировочная мощность ТП – 0,025 МВА) (1 шт.)</t>
  </si>
  <si>
    <t>Строительство ВЛ-10 кВ от опоры № 22/52 по ВЛ-10 кВ № 1 ПС 110/10 кВ «Дегтевская» с установкой КТП и строительством ВЛ-0,4 кВ», обеспечение коммерческим учетом электрической энергии (мощности) в точке поставки и установка шкафа 0,4 кВ с коммутационными аппаратами, для технологического присоединения ангара заявителя, ИП Беличенко А.Е., расположенного Ростовская область, Миллеровский р-н, (к.н.з.у. 61:22:0600006:1227) (ориентировочная протяженность ЛЭП – 0,955 км, ориентировочная мощность ТП – 0,025 МВА)</t>
  </si>
  <si>
    <t>Строительство ВЛ-10 кВ от опоры № 234/45 по ВЛ-10 кВ № 1 ПС 110/35/10 кВ «Вешенская 1» с установкой КТП и строительством ВЛ-0,4 кВ», для технологического присоединения жилого дома заявителя, Дударевой А.П., расположенного в Ростовской области, Шолоховский р-н, х. Щебуняевский, ул. Песчаная 9 (61:43:0080601:14, (ориентировочная протяженность ЛЭП – 0,96 км, ориентировочная мощность ТП – 0,025 МВА)</t>
  </si>
  <si>
    <t xml:space="preserve">Строительство ВЛ-0,4 кВ от РУ 0,4 кВ КТП-10/0,4 кВ №249 по ВЛ-10 кВ №6 ПС 110/35/10 кВ «Вешенская 1», установка прибора коммерческого учета электрической энергии (мощности) в точке поставки и установка шкафа 0,4 кВ с коммутационным аппаратом, (1 шт.) для технологического присоединения жилого дома заявителя, Бесхлебнова А.Ф., расположенного по адресу: Ростовская область, Шолоховский р-н, х. Черновский, ул. Заречная, д.1, (к.н.з.у. 61:43:0060801:441) (ориентировочная протяженность ЛЭП – 0,86 км) </t>
  </si>
  <si>
    <t>Строительство ВЛ-10 кВ от опоры № 187 по ВЛ-10 кВ № 6 ПС 110/35/10 кВ «Сохрановская» с установкой КТП и строительством ВЛ-0,4 кВ», для технологического присоединения станции техобслуживания заявителя,  ИП Мухамедова И.М., расположенной в Ростовской области, Чертковский р-н, х. Нагибин,  (61:42:0600003:669) (ориентировочная   протяженность ЛЭП – 1,88 км, ориентировочная мощность ТП – 0,250 МВА)</t>
  </si>
  <si>
    <t>Строительство ВЛ-10кВ от опоры № 203 по ВЛ-10кВ № 4 ПС 110/35/10 кВ "Ал. Лозовская" с установкой КТП и строительством ВЛ-0,4кВ", для технологического присоединения базовой станции №61-02514 ПАО Мобильные ТелеСистемы, расположенной в Ростовской области, Чертковский р-н, х. Ястребиновский, (61:42:06000018) (ориентировочная протяженность ЛЭП 2,31км, ориентировочная мощность ТП 0,025МВА)</t>
  </si>
  <si>
    <t>Строительство ВЛ 0,4 кВ от ВЛ 0,4 кВ №1 КТП №629 ВЛ 10 кВ №501 ПС 35 кВ АС5 для электроснабжения ВРУ 0,4 кВ жилого дома Апальковой Ю. А. на участке с КН 61:02:0020101:131 в х. Алитуб Аксайского района Ростовской области (ориентировочная протяжённость ЛЭП 0,028 км)</t>
  </si>
  <si>
    <t xml:space="preserve">Строительство ВЛ 0,4 кВ от сущ. опоры №1/10 ВЛ 0,4 кВ №1 КТП 10/0,4 кВ № 89 ВЛ 10 кВ №706 ПС 110/10 кВ АС 7 для электроснабжения ВРУ 0,4 кВ жилого дома Бандурина В.А. на участке с КН 61:02:00600007:2787, в п. Красный Колос, ул, Казачья, 8, Аксайский район Ростовской области </t>
  </si>
  <si>
    <t>Строительство ВЛ 0,4 кВ от ВЛ 0,4 кВ №2 КТП №72 ВЛ 6 кВ №804 ПС 35 кВ АС8 для электроснабжения ВРУ 0,4 кВ жилого дома Басенко Е. В. на участке с КН 61:02:0600010:3456 в п. Российский Аксайского района Ростовской области (ориентировочная протяжённость ЛЭП 0,055 км)</t>
  </si>
  <si>
    <t>Строительство ТП 10/0,4 кВ, ВЛ 0,4 кВ,  ВЛ 10 кВ от ВЛ 10 кВ №1003 ПС 110 кВ АС10 для электроснабжения жилого дома Вуколова К.В. По ул. Краузиной, 6 в ст-це Грушевская Аксайского района Ростовской области (ориентировочная мощность трансформатора 0,250 МВА, ориентировочная протяженность ЛЭП 0,280 км)</t>
  </si>
  <si>
    <t>«Строительство ВЛ 0,4 кВ от ВЛ 0,4 кВ №4 техперевооружаемой КТП №190 (по договору №61-1-19-00484861 от 28.11.2019 г.) ВЛ 10 кВ №1513 ПС 110 кВ АС15 для электроснабжения ВРУ 0,4 кВ жилого дома Гурулева М. В. по ул. Грушевая, 5 в п. Водопадный Аксайского района Ростовской области (ориентировочная протяжённость ЛЭП 0,168 км)»</t>
  </si>
  <si>
    <t xml:space="preserve">Строительство ВЛ 0,4 кВ от ВЛ 0,4 кВ №1 КТП №146 ВЛ 10 кВ №434 ПС 220 кВ Р4, КЛ 0,4 кВ РУ 0,4 кВ КТП №231 ВЛ 10 кВ №441 ПС 220 кВ Р4 для электроснабжения детского сада на 60 мест на участке с КН 61:02:0010148:59 в п. Янтарный Аксайского района Ростовской области (ориентировочная протяжённость ЛЭП 0,33 км)
</t>
  </si>
  <si>
    <t>«Строительство ВЛ 0,4 кВ от РУ 0,4 кВ техперевооружаемой КТП №190 (по договору №61-1-19-00484861 от 28.11.2019 г.) ВЛ 10 кВ №1513 ПС 110 кВ АС15 для электроснабжения ВРУ 0,4 кВ жилого дома Жалолова Р. Н. по ул. Вишневая, 2/12 в п. Водопадный Аксайского района Ростовской области (ориентировочная протяжённость ЛЭП 0,076 км)»</t>
  </si>
  <si>
    <t>Строительство ВЛ 0,4 кВ от ВЛ 0,4 кВ №1 КТП №450 ВЛ 10 кВ №1103 ПС 110 кВ АС11 для электроснабжения ВРУ 0,4 кВ жилого дома Кабраль Д. С. на участке с КН 61:02:0600009:3051 в ст-це Мишкинская Аксайского района Ростовской области (ориентировочная протяжённость ЛЭП 0,085 км)</t>
  </si>
  <si>
    <t>Строительство ВЛ 0,4 кВ от РУ 0,4 кВ КТП №72 ВЛ 6 кВ №804 ПС 35 кВ АС8 для электроснабжения ВРУ 0,4 кВ жилого дома Перелыгина Р. А. по ул. Еловая, 20/17 в п. Российский Аксайского района Ростовской области (ориентировочная протяжённость ЛЭП 0,240 км)</t>
  </si>
  <si>
    <t>Строительство ВЛ 0,4 кВ от РУ 0,4 кВ КТП №95 ВЛ 6 кВ №305 ПС 35 кВ АС3 для электроснабжения автомойки ИП Ткачевой В. А. на участке с КН 61:02:0120103:799 в г. Аксае Аксайского района Ростовской области (ориентировочная протяжённость ЛЭП 0,2 км)</t>
  </si>
  <si>
    <t>Строительство ВЛ 0,4 кВ от ВЛ 0,4 кВ №1 КТП №148 ВЛ 6 кВ №802 ПС 35 кВ АС8 для электроснабжения ВРУ 0,4 кВ жилых домов по адресу: Ростовская обл., Аксайский р-н, п. Опытный, с/т “Энергетик” (ориентировочная протяжённость ЛЭП 0,190 км)</t>
  </si>
  <si>
    <t>Строительство ВЛ 0,4 кВ от ВЛ 0,4 кВ №2 КТП №137 ВЛ 10 кВ №108 ПС 110 кВ БГ1 для электроснабжения жилого дома Исаева И. по адресу РО, Багаевский район, х. Елкин, пер. Северный, д. 28, к.н. 61:03:0030133:16. (ориентировочная протяжённость ЛЭП 0,145 км)</t>
  </si>
  <si>
    <t>Строительство ВЛ 0,4 кВ от ВЛ 0,4 кВ №1 КТП №147 ВЛ 10 кВ №307 ПС 35 кВ БГ3 для электроснабжения теплицы Хамдиева А.Х. по адресу РО, Багаевский район, Елкинское сельское поселение, к.н. 61:03:0600002:681. (ориентировочная протяжённость ЛЭП 0,085 км)</t>
  </si>
  <si>
    <t>Строительство ВЛ 0,4 кВ от опоры № 22 ВЛ-0,4 кВ № 3 КТП № 637 ВЛ 10 кВ №608 ПС СМ6  с установкой на границе земельного участка Заявителя прибора учета для электроснабжения ВРУ-0,4 кВ жилого дома заявителя Таировой А.Ш.(1 прибор учета)</t>
  </si>
  <si>
    <t xml:space="preserve">Строительство ВЛ 0,4 кВ от проектируемой ВЛ 0,4 кВ (по договору №61-1-18-00419781 от 27.12.2018 г.) проектируемого КТПН 6/0,4 кВ ВЛ 6 кВ №305 ПС 35 кВ АС3 для электроснабжения ВРУ 0,4 кВ жилых домов на участках с КН 61:02:0600010:14281, 61:02:0600010:14306 в г. Аксае Аксайского района Ростовской области </t>
  </si>
  <si>
    <t xml:space="preserve">Строительство ВЛ 0,4 кВ от ВЛ 0,4 кВ №1 КТП №245 ВЛ 10 кВ №1513 ПС 110 кВ АС15 для электроснабжения ВРУ 0,4 кВ жилых домов Бугаян А. М. на участке с КН 61:02:060010:16034, 61:02:060010:16038 в п. Водопадный Аксайского района Ростовской области (ориентировочная протяжённость ЛЭП 0,130 км)
</t>
  </si>
  <si>
    <t xml:space="preserve">Строительство ВЛ 0,4 кВ от ВЛ 0,4 кВ №1 КТП №11 ВЛ 10 кВ №655 ПС 110 кВ АС6 для электроснабжения устройства катодной защиты филиала ПАО “Газпром газораспределение Ростов-на-Дону” в г. Аксае по адресу: Ростовская обл., р-н Аксайский, ст-ца Старочеркасская </t>
  </si>
  <si>
    <t>«Строительство КТПН 10/0,4 кВ, ВЛ 0,4 кВ, ВЛ 10 кВ от ВЛ 10 кВ №102 ПС 110 кВ АС1 для электроснабжения ВРУ 0,4 кВ гостиничного комплекса Казарян Н. С. на участке с КН 61:02:0000000:6785 в ст-це Ольгинская Аксайского района Ростовской области (ориентировочная мощность трансформатора 0,025 МВА, ориентировочная протяжённость ЛЭП 0,095 км)»</t>
  </si>
  <si>
    <t>Строительство КТПН 10/0,4 кВ, ВЛ 10 кВ, ВЛ 0,4 кВ от ВЛ 10 кВ №103 ПС 110 кВ АС1 для электроснабжения ВРУ 0,4 кВ жилого дома Кораблинова И. А. по ул. Ноябрьская, 34 в х. Островского Аксайского района Ростовской области (ориентировочная мощность трансформатора 0,025 МВА, ориентировочная протяжённость ЛЭП 0,172 км)</t>
  </si>
  <si>
    <t>Строительство КТПН 10/0,4 кВ, ВЛ 10 кВ, ВЛ 0,4 кВ от ВЛ 10 кВ №705 ПС 35 кВ АС7 для электроснабжения ВРУ 0,23 кВ пастбища Кудря О. А. на участке с КН 61:02:0600006:4739 в п. Красный Аксайского района Ростовской области (ориентировочная мощность трансформатора 0,025 МВА, ориентировочная протяжённость ЛЭП 0,050 км)</t>
  </si>
  <si>
    <t>Техническое перевооружение КТП №443 ВЛ 10 кВ №1103 ПС 110 кВ АС11 с заменой силового трансформатора и строительство ВЛ 0,4 кВ от ВЛ 0,4 кВ №2 КТП №443 ВЛ 10 кВ №1103 ПС 110 кВ АС11 для электроснабжения ВРУ 0,4 кВ складов Лиманской Т. В. на участке с КН 61:02:0070501:553 в х. Александровка Аксайского района Ростовской области</t>
  </si>
  <si>
    <t>Строительство ВЛ-0,4 кВ, ВЛ 0,4 кВ от опоры №9 ВЛ 0,4 кВ №3 КТП 10/0,4 кВ №419 ВЛ 10 кВ №1005 ПС 110/10 кВ АС 10 для электроснабжения жилого дома Любимова В.С. на участке с КН 61:02:0030107:281, в ст-це Грушевская Аксайского района Ростовской области (ориентировочная протяженность ЛЭП 0,022 км)</t>
  </si>
  <si>
    <t xml:space="preserve">Строительство ВЛ 0,4 кВ от проектируемой КТПН 10/0,4 кВ (по договору №61-1-19-00460413 от 08.08.2019 г.) КЛ 10 кВ №3ф3 РП-3 КЛ 10 кВ №1532 ПС 110 кВ АС15 для электроснабжения ВРУ 0,4 кВ шиномонтажа Нуриддиновой Т. Ш. по ул. Авиаторов, 4 в г. Аксае Аксайского района Ростовской области </t>
  </si>
  <si>
    <t>«Строительство КТПН 10/0,4 кВ, ВЛ 0,4 кВ, ВЛ 10 кВ от ВЛ 10 кВ №1003 ПС 110 кВ АС10 для электроснабжения ВРУ 0,4 кВ нежилого здания Цветкова В. П. на участке с КН 61:02:0600002:1270 в КСП им. Ленина Аксайского района Ростовской области (ориентировочная мощность трансформатора 0,025 МВА, ориентировочная протяжённость ЛЭП 0,040 км)»</t>
  </si>
  <si>
    <t>Строительство ТП 10/0,4 кВ, ВЛ 10 кВ, ВЛ 0,4 кВ от опоры №219 ВЛ 10 кВ №257 ПС 110 кВ БГ2 для электроснабжения жилого дома Железняковой В.В.  по адресу: Ростовская обл., Багаевский район, х. Усьман, пер. Донской, к.н. 61:03:0600009:376 (ориентировочная мощность трансформатора 0,025 МВА, ориентировочная протяжённость ЛЭП 0,21 км)</t>
  </si>
  <si>
    <t>Строительство ВЛ 0,4 кВ от ВЛ 0,4 кВ №2 КТП №124 ВЛ 10 кВ №108 ПС 110 кВ БГ1 для электроснабжения магазина по адресу РО, Багаевский район, х. Елкин, пер. Центральный, д. 54-д. (ориентировочная протяжённость ЛЭП 0,035 км)</t>
  </si>
  <si>
    <t>Строительство ТП 10/0,4 кВ, ВЛ 0,4 кВ, ВЛ 10 кВ от ВЛ 10 кВ №810 ПС 35 кВ В-8 для электроснабжения вагончика  ИП Главы КФХ Абдуловой С. Р. на участке с КН 61:06:0600004:40 в Веселовском районе Ростовской области, п. Полевой, участок находиться примерно в 1,2 км от ориентира по направлению на юго-восток п. Полевой</t>
  </si>
  <si>
    <t xml:space="preserve">Строительство ВЛ 0,4 кВ от РУ 0,4 кВ  КТП 10/0.4 кВ № 120, ВЛ 10 кВ №405  ПС 35 кВ В4 для электроснабжения магазина ИП Амирханян Ш. В. на участке с КН 61:06:0600012:878 в п. Веселый, ул. Октябрьская, д. 218, Веселовского района, Ростовской области и технической станции Хасанова Ё. О. на участке с КН 61:06:0600012:1096 в п. Веселый, ул. Октябрьская, д. 222-а Веселовского района, Ростовской области (ориентировочная протяжённость ЛЭП 0,330 км)
</t>
  </si>
  <si>
    <t>Строительство ВЛ 0,4 кВ от ВЛ 0,4 кВ №1 КТП №418 ВЛ 10 кВ №810 ПС 35 кВ В8 для электроснабжения шкафа телекоммуникационного ПАО «Ростелеком»  по адресу Ростовская Область, Веселовский район, п. Средний Маныч, вблизи ул. Просвещения. 24, (ориентировочная протяжённость ЛЭП 0,05 км)</t>
  </si>
  <si>
    <t>Строительство ВЛ 0,4 кВ по ВЛ 0,4 кВ №1 КТП №424 ВЛ 10 кВ №708 ПС 35 кВ В7 для электроснабжения мельницы ИП Главы КФХ Самаркина М. Н. по адресу РО, Веселовский район, х. Нижнесоленый, ул. Саманная, 1-а, к.н. 61:06:0020306:34 (ориентировочная протяжённость ЛЭП 0,195 км</t>
  </si>
  <si>
    <t>Строительство ВЛ 0,4 кВ от ВЛ 0,4 кВ №2   КТП №206 ВЛ 10 кВ №211 ПС 110 кВ СМ2 для электроснабжения ВРУ-0,4 кВ Базовой станции сотовой связи БС-1386 заявителя ООО «Т2 Мобайл» по адресу: Ростовская обл., р-н. Семикаракорский, х. Титов, пер. Вишневый, д. 2,  корп. б, кадастровый номер земельного участка: 61:35:0030201:1836</t>
  </si>
  <si>
    <t>Строительство ТП 10/0,4 кВ, ВЛ 10 кВ, ВЛ 0,4 кВ от опоры №5/100 ВЛ 10 кВ №1125 ПС 110 кВ СМ1 для электроснабжения дома культуры заявителя Администрация Новозолотовского сельского поселения по адресу: Ростовская обл., Семикаракорский район, х. Чебачий, ул. Парковая, 11 к.н.:61:35:0060201:730 (ориентировочная мощность трансформатора 0,16 МВА, ориентировочная протяжённость ЛЭП 0,01 км)</t>
  </si>
  <si>
    <t>«Техническое перевооружение КТП №7 ВЛ 10 кВ №657 ПС 110 кВ АС6 с заменой силового трансформатора и строительством ВЛ 0,4 кВ для электроснабжения ВРУ 0,4 кВ жилого дома Борец Т. М. на участке с КН 61:02:0110102:3707 в ст-це Старочеркасская Аксайского района Ростовской области (ориентировочная мощность трансформатора 0,250 МВА, ориентировочная протяжённость ЛЭП 0,060 км)»</t>
  </si>
  <si>
    <t xml:space="preserve">Строительство ВЛ 0,4 кВ от РУ 0,4 кВ КТП №421 ВЛ 10 кВ №1101 ПС 110 кВ АС11 для электроснабжения ВРУ 0,4 кВ жилого дома Галактионова В. Б. по ул. Спортивная, 11 в ст-це Мишкинская Аксайского района Ростовской области (ориентировочная протяжённость ЛЭП 0,249 км)
</t>
  </si>
  <si>
    <t>Техническое перевооружение КТП №138 ВЛ 6 кВ №807 ПС 35 кВ АС8 с заменой силового трансформатора и строительством ВЛ 0,4 кВ для электроснабжения ВРУ 0,4 кВ жилого дома Красовой О. Н. по ул. Пушкина, 7А в х. Большой Лог Аксайского района Ростовской области</t>
  </si>
  <si>
    <t>Строительство КТПН 10/0,4 кВ, ВЛ 10 кВ, ВЛ 0,4 кВ от ВЛ 10 кВ №1103 ПС 110 кВ АС11 для электроснабжения ВРУ 0,4 кВ нежилого помещения Холодовой С. П. на участке с КН 61:02:0600009:907 в х. Киров Аксайского района Ростовской области (ориентировочная мощность трансформатора 0,025 МВА, ориентировочная протяжённость ЛЭП 0,540 км)</t>
  </si>
  <si>
    <t xml:space="preserve">Строительство ВЛ 0,4 кВ от проектируемой ВЛ 0,4 кВ (по договору №61-1-18-00414451 от 03.12.2018 г.) проектируемого КТПН 10/0,4 кВ ВЛ 10 кВ №1203 ПС 110 кВ АС12 для электроснабжения ВРУ 0,4 кВ жилого дома Власова В. В. на участке с КН 61:33:0600015:581 в Родионово-Несветайском районе Ростовской области </t>
  </si>
  <si>
    <t>Строительство ВЛ 0,4 кВ от ВЛ 0,4 кВ №3 КТП №613 ВЛ 10 кВ №101 ПС 110 кВ АС1 для электроснабжения ВРУ 0,4 кВ жилого дома Жукова В. И. на участке с КН 61:02:0090102:3880 в ст-це Ольгинская Аксайского района Ростовской области (ориентировочная протяжённость ЛЭП 0,095 км)</t>
  </si>
  <si>
    <t xml:space="preserve">«Строительство ВЛ 0,4 кВ от РУ 0,4 кВ КТП №653 ВЛ 10 кВ №403 ПС 110 кВ АС4 для электроснабжения ВРУ 0,4 кВ жилого дома Кубанкина А. В. по пер. Новый, 6 в х. Ленина Аксайского района Ростовской области (ориентировочная протяжённость ЛЭП 0,150 км)»
</t>
  </si>
  <si>
    <t>Строительство ВЛ 0,4 кВ от ВЛ 0,4 кВ №2 техперевооружаемой КТП №73 (по договору №61-1-19-00513789 от 10.06.2020 г.) ВЛ 6 кВ №305 ПС 35 кВ АС3 для электроснабжения ВРУ 0,4 кВ жилого дома Манило С. Л. на участке с КН 61:02:0600010:14237 в г. Аксае Аксайского района Ростовской области</t>
  </si>
  <si>
    <t xml:space="preserve">Строительство ВЛ 0,4 кВ от проектируемой ВЛ 0,4 кВ (по договору №61-1-19-00444581 от 03.06.2019 г.) КТП №72 ВЛ 6 кВ №804 ПС 35 кВ АС8 для электроснабжения жилого дома Травенко Н. И. по ул. Еловая, 16 в п. Российский Аксайского района Ростовской области </t>
  </si>
  <si>
    <t>Строительство ТП 6/0,4 кВ, ВЛ 0,4 кВ, ВЛ 6 кВ от ВЛ 6 кВ №806 ПС 35 кВ АС8 для электроснабжения производственно-складского помещения Чернова А. А. на участке с КН 61:02:0600011:2257 в п. Реконструктор Аксайского района Ростовской области (ориентировочная мощность трансформатора 0,063 МВА, ориентировочная протяжённость ЛЭП 0,060 км)</t>
  </si>
  <si>
    <t>Строительство ВЛ 0,4 кВ от ВЛ 0,4 кВ №1 КТП 10/0,4 кВ №83 ВЛ 10 кВ №301 ПС 35 кВ БГ3 для электроснабжения дачного дома Кнышева В.Г. по адресу РО, Багаевский район, п. Дачный, к.н. 61:03:0600004:3857. (ориентировочная протяжённость ЛЭП 0,025 км)</t>
  </si>
  <si>
    <t>Строительство ВЛ 0,4 кВ от ВЛ 0,4 кВ №3 КТП №577 ВЛ 10 кВ №704 ПС 35 кВ БГ7 для электроснабжения жилых домов Негодаева А.Л. и Цой В.В. по адресу РО, Багаевский район, х. Красный, ул. Новая, д. 18, д. 20, к.н. 61:03:0060107:336, к.н. 61:03:0060107:335</t>
  </si>
  <si>
    <t>Строительство ВЛ 0,4 кВ от ВЛ 0,4 кВ №1 КТП 10/0,4 кВ №11 ВЛ 10 кВ №259 ПС 110 кВ БГ2 для электроснабжения жилых домов Самокатовой И.В. и Романенко Т.К. по адресу РО, Багаевский район, ст. Манычская, ул. Озерная д. 3, д. 1, к.н. 61:03:0040130:35, к.н. 61:03:0040130:0034</t>
  </si>
  <si>
    <t>Строительство ВЛ 0,4 кВ от РУ 0,4 кВ КТП 10/0,4 кВ №592 ВЛ 10 кВ №704 ПС 35 кВ БГ7 для электроснабжения склада Штоколова В.И. по адресу РО, Багаевский район, х. Красный, Красненское сельское поселение, к.н. 61:03:0600010:732(1). (ориентировочная протяжённость ЛЭП 0,03 км)</t>
  </si>
  <si>
    <t>Строительство ВЛ 0,4 кВ по ВЛ 0,4 кВ №2 КТП №95 ВЛ 10 кВ №157 ПС 110 кВ В1 для электроснабжения магазина ИП Абдурахмановой А. И. по адресу РО, Веселовский район, п. Веселый, ул. Октябрьская, 1-д, к.н. 61:06:0000000:1868 (ориентировочная протяжённость ЛЭП 0,035 км)</t>
  </si>
  <si>
    <t>Строительство ТП 10/0,4 кВ, ВЛ 0,4 кВ, ВЛ 10 кВ от ВЛ 10 кВ №403 ПС 110 кВ АС4 для электроснабжения склада ИП Быстровой Е. В. на участке с КН 61:02:0600016:4156 в х. Маяковского Аксайского района Ростовской области (ориентировочная мощность трансформатора 0,250 МВА, ориентировочная протяжённость ЛЭП 0,085 км)</t>
  </si>
  <si>
    <t xml:space="preserve">Строительство ВЛ 0,4 кВ от ВЛ 0,4 кВ №1 КТП №425 ВЛ 10 кВ №1109 ПС 110 кВ АС11 с заменой силового трансформатора КТП №425 ВЛ 10 кВ №1109 ПС 110 кВ АС11 для электроснабжения ВРУ 0,4 кВ жилого дома Денисова И. В. на участке с КН 61:02:0030301:608 в х. Веселый Аксайского района Ростовской области </t>
  </si>
  <si>
    <t>Строительство ВЛ 0,4 кВ от РУ 0,4 кВ КТП №176 ВЛ 10 кВ №1206 ПС 110 кВ АС12 для электроснабжения нежилого помещения ИП Иванникова М. А. на участке с КН 61:02:0600007:3133 в п. Красный Колос Аксайского района Ростовской области (ориентировочная протяжённость ЛЭП 0,24 км;1 прибор учета)</t>
  </si>
  <si>
    <t>Строительство ВЛ 0,4 кВ от ВЛ 0,4 кВ №2 КТП №645 ВЛ 10 кВ №102 ПС 110 кВ АС1 для электроснабжения ВРУ 0,4 кВ жилого дома Колесникова А. Н. на участке с КН 61:02:0090102:3632 в ст-це Ольгинская Аксайского района Ростовской области (ориентировочная протяжённость ЛЭП 0,04 км)»</t>
  </si>
  <si>
    <t xml:space="preserve">Строительство ВЛ 0,4 кВ от проектируемой опоры установленной на границе земельного участка с к.н. 61:02:0600016:3846 по титулу: «Строительство ВЛ 0,4 кВ от РУ-0,4 кВ КТП 10/0,4 кВ № 653 ВЛ 10 кВ № 403 ПС 110/10 кВ АС 4» (по договору № 61-1-20-00509565 от 29.04.2020г.)  для электроснабжения ВРУ 0,4 кВ жилого дома Компанченко Д.В. на участке с КН 61:02:0600016:3840, в ул. Платова, 36, х. Ленина, Аксайский район, Ростовской области </t>
  </si>
  <si>
    <t>Строительство ВЛ 0,4 кВ от РУ 0,4 кВ КТП №255 ВЛ 10 кВ №1208 ПС 110 кВ АС12 для электроснабжения нежилого помещения ИП Маилян М. С. на участке с КН 61:02:0600004:1631 в Аксайском районе Ростовской области (ориентировочная протяжённость ЛЭП 0,03 км)</t>
  </si>
  <si>
    <t>Строительство ВЛ 0,4 кВ от проектируемой ВЛ 0,4 кВ проектируемой КТПН 10/0,4 кВ (по договору №61-1-20-00443323 от 21.05.2019 г.) ВЛ 10 кВ №107 ПС 110 кВ АС1 для электроснабжения ВРУ 0,4 кВ жилого дома Храпова В. А. в ст-це Ольгинская Аксайского района Ростовской области</t>
  </si>
  <si>
    <t xml:space="preserve">Строительство ВЛ 0,4 кВ от ВЛ 0,4 кВ №3 КТП №184 ВЛ 6 кВ №807 ПС 35 кВ АС8 с заменой силового трансформатора КТП №184 ВЛ 6 кВ №807 ПС 35 кВ АС8 для электроснабжения ВРУ 0,4 кВ жилого дома Яйлаханян С. В. на участке с КН 61:02:0010201:6158 в х. Большой Лог Аксайского района Ростовской области </t>
  </si>
  <si>
    <t>Строительство ВЛ 0,4 кВ от ВЛ 0,4 кВ №1 КТП №275 ВЛ 10 кВ №3 ПС 35 кВ Б. Салы для электроснабжения ВРУ 0,4 кВ жилого дома Якобец Д. С. на участке с КН 61:02:0600005:7364 в п. Темерницкий Аксайского района Ростовской области (ориентировочная протяжённость ЛЭП 0,03 км)</t>
  </si>
  <si>
    <t xml:space="preserve">Строительство ВЛ 10 кВ, КТП 10/0,4 кВ, ВЛ 0,4 кВ от опоры 10 кВ № 111 ВЛ 10 кВ № 1009 ПС 110 кВ В10 для электроснабжения дождевальных установок ИП глава КФХ Карпенко В. В. на участке с КН 61:06:060009:435 в х. Новоселовка, 0,628 км на север от северной его окраины Веселовского района, Ростовской области </t>
  </si>
  <si>
    <t>«Строительство ВЛ 0,4 кВ от опоры № 28 до опоры № 24 по ВЛ 0,4 кВ №1, КТП 10/0.4 кВ № 313, ВЛ 10 кВ №902  ПС 35  кВ  В9 для электроснабжения жилого дома Раю В. И.  на участке с КН 61:07:000000:2210 в х. Красный Октябрь, ул. Школьная д. 143,  Веселовского района, Ростовской области (ориентировочная протяжённость ЛЭП 0,120 км)»</t>
  </si>
  <si>
    <t xml:space="preserve">Строительство ВЛ 0,4 кВ от КТП №175   ВЛ 10 кВ №125 ПС 110 кВ СМ1 для электроснабжения дома блокированной застройки заявителя Тамилиной Л.А. по адресу: РО г. Семикаракорск, примерно в 60 м на северо-восток от ул. Солнечная, д.27 к.н.: 61:35:0110205:638 (ориентировочная протяжённость ЛЭП 0,3км)
</t>
  </si>
  <si>
    <t>Строительство ВЛ 0,4 кВ от опоры № 31 ВЛ-0,4 кВ № 3 КТП № 637 ВЛ 10 кВ №608 ПС СМ6  с установкой на границе земельного участка Заявителя прибора учета для электроснабжения ВРУ-0,4 кВ жилого здания заявителя ООО «АгроПартнер» по адресу: Ростовская область, Семикаракорский р-н, х. Большемечетный, ул. Широкая, д. 1/1, к.н.: 61:35:0020101:332</t>
  </si>
  <si>
    <t>Строительство ТП 10/0,4 кВ, ВЛ 0,4 кВ, ВЛ 10 кВ от ВЛ 10 кВ №208 ПС 110 кВ СМ2 для электроснабжения ВРУ-0,4 кВ жилого здания заявителя Молокановой Е.А. по адресу: Российская Федерация, Ростовская обл., р-н. Семикаракорский, х. Жуков, контуры полей № 16,17,8,30,48,32,36,35 массива земель, реорганизованного с/х предприятия ЗАО "Зеленая Горка", кадастровый номер земельного участка: 61:35:0600007:658</t>
  </si>
  <si>
    <t>Строительство КТПН 10/0,4 кВ, ВЛ 0,4 кВ, ВЛ 10 кВ от ВЛ 10 кВ №702 ПС 35 кВ НГ7 для электроснабжения ВРУ 0,4 кВ автостоянки Капанадзе Т. Д. по ул. Буденновская, 283Б в г. Новочеркасске Ростовской области (ориентировочная мощность трансформатора 0,025 МВА, ориентировочная протяжённость ЛЭП 0,050 км)</t>
  </si>
  <si>
    <t>Строительство ВЛ 0,4 кВ от ВЛ 0,4 кВ №1 КТП №406 ВЛ 10 кВ №1005 ПС 110 кВ АС10 для электроснабжения ВРУ 0,4 кВ жилого дома Голубовой Е. В. по ул. Колхозная, 20А в ст. Грушевская Аксайского района Ростовской области (ориентировочная протяжённость ЛЭП 0,111км)</t>
  </si>
  <si>
    <t>Строительство КТПН 10/0,4 кВ, ВЛ 10 кВ, ВЛ 0,4 кВ от ВЛ 10 кВ №1205 ПС 110 кВ АС12 для электроснабжения ВРУ 0,4 кВ жилого дома Леус Н. В. на участке с КН 61:02:0600006:5498 в п. Красный Аксайского района Ростовской области (ориентировочная мощность трансформатора 0,025 МВА, ориентировочная протяжённость ЛЭП 0,1 км)</t>
  </si>
  <si>
    <t xml:space="preserve">Строительство ВЛ 0,4 кВ от РУ 0,4 кВ проектируемой КТПН 6/0,4 кВ (по договору №61-1-19-00468643 от 05.09.2019 г.) ВЛ 6 кВ №3 РП6 КЛ 6 кВ №340 ПС 110 кВ БТ3 для электроснабжения ВРУ 0,4 кВ жилого дома Новак О. И. по ул. Тургенева, 62 в п. Красный Сад Азовского района Ростовской области </t>
  </si>
  <si>
    <t>Строительство КТП 10/0,4 кВ, ВЛ 0,4 кВ, ВЛ 10 кВ от ВЛ-10 кВ № 407 ПС 35 кВ В4 для электроснабжения Скворцовой Т. В. на участке с КН 61:06:0600006:359 в х. Малая Западенка, кв. 1 Веселовского района, Ростовской области (ориентировочная мощность трансформатора 0,025 МВА, ориентировочная протяжённость ЛЭП 0,17 км)</t>
  </si>
  <si>
    <t>Строительство КТПН 10/0,4 кВ, ВЛ 0,4 кВ, ВЛ 10 кВ от ВЛ 10 кВ №105 ПС 110 кВ АС1 для электроснабжения ВРУ 0,4 кВ нежилого помещения Бережного А. М. на участке с КН 61:02:0600015:4163 в х. Нижнеподпольный Аксайского района Ростовской области (ориентировочная мощность трансформатора 0,025 МВА, ориентировочная протяжённость ЛЭП 0,353 км)</t>
  </si>
  <si>
    <t>Строительство ТП 10/0,4 кВ, ВЛ 0,4 кВ, ВЛ 10 кВ от ВЛ 10 кВ №101 ПС 110 кВ АС1 для электроснабжения магазина Бочаровой В. А. по ул. Ленина, 192 в ст-це Ольгинская Аксайского района Ростовской области (ориентировочная мощность трансформатора 0,100 МВА, ориентировочная протяжённость ЛЭП 0,508 км)</t>
  </si>
  <si>
    <t xml:space="preserve">Строительство ВЛ 0,4 кВ от РУ 0,4 кВ проектируемой КТПН 10/0,4 кВ ВЛ 10 кВ №1106 ПС 110 кВ АС11 (по договору №61-1-19-00430805 от 14.03.2019 г.) для электроснабжения ВРУ 0,4 кВ жилых домов в г. Новочеркасске Ростовской области (ориентировочная протяжённость ЛЭП 0,060 км)
</t>
  </si>
  <si>
    <t xml:space="preserve">Строительство КТПН 10/0,4 кВ, ВЛ 0,4 кВ, ВЛ 10 кВ от ВЛ 10 кВ №414 ПС 220 кВ Р4 для электроснабжения ВРУ 0,4 кВ нежилых зданий в х. Камышеваха Аксайского района Ростовской области (ориентировочная мощность трансформатора 0,100 МВА, ориентировочная протяжённость ЛЭП 0,195 км)
</t>
  </si>
  <si>
    <t>«Строительство ТП 10/0,4 кВ, ВЛ 0,4 кВ, ВЛ 10 кВ от ВЛ 10 кВ №107 ПС 110 кВ АС1 для электроснабжения ВРУ 0,4 кВ жилого дома Ковалевой М. Н. на участке с КН 61:02:0600015:5017 в ст-це Ольгинская Аксайского района Ростовской области (ориентировочная мощность трансформатора 0,025 МВА, ориентировочная протяжённость ЛЭП 0,413 км)»</t>
  </si>
  <si>
    <t>Строительство ТП 10/0,4 кВ, ВЛ 0,4 кВ, ВЛ 10 кВ от ВЛ 10 кВ №3 ПС 35 кВ Б. Салы для электроснабжения магазина Маркосян А. С. по ул. Северная, 2 в п. Темерницкий Аксайского района Ростовской области (ориентировочная мощность трансформатора 0,250 МВА, ориентировочная протяжённость ЛЭП 0,060 км)</t>
  </si>
  <si>
    <t>Строительство ВЛ 0,4 кВ от опоры № 38 ВЛ 0,4 кВ №1 КТП-642 ВЛ 10 кВ №107 ПС 110/35/10 кВ АС 1 для электроснабжения жилого дома Орловой Н.И. по адресу Ростовская область, Аксайский район, ст-ца Ольгинская, ул. Широкая, д. 255, кадастровый номер земельного участка: 61:02:0600015:5173</t>
  </si>
  <si>
    <t>«Строительство ВЛ 0,4 кВ от проектируемой ВЛ 0,4 кВ проектируемой КТПН 10/0,4 кВ (по договору №61-1-19-00471857 от 17.10.2019 г.) ВЛ 10 кВ №706 ПС 35 кВ АС7 для электроснабжения ВРУ 0,4 кВ жилого дома Пчелинцевой А. В. по ул. Сарматская, 18 в п. Красный Колос Аксайского района Ростовской области (ориентировочная протяжённость ЛЭП 0,039 км)»</t>
  </si>
  <si>
    <t>Строительство ТП 6/0,4 кВ, ВЛ 0,4 кВ, ВЛ 6 кВ от ВЛ 6 кВ №806 ПС 35 кВ АС8 для электроснабжения нежилого здания Романенко С.А. на участке с КН 61:02:0600011:2113 в Аксайском районе Ростовской области (ориентировочная мощность трансформатора 0,063 МВА,ориентировочная протяженность ЛЭП 0,073 км)</t>
  </si>
  <si>
    <t>Строительство КВЛ 0,4 кВ ТП 6/0,4 кВ №4 КЛ 6 кВ № 4107 ПС 110 кВ Р41 для электроснабжения АО «Русские Башни» (ориентировочная протяжённость ЛЭП 0,207 км)</t>
  </si>
  <si>
    <t>Строительство ВЛ 0,4 кВ от ВЛ 0,4 кВ №2 КТП 10/0,4 кВ №11 ВЛ 10 кВ №259 ПС 110 кВ БГ2 для электроснабжения жилого дома Дюбина В.Н. по адресу РО, Багаевский район, ст. Манычская, ул. Кирова, д. 56 А, к.н. 61:03:0040134:56. (ориентировочная протяжённость ЛЭП 0,025 км)</t>
  </si>
  <si>
    <t>Строительство двух КТП 10/0,4 кВ, ВЛ 0,4 кВ, ВЛ 10 кВ от ВЛ 10 кВ №263 ПС 110 кВ БГ2 для электроснабжения ВРУ 0,4 кВ нежилого здания Науменко И.А., жилого дома Санатова А.В. по адресу: Ростовская обл., р-н. Аксайский, х. Алитуб, к.н.: 61:02:0600019:1687, к.н. 61:02:0600019:1686, ВРУ 0,4 кВ дачных домиков Ельцова В.В., Ельцова Е.В., Жидкова С.М., Гапченко М.С., Янченковой М.А., Бырдина Ю.А., Кумпане Л.Н.,Лузгарева А.И., Бакун В.П. по адресу: Ростовская обл., р-н. Багаевский, х. Арпачин</t>
  </si>
  <si>
    <t>Строительство ВЛ 0,4 кВ от ВЛ 0,4 кВ №2 КТП 10/0,4 кВ №163 ВЛ 10 кВ №605 ПС 110 кВ БГ6 для электроснабжения жилого дома Кияшко Н.С. по адресу РО, Багаевский район, х. Карповка, ул. Центральная д. 3-б, к.н. 61:03:0020203:188. (ориентировочная протяжённость ЛЭП 0,055 км)</t>
  </si>
  <si>
    <t>Строительство ВЛ 0,4 кВ от ВЛ 0,4 кВ №1 КТП 10/0,4 кВ №574 ВЛ 10 кВ №704 ПС 35 кВ БГ7 для электроснабжения храма Местной религиозной организации православный Приход храма Апостола Иоанна Богослова х. Красный Багаевского района Ростовской области Шахтинской Епархии Русской Православной Церкви (Московский Патриархат) по адресу РО, Багаевский район, х. Красный, ул. Центральная, д. 9-д</t>
  </si>
  <si>
    <t>Строительство ТП 10/0,4 кВ, ВЛ 0,4 кВ, ВЛ 10 кВ от опоры №107 ВЛ 10 кВ №205 ПС 110 кВ СМ2 для электроснабжения ВРУ-0,4 кВ жилого здания заявителя ИП Глава КФХ Алмакаев Г.А. по адресу: Российская Федерация, Ростовская обл., Семикаракорский р-н., ст-ца. Задоно-Кагальницкая, 1,3,4,5,10,11 восточная часть контура № 12, северрная часть контура № 12 массива земель, реорганизованного с/х предприятия ОАО " Задоно-Кагальницкая птицефабрика", кадастровый номер земельного участка: 61:35:0600008:146</t>
  </si>
  <si>
    <t>Строительство ВЛ 0,4 кВ от опоры № 4 ВЛ 0,4 кВ № 1 КТП № 176 ВЛ 10 кВ №125 ПС СМ1 для электроснабжения ВРУ-0,4 кВ жилого дома заявителя Ленкова Ю.В. по адресу: Ростовская обл., р-н. Семикаракорский, г. Семикаракорск, примерно в 27 м на северо-восток от ул. Солнечная, 1/43-а, к.н.: 61:35:0110210:221</t>
  </si>
  <si>
    <t>Строительство КТПН 10/0,4 кВ, ВЛ 0,4 кВ, ВЛ 10 кВ от ВЛ 10 кВ №3 ПС 35 кВ Б. Салы для электроснабжения ВРУ 0,4 кВ жилого дома Бабаева Л. И. на участке с КН 61:02:0600005:10787 в п. Темерницкий Аксайского района Ростовской области (ориентировочная мощность трансформатора 0,025 МВА, ориентировочная протяжённость ЛЭП 0,06 км)</t>
  </si>
  <si>
    <t xml:space="preserve">Строительство КТПН 10/0,4 кВ, ВЛ 0,4 кВ, ВЛ 10 кВ от ВЛ 10 кВ №1109 ПС 110 кВ АС11 для электроснабжения ВРУ 0,4 кВ жилого дома Валитова О.А. на участке с КН 61:02:0600002:1093, КН 61:02:0600002:1092, КН 61:02:0600002:1080, ВРУ 0,4 кВ жилого дома Таибова на участке с КН 61:02:0600002:1081, КН 61:02:0600002:1082, КН 61:02:0600002:1083 в ст-це Грушевская Аксайского района Ростовской области (ориентировочная мощность трансформатора 0,160 МВА, ориентировочная протяженность ЛЭП 0,657  км)
</t>
  </si>
  <si>
    <t>Строительство ВЛ 0,4 кВ от ВЛ 0,4 кВ №1 КТП №725 ВЛ 10 кВ №105 ПС 110 кВ АС1 для электроснабжения ВРУ 0,4 кВ жилого дома Волошина А. С. на участке с КН 61:02:0090201:1092 в х. Нижнеподпольный Аксайского района Ростовской области (ориентировочная протяжённость ЛЭП 0,05 км;1 прибор учета)</t>
  </si>
  <si>
    <t>Строительство КТПН 10/0,4кВ, ВЛ-10кВ, ВЛ-0,4кВ от ВЛ-10кВ №403 ПС 110кВ АС4 для электроснабжения ВРУ 0,4кВ нежилого помещения ООО "Донлес" на участке с КН 61:02:0600016:2804 в х. Маяковского Аксайского района Ростовской области (ориентировочная мощность трансформатора 0,025 МВА, ориентировочная протяженность ЛЭП 2,225км)</t>
  </si>
  <si>
    <t>Строительство ВЛ 0,4 кВ от ВЛ 0,4 кВ №1 ТП 10 кВ №32 ВЛ 10 кВ №657 ПС 110 кВ АС6 для электроснабжения ВРУ 0,4 кВ жилого дома Зайцевой Н. В. по ул. 1-я Иловайская, 71 в ст-це Старочеркасская Аксайского района Ростовской области (ориентировочная протяжённость ЛЭП 0,116 км)</t>
  </si>
  <si>
    <t>«Строительство ВЛ 0,4 кВ от проектируемой ВЛ 0,4 кВ (по договору №61-1-19-00430805 от 14.03.2019 г.) проектируемой КТПН 10/0,4 кВ ВЛ 10 кВ №1106 ПС 110 кВ АС11 для электроснабжения ВРУ 0,23 кВ жилого дома Ковбаса В. И. на участке с КН 61:55:011016:0213 в г. Новочеркасске Ростовской области (ориентировочная протяжённость ЛЭП 0,040 км)»</t>
  </si>
  <si>
    <t>Строительство ВЛ 0,4 кВ от ВЛ 0,4 кВ №1 ТП 10 кВ №451 ВЛ 10 кВ №1109 ПС 110 кВ АС11 для электроснабжения ВРУ 0,22 кВ жилого дома Комфарина А. Н. на участке с КН 61:02:0030301:613 в х. Веселый Аксайского района Ростовской области (ориентировочная протяжённость ЛЭП 0,054 км)</t>
  </si>
  <si>
    <t>Строительство КТП 10/0,4 кВ, ВЛ 0,4 кВ, ВЛ 10 кВ от ВЛ 10 кВ №1208 ПС 110 кВ АС12 для электроснабжения жилого дома Конторина А.В. в п. Щепкин, Аксайского района, Ростовской области (ориентировочная мощность трансформатора 0,025 МВА, ориентировочная протяжённость ЛЭП 0,982 км)</t>
  </si>
  <si>
    <t>Строительство ВЛ 0,4 кВ от ВЛ 0,4 кВ №3 КТП №491 ВЛ 10 кВ №1103 ПС 110 кВ АС11 с заменой силового трансформатора КТП №491 ВЛ 10 кВ №1101 ПС 110 кВ АС11 для электроснабжения ВРУ 0,4 кВ жилого дома Кучерова Н. Ю. в ст-це Мишкинская Аксайского района Ростовской области</t>
  </si>
  <si>
    <t>«Строительство ВЛ 0,4 кВ от проектируемой ВЛ 0,4 кВ проектируемой КТПН 10/0,4 кВ (по договору №61-1-19-00437155 от 30.04.2019 г.) ВЛ 10 кВ №1106 ПС 110 кВ АС11 для электроснабжения ВРУ 0,4 кВ жилого дома Лиманцевой Т. В. на участке с КН 61:55:0011023:655 в г. Новочеркасске Ростовской области (ориентировочная протяжённость ЛЭП 0,046 км)»</t>
  </si>
  <si>
    <t>Строительство КТП 10/0,4 кВ, ВЛ 0,4 кВ, ВЛ 10 кВ от ВЛ 10 кВ №1109 ПС 110/35 кВ АС11 для электроснабжения нежилого здания Макарова А.И. в ст. Грушевская Аксайского района Ростовской области (ориентировочная мощность трансформатора 0,025 МВА, ориентировочная протяжённость ЛЭП 0,198 км)</t>
  </si>
  <si>
    <t>Строительство КТПН 10/0,4 кВ, ВЛ 0,4 кВ, ВЛ 10 кВ от ВЛ 10 кВ №1109 ПС 110 кВ АС11 для электроснабжения ВРУ 0,4 кВ жилого дома Мацейко В. Г. на участке с КН 61:02:0600002:1132 в ст-це Грушевская Аксайского района Ростовской области (ориентировочная мощность трансформатора 0,025 МВА, ориентировочная протяжённость ЛЭП 0,060 км)</t>
  </si>
  <si>
    <t>Строительство КТПН 10/0,4 кВ, ВЛ  10 кВ, ВЛ 0,4 кВ от ВЛ 10 кВ №1103 ПС 110 кВ АС11 для электроснабжения шкафа управления светофорами Министерства транспорта Ростовской области на участке с КН 61:02:0600002:783 в ст-це Грушевская Аксайского района Ростовской области (ориентировочная мощность трансформатора 0,025 МВА, ориентировочная протяжённость ЛЭП 0,060 км)</t>
  </si>
  <si>
    <t>Строительство ВЛ 0,4 кВ от ВЛ 0,4 кВ №1 КТП №235 ВЛ 10 кВ №3 ПС 35 кВ Б. Салы для электроснабжения БС №61-02333 ПАО “МТС” на участке с КН 61:02:0600005:9648 в пос. Темерницкий Аксайского района Ростовской области (ориентировочная протяжённость ЛЭП 0,185 км)</t>
  </si>
  <si>
    <t>Строительство ТП 10/0,4 кВ, ВЛ 0,4 кВ, ВЛ 10 кВ от ВЛ 10 кВ №655 ПС 110 кВ АС6 для электроснабжения караванного помещения ООО “Причал” в г. Аксае Аксайского района Ростовской области (ориентировочная мощность трансформатора 0,160 МВА, ориентировочная протяжённость ЛЭП 0,122 км)</t>
  </si>
  <si>
    <t xml:space="preserve">Строительство КТПН 10/0,4 кВ, ВЛ 0,4 кВ, ВЛ 10 кВ от опоры №76 ВЛ 10 № 1109 ПС 110/35/10 кВ АС 11 для электроснабжения ВРУ 0,4 кВ нежилого здания ИП Степанян А.Н. на участке с КН 61:02:0600002:2748 в ст-це Грушевская Аксайского района Ростовской области </t>
  </si>
  <si>
    <t>Строительство ТП 10/0,4 кВ, ВЛ 0,4 кВ, ВЛ 10 кВ от ВЛ 10 кВ №1212 ПС 110 кВ АС12 для электроснабжения магазина ИП Сучкова Ф. А. на участке с КН 61:02:00800104:110 в п. Октябрьский Аксайского района Ростовской области (ориентировочная мощность трансформатора 0,16 МВА, ориентировочная протяжённость ЛЭП 0,075 км)</t>
  </si>
  <si>
    <t>Строительство КТПН 10/0,4 кВ, ВЛ 10 кВ, ВЛ 0,4 кВ от ВЛ 10 кВ №403 ПС 110 кВ АС4 для электроснабжения ВРУ 0,4 кВ хозяйственного помещения Тумасян Э. А. на участке с КН 61:02:0600016:3863 в х. Маяковского Аксайского района Ростовской области (ориентировочная мощность трансформатора 0,025 МВА, ориентировочная протяжённость ЛЭП 2,470 км)</t>
  </si>
  <si>
    <t xml:space="preserve">Строительство КТП 10/0,4 кВ, ВЛ 0,4 кВ, ВЛ 10 кВ от ВЛ 10 кВ №605 ПС 110 кВ БГ6 для электроснабжения жилых домов Бидзюра А.Ф., Хромченко Н.В., Рошка А.С. по адресу: Ростовская обл., р-н. Багаевский, х. Карповка, ул. Нижняя, д.1, д. 2, ул. Южная, д. 13, к.н.: 61:03:0020208:39, к.н.: 61:03:020208:0005, к.н.: 61:03:020205:0011 </t>
  </si>
  <si>
    <t xml:space="preserve">Строительство ТП 10/0,4 кВ, ВЛ 10 кВ, ВЛ 0,4 кВ от опоры №68 ВЛ 10 кВ №307 ПС 35 кВ БГ3 для электроснабжения земельного участка сельскохозяйственного назначения (теплицы) Даврушева Ш.А. по адресу: Ростовская область, Багаевский район, Елкинское сельское поселение, к.н. 61:03:0600002:374 </t>
  </si>
  <si>
    <t>Строительство ТП 10/0,4 кВ, ВЛ 10 кВ, ВЛ 0,4 кВ от опоры №3/12 ВЛ 10 кВ №704 ПС 35 кВ БГ7 для электроснабжения Красненской средней школы по адресу: Ростовская область, Багаевский район, х. Красный, ул. Центральная, д. 30/3, к.н.61:03:060103:0022 (ориентировочная мощность трансформатора 0,16 МВА, ориентировочная протяжённость ЛЭП 0,12 км)</t>
  </si>
  <si>
    <t>Строительство ТП 10/0,4 кВ, ВЛ 0,4 кВ, ВЛ 10 кВ от ВЛ 10 кВ №305 ПС 35 кВ БГ3 для электроснабжения вагончика Курбонова О.У. по адресу:  Ростовская область, Багаевский район, участок находится примерно в 1700 м от ориентира по направлению на юго-восток, к. н. 61:03:0600004:632 (ориентировочная мощность трансформатора 0,025 МВА, ориентировочная протяжённость ЛЭП 0,015 км)</t>
  </si>
  <si>
    <t xml:space="preserve">Строительство ВЛ 0,4 кВ от опоры № 10 ВЛ 0,4 кВ № 2 КТП № 425 ВЛ 10 кВ №402 ПС СМ4  с установкой на границе земельного участка Заявителя прибора учета для электроснабжения ВРУ-0,4 кВ жилого дома заявителя Левизовой З.И. по адресу: Ростовская обл., р-н. Семикаракорский, х. Сусат ул. Песчаная, д.10/1, к.н.: 61:35:0090101:2879 </t>
  </si>
  <si>
    <t>Строительство ВЛ 0,4 кВ от РУ 0,4 кВ ТП 10/0,4 кВ (проектируемой по договору № 61-1-19-00464855 от 20.08.2019 г.) по КЛ 10 кВ №19-36 и №19-46 ПС 110 кВ Р19 с техническим перевооружением ТП 10/0,4 кВ (проектируемой по договору № 61-1-19-00464855 от 20.08.2019 г.) с заменой силового трансформатора для электроснабжения ЛЭП 0,4 кВ объекта: «Нежилое здание» (ООО «РБК»), расположенного по адресу: г. Ростов-на-Дону, ул. Доватора, кад. Номер земельного участка 61:44:0073012:49</t>
  </si>
  <si>
    <t>Строительство участка ВЛИ-0,4кВ для подключения жилого дома заявителя Шацкой Н.В. с. Елизаветовка Азовский район, Ростовская область (ориентировочная протяженность ЛЭП - 0.05 км)</t>
  </si>
  <si>
    <t>Строительство участка ВЛ-0,4кВ для подключения жилого дома заявителя Моисеенко С.А. с. Кулешовка Азовский район, Ростовская область.</t>
  </si>
  <si>
    <t>Строительство участка ВЛИ-0,4кВ от проектируемой опоры ВЛ-0,4 кВ проектируемой ТП 10/0,4кВ (по договору № 61-1-18-00409567 от 12.12.2018г.) ВЛ-10 кВ №1815 ПС 35/10 «А-18» для электроснабжения жилого дома заявителя Волова Д.В. Рыболовецкий колхоз им. Ленина, Азовский район, Ростовская область (ориентировочная протяженность ЛЭП – 0,06 км)</t>
  </si>
  <si>
    <t>Строительство участка ВЛИ-0,4кВ от оп. №112-17 по ВЛ-0,4кВ №1 от КТП 10/0,4кВ №112 по ВЛ-10кВ №3113 ПС 110/35/10 кВ «А-31» для электроснабжения жилого дома заявителя Бобыревой О.М. с.Пешково, Азовский район, Ростовская область (ориентировочная протяженность ЛЭП – 0,08 км)</t>
  </si>
  <si>
    <t>Строительство участка ВЛИ-0,4кВ от оп. №334-14 ВЛ-0,4 кВ №2 КТП 10/0,4 кВ №334 ВЛ-10 202Н ПС 110/6/10 кВ «НС-2» для электроснабжения жилого дома заявителя Дьяченко Н.В. ЗАО «Обильное», Азовский район, Ростовская область (ориентировочная протяженность ЛЭП – 0,1 км)</t>
  </si>
  <si>
    <t>Строительство участка ВЛИ-0,4кВ от оп.№311-14 ВЛ-0,4 кВ №2 КТП 10/0,4 кВ №311 ВЛ-10 кВ №106 Н ПС 110/6/10 кВ «НС-1» для электроснабжения жилого дома заявителя Гоголадзе К.А., СХА «Кулешовское» поле III Азовский район, Ростовская область (ориентировочная протяженность ЛЭП – 0,06 км)</t>
  </si>
  <si>
    <t>Строительство участка ВЛИ-0,4кВ от №8-13 по ВЛ-0,4кВ №1 от КТП 10/0,4кВ №8 по ВЛ-10кВ №3125 ПС 110/35/10 кВ «А-31» для электроснабжения жилого дома заявителя Пелипенко А.В., с. Пешково Азовский район, Ростовская область (ориентировочная протяженность ЛЭП – 0,08 км)</t>
  </si>
  <si>
    <t>Строительство участка ВЛИ-0,4кВ от проектируемой ВЛ-0,4 кВ (по договору № 61-1-19-00466687 от 12.09.2019 г.) КТП-10/0,4 кВ №14 ВЛ-10кВ №106Н ПС 110/6/10 кВ «НС-1» для электроснабжения жилого дома заявителя Пироговой М.А., п. Овощной Азовский район, Ростовская область (ориентировочная протяженность ЛЭП – 0,06 км)</t>
  </si>
  <si>
    <t>Строительство участка ВЛИ-0,4кВ от оп. №211-256 ВЛ 0,4 кВ №5 КТП 10/0,4 кВ №211 ВЛ-10 кВ №910 ПС 35/10 кВ «А-9» для электроснабжения жилого дома заявителя Никитенко С.Ю., ДНТ «Южное» Азовский район, Ростовская область (ориентировочная протяженность ЛЭП – 0,180 км)</t>
  </si>
  <si>
    <t>Строительство участка ВЛИ 0,4кВ от РУ 0,4кВ КТП 10/0,4кВ №167 ВЛ 10кВ №307Н ПС 110/35/6/10кВ "НС-3" для электроснабжения вагончиков заявителя Ли Е.Э., х. Еремеевка Азовский район, Ростовская область (ориентировочная протяженность ЛЭП 0,350)</t>
  </si>
  <si>
    <t>Строительство участка ВЛИ-0,4кВ от оп. №48-2 ВЛ-0,4кВ №1 КТП-10/0,4 кВ №48 ВЛ-10 кВ №1815 ПС 35/10 «А-18» для электроснабжения жилого дома заявителя Янборисовой М.Ю., Рыболовецкий колхоз им. Ленина Азовский район, Ростовская область (ориентировочная протяженность ЛЭП – 0,100км)</t>
  </si>
  <si>
    <t>Строительство участка ВЛИ-0,4 кВ от проектируемой ВЛИ-0,4 кВ тех.перевооружаемого КТП 6/0,4 кВ № 350 (по договору ТП № 61-1-20-00499303 от 04.03.2020г.) по ВЛ-6 кВ № 207Н ПС 110/6/10 кВ «НС-2» для электроснабжения участка заявителя Щербаковой Н.В. Ростовская область, Азовский район, СНТ «Квант» (ориентировочная протяженность ЛЭП– 0,130 км)</t>
  </si>
  <si>
    <t>Строительство участка ВЛИ-0,4кВ от проектируемой ВЛ-0,4 кВ (по договору №61-1-19-00465315 от 30.08.2019г.) КТП 10/0,4 кВ №329 ВЛ-10 кВ №106Н ПС 110/6/10 кВ «НС-1» для электроснабжения садового дома заявителя Карпинской Э.В., ДНТ «Виктория» Азовский район, Ростовская область (ориентировочная протяженность ЛЭП – 0,03 км)</t>
  </si>
  <si>
    <t>Строительство участка ВЛИ-0,4кВ от оп. №77-118 ВЛ-0,4кВ №2 КТП-10/0,4 кВ №77 ВЛ-10кВ №3125 ПС 110/35/10 кВ «А-31» для электроснабжения жилого дома заявителя Коваленко А.В., с. Головатовка, Азовский район, Ростовская область (ориентировочная протяженность ЛЭП – 0,100 км)</t>
  </si>
  <si>
    <t>Строительство участка ВЛИ-0,4кВ от оп. №103-28 по ВЛ-0,4кВ №2 от КТП 10/0,4кВ №103 по ВЛ-10кВ №2608 ПС 110/10 кВ «А-26» для электроснабжения жилого дома заявителя Гузенко Н.Н., с. Кулешовка, Азовский район, Ростовская область (ориентировочная протяженность ЛЭП – 0,180 км)</t>
  </si>
  <si>
    <t>Строительство участка ВЛИ-0,4кВ от РУ-0,4 кВ КТП-6/0,4 кВ №79 ВЛ-6 кВ №207Н ПС 110/6/10 кВ «НС-2» для электроснабжения нежилого здания (ангара) заявителя Кеник А.С., поле №127 СХКА им. ХХ Партсъезда, Азовский район, Ростовская область (ориентировочная протяженность ЛЭП – 0,450 км)</t>
  </si>
  <si>
    <t>Строительство участка ВЛИ-0,4кВ от оп. №160-27 ВЛ-0,4 кВ №1 КТП 10/0,4 кВ№160 ВЛ-10 кВ №1101 ПС 35/10 кВ А-11 для электроснабжения жилого дома заявителя Колесникова О.И., с. Кагальник, Азовский район, Ростовская область (ориентировочная протяженность ЛЭП – 0,150 км)</t>
  </si>
  <si>
    <t>Строительство участка ВЛИ-0,4кВ от оп. №40-10 ВЛ-0,4 кВ №1 КТП 10/0,4 кВ №40 ВЛ-10кВ №1802 ПС 35/10 кВ «А-18» для электроснабжения жилого дома заявителя Молчанова В.А. х. Рогожкино, Азовский район, Ростовская область (ориентировочная протяженность ЛЭП – 0,250 км)</t>
  </si>
  <si>
    <t>Строительство участка ВЛ-10 кВ от проектируемой опоры (по договору ТП №61-1-16-00279673 от 26.09.2016г.) ВЛ-10 кВ №1908 РП-19 ПС 110/35/10 кВ Самарская для подключения АЗС стационарного типа №231 заявителя ООО «Газэнергосеть розница» Азовский район Ростовская область (ориентировочная протяженность ЛЭП – 0,03 км)</t>
  </si>
  <si>
    <t>Строительство участка ВЛИ-0,4кВ от оп. №351-10 ВЛ-0,4 кВ №1 КТП 6/0,4 кВ №351 ВЛ-6кВ 207Н от ПС 110/6/10 кВ НС-2 для электроснабжения участка заявителя Годуновой И.А., СТ «Квант», Азовский район, Ростовская область (ориентировочная протяженность ЛЭП – 0,08 км)</t>
  </si>
  <si>
    <t>Строительство участка ВЛИ-0,4кВ от оп. 350-38/8 ВЛ-0,4 кВ №1  тех.перевооружаемого КТП 6/0,4 кВ №350 (по договору ТП № 61-1-20-00499303 от 04.03.2020г.) ВЛ-6кВ 207Н от ПС 110/6/10 кВ НС-2 для электроснабжения участка заявителя Пидоря С.Л., СТ «Квант», Азовский район, Ростовская область (ориентировочная протяженность ЛЭП – 0,075 км)</t>
  </si>
  <si>
    <t>Строительство участка ВЛИ-0,4кВ от проектируемой ВЛ-0,4 кВ (по договору ТП № 61-1-19-00485551 от 05.12.2019г.) КТП 6/0,4 кВ №350 ВЛ-6кВ 207Н от ПС 110/6/10 кВ НС-2 для электроснабжения участка заявителя Дорошенко Л.Н., СТ «Квант», Азовский район, Ростовская область (ориентировочная протяженность ЛЭП – 0,150 км)</t>
  </si>
  <si>
    <t>Строительство участка ВЛИ-0,4кВ от оп. №350-28 ВЛ-0,4 кВ №4 тех.перевооружаемого КТП 6/0,4 кВ №350 (по договору ТП № 61-1-20-00499303 от 04.03.2020г.) ВЛ-6кВ 207Н от ПС 110/6/10 кВ НС-2 для электроснабжения участка заявителя Галкиной О.В., СНТ «Квант», Азовский район, Ростовская область (ориентировочная протяженность ЛЭП – 0,100 км)</t>
  </si>
  <si>
    <t>Строительство участка ВЛИ-0,4кВ от оп. №350-38/8 ВЛ-0,4 кВ №1 тех.перевооружаемого КТП 6/0,4 кВ №350 (по договору ТП № 61-1-20-00499303 от 04.03.2020г.) ВЛ-6кВ 207Н от ПС 110/6/10 кВ НС-2 для электроснабжения участка заявителя Штефан А.П., СНТ «Квант», Азовский район, Ростовская область (ориентировочная протяженность ЛЭП – 0,190 км)</t>
  </si>
  <si>
    <t>«Строительство участка ВЛИ-0,4кВ от оп. №257-86 ВЛ-0,4 кВ №2 КТП 6/0,4 кВ №257 ВЛ-6 кВ №10701 ПС 110/35/6 кВ «А-1» для электроснабжения жилых домов Токун В.Г. г. Азов, Ростовская область (ориентировочная протяженность ЛЭП – 0,125 км)</t>
  </si>
  <si>
    <t>Строительство ВЛ-10 кВ от оп. №28-127 ВЛ-10 кВ №1014 ПС 110/35/10 кВ Самарская, установка ТП-10/0,4 кВ, строительство участка ВЛ-0,4 кВ для подключения линии освещения заявителя Щитникова В.П. с. Самарское, Азовский район Ростовская область (ориентировочная протяженность ЛЭП – 0,08 км, ориентировочная трансформаторная мощность – 0,025 МВА)</t>
  </si>
  <si>
    <t>Строительство ВЛ-0,4 кВ от проектируемой опоры ВЛ-0,4 кВ КТП 10/0,4 кВ №211 ВЛ-10кВ №910 ПС 35/10 кВ А-9 (по договору ТП №61-1-18-00360717 от 01.03.2018г.) для подключения жилого дома заявителя Афониной Н.И. Азовский район, Ростовская область (ориентировочная протяженность ЛЭП - 0.219 км)</t>
  </si>
  <si>
    <t>Строительство ВЛ-0,4 кВ от ВЛ-0,4 кВ №2 КТП 10/0,4 кВ №7 ВЛ-10кВ №3125 ПС 110/35/10 кВ А-31 для подключения жилого дома заявителя Урамовой Е.Ю. с. Пешково, Азовский район, Ростовская область (ориентировочная протяженность ЛЭП - 0.230 км)</t>
  </si>
  <si>
    <t>Строительство ВЛ-0,4 кВ от проектируемой опоры ВЛ-0,4 кВ КТП 10/0,4 кВ №211 ВЛ-10кВ №910 ПС 35/10 кВ А-9 (по договору ТП №61-1-18-00363245 от 02.03.2018г.) для подключения жилого дома заявителя Белецкого И.А. Азовский район, Ростовская область (ориентировочная протяженность ЛЭП - 0.210 км)</t>
  </si>
  <si>
    <t>Строительство участка ВЛИ-0,4кВ от оп. №35-39 ВЛ-0,4кВ №1 КТП-10/0,4 кВ №34 ВЛ-10 кВ №1005 ПС 110/10 кВ «Полячки» и системы учета электрической энергии (мощности) на границе земельного участка для электроснабжения ангара заявителя Харькова И.А., Ростовская область, Кагальницкий р-н, х. Камышеваха (ориентировочная протяженность ЛЭП – 0,03 км)</t>
  </si>
  <si>
    <t>Строительство участка ВЛИ-0,4кВ от оп. №135-138 ВЛ-0,4кВ №4 КТП-10/0,4 кВ №135 ВЛ-10 кВ №805 ПС 110/10 кВ «БОС» и системы учета электрической энергии (мощности) на границе земельного участка для электроснабжения жилого дома заявителя Патотовой С.Ю., п. Мокрый Батай, Кагальницкий р-он Ростовская область (ориентировочная протяженность ЛЭП – 0,02 км)</t>
  </si>
  <si>
    <t xml:space="preserve">Строительство ВЛ-10 кВ от опоры №45 ВЛ-10 кВ №3105 ПС 110/35/10 кВ А-31, ТП-10/0,4 кВ, ВЛИ-0,4 кВ, для электроснабжения полевого стана Мартыненко Г.Г. с. Займо-Обрыв, Азовский район, Ростовская область (ориентировочная протяженность ЛЭП– 0,06 км, ориентировочная трансформаторная мощность – 0,025 МВА)  </t>
  </si>
  <si>
    <t>Строительство участка ВЛИ-0,4кВ от проектируемой ВЛ-0,4 кВ (по договору ТП №61-1-19-00465335 от 29.08.2019г.) КТП 10/0,4 кВ №334 ВЛ-10 202Н ПС 110/6/10 кВ «НС-2» для электроснабжения жилого дома заявителя Лукашова Д.В., ЗАО «Обильное», Азовский район, Ростовская область (ориентировочная протяженность ЛЭП – 0,03 км)</t>
  </si>
  <si>
    <t>Строительство участка ВЛИ-0,4кВ от оп. №334-20 ВЛ-0,4 кВ №1 от КТП 10/0,4 кВ №334 ВЛ-10 202Н ПС 110/6/10 кВ «НС-2» для электроснабжения жилого дома заявителя Шелудяковой Ю.С., ЗАО «Обильное», Ростовская область (ориентировочная протяженность ЛЭП – 0,045 км)</t>
  </si>
  <si>
    <t>Строительство участка ВЛИ-0,4кВ от проектируемой ВЛ-0,4 кВ (по договору ТП №61-1-19-00455047 от 29.07.2019 г.) вновь построенной ТП 10/0,4 кВ по ВЛ-10кВ №3127 ПС 110/35/10 кВ «А-31» для электроснабжения садового дома заявителя Чурилина С.Е., Пешковское сельское поселение, Азовский район, Ростовская область (ориентировочная протяженность ЛЭП – 0,490 км)</t>
  </si>
  <si>
    <t>Строительство участка ВЛИ-0,4 кВ от оп. №211-91 ВЛ-0,4кВ №5 КТП-10/0,4 кВ №211 по ВЛ-10кВ №910 ПС 35/10 кВ «А-9» для подключения жилого дома заявителя Фролова А.А. Азовский р-он, Ростовская область (ориентировочная протяженность ЛЭП– 0,170 км)</t>
  </si>
  <si>
    <t>'Строительство участка ВЛИ-0,4кВ от проектируемой ВЛ-0,4 кВ (по договору ТП № 61-1-19-00490535 от 23.12.2019 г.) КТП 6/0,4 кВ №350 ВЛ-6кВ 207Н от ПС 110/6/10 кВ НС-2 для электроснабжения участка заявителя Шитовой А.В., СТ «Квант», Азовский район, Ростовская область (ориентировочная протяженность ЛЭП – 0,140 км)</t>
  </si>
  <si>
    <t>Строительство участка ВЛИ-0,4кВ от проектируемой ВЛ-0,4 кВ (по договору ТП № 61-1-20-00510403 от 20.05.2020 г.) МТП 10/0,4 кВ №205 по ВЛ-10кВ №3127 ПС 110/35/10 кВ «А-31» для электроснабжения жилого дома заявителя Артемова Г.К., с.Кагальник, Азовский район, Ростовская область (ориентировочная протяженность ЛЭП – 0,08 км)</t>
  </si>
  <si>
    <t>'Строительство ТП 10/0,4 кВ от опоры №5-17/6 ВЛ-10 кВ № 107Н ПС 110/6/10 кВ «НС-1», строительство ВЛИ-0,4 кВ, для электроснабжения нежилого помещения заявителя ООО «РусЭл» п.Овощной, Азовский район Ростовская область (ориентировочная протяженность ЛЭП– 0,03 км, ориентировочная трансформаторная мощность – 0,063 МВА)</t>
  </si>
  <si>
    <t>Строительство участка ВЛИ-0,4кВ от проектируемой ВЛ-0,4 кВ (по договору ТП № 61-1-20-00499303 от 04.03.2020г.) КТП 6/0,4 кВ №350 по ВЛ-6 кВ №207Н от ПС 110/6/10 кВ НС-2 для электроснабжения участка заявителя Сытовой В.М., СТ «Квант», Азовский район, Ростовская область (ориентировочная протяженность ЛЭП – 0,03 км)</t>
  </si>
  <si>
    <t>Строительство участка ВЛИ-0,4кВ от опоры №175-27 ВЛ-0,4 кВ №1 КТП-10/0,4 кВ №175 по ВЛ-10 кВ № 605 ПС 110/6/10 кВ Е-6 и установка системы учета электрической энергии (мощности) на границе земельного участка для электроснабжения жилого дома заявителя Кротенко Ю.В., Егорлыкский р-он Ростовская область (1шт), (ориентировочная протяженность ЛЭП – 0,030 км)</t>
  </si>
  <si>
    <t>Строительство участка ВЛИ-0,4кВ от проектируемой опоры ВЛ-0,4 кВ проектируемой ТП 10/0,4кВ (по договору № 61-1-18-00400391 от 09.11.2018г.) по ВЛ-10кВ №808К ПС 110/10 кВ «БОС» для подключения хоз.постройки заявителя Зольникова В.И., Азовский район, Ростовская область (ориентировочная протяженность ЛЭП – 0,05 км)</t>
  </si>
  <si>
    <t>Строительство ТП 10/0,4 кВ от оп. №182 ВЛ-10 кВ № 202 Н ПС 110/10/6 кВ НС-2, ЛЭП-0,4 кВ, для электроснабжения нежилого здания заявителя ИП Косых В.С. с. Кулешовка, Азовский район, Ростовская область (ориентировочная протяженность ЛЭП– 0,02 км, ориентировочная трансформаторная мощность – 0,04 МВА)</t>
  </si>
  <si>
    <t>Строительство ВЛ-10 кВ от опоры 10 кВ № 43 по ВЛ-10кВ №1107 ПС 35/10 кВ А-11, ТП-10/0,4 кВ, ВЛИ-0,4 кВ, для электроснабжения гаража заявителя Бойко А.Г., с. Кагальник, Азовский район Ростовская область (ориентировочная протяженность ЛЭП– 0,060 км, ориентировочная трансформаторная мощность – 0,025 МВА)</t>
  </si>
  <si>
    <t>Строительство участка ВЛИ-0,4кВ от оп. №36-42 ВЛ-0,4кВ №2 КТП-10/0,4 кВ №36 ВЛ-10 кВ №313 ПС 35/10 кВ «КГ-3» и системы учета электрической энергии (мощности) на границе земельного участка для электроснабжения жилого дома заявителя Мышакиной Л.А., Ростовская область, Кагальницкий р-н, ст. Кировская, ул. Кирова д.73Б (ориентировочная протяженность ЛЭП – 0,03 км)</t>
  </si>
  <si>
    <t xml:space="preserve">Строительство участка ВЛИ-0,4кВ от оп. №134-4 ВЛ-0,4кВ №1 КТП-10/0,4 кВ №134 ВЛ-10 кВ №101 ПС 220/110/35/10 кВ «Зерновая» и системы учета электрической энергии (мощности) на границе земельного участка для электроснабжения жилого дома заявителя Ващаева Н.Н., г. Зерноград, Ростовская область, Зерноградский р-он, г. Зерноград, ул. Аксайская д.12 (ориентировочная протяженность ЛЭП – 0,04 км) </t>
  </si>
  <si>
    <t xml:space="preserve">Строительство участка ВЛИ-0,4кВ от оп. №134-36 ВЛ-0,4кВ №2 КТП-10/0,4 кВ №134 ВЛ-10 кВ №101 ПС 220/110/35/10 кВ «Зерновая» и системы учета электрической энергии (мощности) на границе земельного участка для электроснабжения жилого дома заявителя Маркова А.В., Ростовская область, Зерноградский р-н, г. Зерноград, пер. Ярославский д.34 (ориентировочная протяженность ЛЭП – 0,08 км) </t>
  </si>
  <si>
    <t>Строительство участка ВЛИ-0,4кВ от оп. №202-21 ВЛ-0,4кВ №1 КТП-10/0,4 кВ №202 ВЛ-10 кВ №319 ПС 35/10 кВ «КГ-3» и системы учета электрической энергии (мощности) на границе земельного участка для электроснабжения ЛПХ заявителя Христюченко И.В., Ростовская область, Кагальницкий р-н, п. Мокрый Батай, ул. Садовая д.93 (ориентировочная протяженность ЛЭП – 0,025 км)</t>
  </si>
  <si>
    <t xml:space="preserve">Строительство участка ВЛИ-0,4кВ от оп. №4-73 ВЛ-0,4кВ №2 КТП-10/0,4 кВ №4 ВЛ-10 кВ №305 ПС 35/10 кВ «КГ-3» и системы учета электрической энергии (мощности) на границе земельного участка для электроснабжения ЛПХ заявителя Шеметовой О.Ю., Ростовская область, Кагальницкий р-н, ст. Кировская ул. Садовая д. 34  (ориентировочная протяженность ЛЭП – 0,03км)  </t>
  </si>
  <si>
    <t>Строительство участка ВЛИ-0,4кВ от оп. №222-17 по ВЛ 0,4 кВ №1 КТП 10/0,4 кВ №222 ВЛ-10 кВ №901 ПС 35/10 кВ «А-9» для электроснабжения жилого дома заявителя Демьяновских А.В., с. Высочино, Ростовская область (ориентировочная протяженность ЛЭП – 0,06 км)</t>
  </si>
  <si>
    <t>«Техническое перевооружение ВЛИ-0,4кВ №1 от оп. №102-8 до опоры №102-44 ВЛ-0,4кВ №1 КТП-10/0,4 кВ №102 ВЛ-10 кВ №2907 РП-29 ПС 35/10 кВ «А-18» и установка коммерческого учета электрической энергии (мощности) на границе земельного участка для электроснабжения жилого дома заявителя Архиповой А.Е., х. Обуховка, Азовский р-он Ростовская область (ориентировочная протяженность ЛЭП – 0,055 км)».</t>
  </si>
  <si>
    <t xml:space="preserve">Строительство участка ВЛИ-0,4кВ от оп. №101-26 ВЛ 0,4 кВ №2 КТП 10/0,4 кВ №101 ВЛ-10кВ №2412 ПС 35/10 кВ «А-24» и системы учета электрической энергии (мощности) на границе земельного участка для электроснабжения жилого дома заявителя Срединской Е.А., х. Полушкин, Азовский р-он Ростовская область (ориентировочная протяженность ЛЭП – 0,03 км)  </t>
  </si>
  <si>
    <t xml:space="preserve">Строительство участка ВЛИ-0,4кВ от РУ-0,4 кВ КТП 10/0,4 кВ №162 ВЛ-10кВ №1101 ПС 35/10 кВ «А-11» и установка системы учета электрической энергии (мощности) на границе земельного участка для электроснабжения жилого дома заявителя Журовой Л.П., с. Кагальник, Азовский р-он Ростовская область (ориентировочная протяженность ЛЭП – 0,100 км)  </t>
  </si>
  <si>
    <t xml:space="preserve">Строительство участка ВЛИ-0,4кВ от оп. №37-58 ВЛ-0,4 кВ №2 КТП 10/0,4 кВ №37 ВЛ-10кВ №1702 ПС 35/10 кВ «А-17» и установка системы учета электрической энергии (мощности) на границе земельного участка для электроснабжения жилого дома заявителя Ушакова М.Ю., с. Стефанидинодар, Азовский р-он Ростовская область (ориентировочная протяженность ЛЭП – 0,08 км)  </t>
  </si>
  <si>
    <t xml:space="preserve">Строительство участка ВЛИ-0,4кВ от проектируемой ВЛ-0,4 кВ (по договору №61-1-19-00474079 от 23.10.2019г.) КТП 10/0,4 кВ №233 ВЛ-10 кВ №1815 ПС «А-18» и установка системы учета электрической энергии (мощности) на границе земельного участка для электроснабжения жилого дома заявителя Мардаревой О.Н., Рыболовецкий колхоз им. Ленина, Азовский р-он Ростовская область (ориентировочная протяженность ЛЭП – 0,140 км)  </t>
  </si>
  <si>
    <t xml:space="preserve">Строительство участка ВЛИ-0,4кВ от №184-28 ВЛ-0,4 кВ №3 КТП 10/0,4 кВ №184 ВЛ-10кВ №3113 ПС 110/35/10 кВ «А-31» и системы учета электрической энергии (мощности) на границе земельного участка для электроснабжения жилого дома заявителя Макеевой А.С., с. Пешково, Азовский р-он Ростовская область (ориентировочная протяженность ЛЭП – 0,07 км) </t>
  </si>
  <si>
    <t xml:space="preserve">Строительство участка ВЛИ-0,4кВ от № 25-161 ВЛ-0,4 кВ №3 КТП 10/0,4 кВ №25 ВЛ-10кВ №1815 ПС 35/10 кВ «А-18» и системы учета электрической энергии (мощности) на границе земельного участка для электроснабжения жилого дома заявителя Тихомирова Г.А., х.Колузаево, Азовский р-он Ростовская область (ориентировочная протяженность ЛЭП – 0,200 км) </t>
  </si>
  <si>
    <t xml:space="preserve">Строительство ВЛ-10 кВ от оп. 10 кВ №139 по ВЛ-10 кВ №1001 ПС 110/35/10 кВ «Самарская», ТП-10/0,4 кВ, ВЛИ-0,4 кВ, для электроснабжения сарая заявителя Канюк А.Б., х. Победа, Азовский район Ростовская область (ориентировочная протяженность ЛЭП– 0,120 км, ориентировочная трансформаторная мощность – 0,025 МВА)  </t>
  </si>
  <si>
    <t xml:space="preserve">Строительство участка ВЛИ-0,4кВ от оп. № 25-10 ВЛ-0,4 кВ №3 КТП 10/0,4 кВ №25 ВЛ-10кВ №1815 ПС 35/10 кВ «А-18» и системы учета электрической энергии (мощности) на границе земельного участка для электроснабжения жилого дома заявителя Тюрина С.В., х. Колузаево Ростовская область (ориентировочная протяженность ЛЭП – 0,08 км)   </t>
  </si>
  <si>
    <t xml:space="preserve">Строительство участка ВЛИ-0,4 кВ от оп. №136-52 по ВЛ-0,4 кВ №2 от КТП 10/0,4 кВ №136 ВЛ-10кВ №803 ПС 35/10 кВ А-8 для электроснабжения жилого дома заявителя Змушко А.В., с. Семибалки, Азовский р-он, Ростовская область (ориентировочная протяженность ЛЭП - 0,780 км)  </t>
  </si>
  <si>
    <t xml:space="preserve">Строительство участка ВЛИ-0,4кВ от РУ-0,4 кВ КТП 10/0,4 кВ №99 ВЛ-10кВ №106Н ПС 110/6/10 кВ «НС-1» и системы учета электрической энергии (мощности) на границе земельного участка для электроснабжения жилого дома заявителя Шрамко А.С., п. Овощной, Азовский р-он Ростовская область (ориентировочная протяженность ЛЭП – 0,300 км)  </t>
  </si>
  <si>
    <t>Строительство участка ВЛИ-0,4кВ от оп. №27-6 ВЛ-0,4 кВ №1 от ЗТП 10/0,4 кВ №27 КЛ-10кВ №1205, 1211 ПС 110/10 кВ «А-12» для электроснабжения магазина заявителя Требушнего К.В., с. Кулешовка, Ростовская область (ориентировочная протяженность ЛЭП – 0,150 км)</t>
  </si>
  <si>
    <t>Строительство участка ВЛИ-0,4кВ от оп. №19-96 ВЛ-0,4кВ №2 КТП-10/0,4 кВ №19 ВЛ-10 кВ №211 ПС 35/10 кВ «КГ-2» и системы учета электрической энергии (мощности) на границе земельного участка для электроснабжения личного подсобного хозяйства заявителя Бывакина И.В., Ростовская область, Кагальницкий р-н, х. Кагальничек, ул. Трудовая д.10А (ориентировочная протяженность ЛЭП – 0,025 км)</t>
  </si>
  <si>
    <t>Строительство ВЛ-10 кВ от оп. №18 по ВЛ-10кВ №1501 ПС 110/10 кВ «ЗР-15», ТП-10/0,4 кВ, ЛЭП-0,4 кВ и установка системы учета электрической энергии (мощности) на границе земельного участка для электроснабжения садового дома заявителя Бондаренко С.Н., Ростовская область, Зерноградский р-н, СТ «Эксперимент» участок №1 (ориентировочная протяженность ЛЭП– 0,035 км, ориентировочная трансформаторная мощность – 0,025 МВА)</t>
  </si>
  <si>
    <t>Строительство участка ВЛИ-0,4кВ от оп. №91-84 ВЛ-0,4кВ №1 КТП 10/0,4 кВ №91 ВЛ-10 кВ №415 ПС 35/10 кВ «КГ-4» и системы учета электрической энергии (мощности) на границе земельного участка для электроснабжения личного подсобного хозяйства заявителя Самсонова А.В., Ростовская область, Кагальницкий район, п. Лугань, ул. Луганская д.20 (ориентировочная протяженность ЛЭП – 0,03км)</t>
  </si>
  <si>
    <t xml:space="preserve">Строительство участка ВЛИ-0,4кВ от оп. №83-36 по ВЛ-0,4 кВ №1 КТП 10/0,4 кВ №83 ВЛ-10 кВ №801 ПС 35/10 кВ «ЗР-8» для электроснабжения ангара заявителя ООО «Эдельвейс», х. Клюев, Зерноградский район, Ростовская область (ориентировочная протяженность ЛЭП – 0,26 км) </t>
  </si>
  <si>
    <t xml:space="preserve">Строительство участка ВЛИ-0,4 кВ от РУ-0,4 кВ проектируемой ТП 10/0,4 кВ (по договору ТП №61-1-18-00397065 от 10.09.2018г.) ВЛ-10 кВ №3127 ПС 110/35/10 кВ А-31 для подключения жилого дома заявителя Сухомлина Н.В. Азовский район Ростовская область (ориентировочная протяженность ЛЭП – 0,360 км)  </t>
  </si>
  <si>
    <t xml:space="preserve">Строительство ВЛ-10 кВ от оп. №6-66 по ВЛ-10кВ №3127 ПС 110/35/10 кВ «А-31», ТП-10/0,4 кВ, ВЛИ-0,4 кВ и установка системы учета электрической энергии (мощности) на границе земельного участка для электроснабжения магазина заявителя ИП Мироненко С.А., с. Займо-Обрыв, Азовский район Ростовская область (ориентировочная протяженность ЛЭП– 0,06 км, ориентировочная трансформаторная мощность – 0,1 МВА)  </t>
  </si>
  <si>
    <t xml:space="preserve">Строительство участка ВЛИ-0,4кВ от проектируемой ВЛ-0,4 кВ (по договору № 61-1-20-00499239 от 12.03.2020г.) КТП 6/0,4 кВ №352 по ВЛ-6 кВ №207Н от ПС 110/6/10 кВ НС-2 и установка системы учета электрической энергии (мощности) на границе земельного участка для электроснабжения участка заявителя Прониной Т.И., СТ «Квант», Азовский р-он Ростовская область (ориентировочная протяженность ЛЭП – 0,03 км) </t>
  </si>
  <si>
    <t xml:space="preserve">Строительство участка ВЛИ-0,4кВ от оп. 311-3/4 ВЛ-0,4 кВ №2 КТП 10/0,4 кВ №311 ВЛ-10кВ №106Н ПС 110/6/10 кВ «НС-1» и системы учета электрической энергии (мощности) на границе земельного участка для электроснабжения жилого дома заявителя Щербиной С.Н., СХА "Кулешовское" поле III, Азовский район Ростовская область (ориентировочная протяженность ЛЭП – 0,120 км) </t>
  </si>
  <si>
    <t xml:space="preserve">Строительство участка ВЛИ-0,4кВ от оп. №17-30 ВЛ-0,4кВ №1 КТП 10/0,4 кВ №17 ВЛ-10кВ №107Н ПС 110/6/10 кВ «НС-1» и системы учета электрической энергии (мощности) на границе земельного участка для электроснабжения жилого дома заявителя Стельмашова А.В., п. Овощной, Азовский р-он Ростовская область (ориентировочная протяженность ЛЭП – 0,04 км) </t>
  </si>
  <si>
    <t xml:space="preserve">Строительство участка ВЛИ-0,4кВ от оп. №311-1/5 ВЛ-0,4 кВ №3 КТП 10/0,4 кВ №311 ВЛ-10кВ №106Н ПС 110/6/10 кВ «НС-1» и системы учета электрической энергии (мощности) на границе земельного участка для электроснабжения жилого дома заявителя Острижного Е.В., СХА "Кулешовское" поле III о, Азовский р-он Ростовская область (ориентировочная протяженность ЛЭП – 0,065 км) </t>
  </si>
  <si>
    <t>Строительство участка ВЛИ-0,4 кВ от проектируемой ТП 10/0,4 кВ (по договору ТП № 61-1-20-00475639 от 14.04.20г.) по ВЛ-10 кВ №313 ПС 35/10 кВ «КГ-3»  и системы учета электрической энергии (мощности) на границе земельного участка для электроснабжения офисного здание заявителя  Гурова Ю.А. Ростовская область, Кагальницкий район, ст. Кировская  (ориентировочная протяженность ЛЭП– 0,17 км)</t>
  </si>
  <si>
    <t>Строительство участка ВЛИ-0,4кВ от оп. №182-34 ВЛ-0,4кВ №3 КТП-10/0,4 кВ №182 ВЛ-10 кВ №805 ПС 110/10 кВ «БОС» и системы учета электрической энергии (мощности) на границе земельного участка для электроснабжения жилого дома заявителя Кузьменко С.В., Ростовская область, Кагальницкий р-н, п. Мокрый Батай, пер. Осенний д.2 (ориентировочная протяженность ЛЭП – 0,05 км)</t>
  </si>
  <si>
    <t xml:space="preserve">Строительство участка ВЛИ-0,4кВ от проектируемой ТП 10/0,4 кВ (по договору ТП № 61-1-19-00475639 от 15.10.2019г.) ВЛ 10 кВ №313 ПС 35/10 кВ «КГ-3» и системы учета электрической энергии (мощности) на границе земельного участка для электроснабжения офисного здания заявителя ИП Артюхова А.А., ст. Кировская, Кагальницкий район, Ростовская область (ориентировочная протяженность ЛЭП – 0,1 км) </t>
  </si>
  <si>
    <t xml:space="preserve">Строительство участка ВЛИ-0,4кВ от оп. №75-57 ВЛ-0,4кВ №3 КТП-10/0,4 кВ №75 ВЛ-10 кВ №1501 ПС 35/10 кВ «ЗР-15» и системы учета электрической энергии (мощности) на границе земельного участка для электроснабжения фельдшерско-акушерского пункта заявителя Муниципальное бюджетное учреждение здравоохранения "Центральная районная больница", Ростовская обл., р-н. Зерноградский п. Экспериментальный ул. Гастелло д.2а (ориентировочная протяженность ЛЭП – 0,3 км)  </t>
  </si>
  <si>
    <t xml:space="preserve">Строительство участка ВЛИ-0,4кВ от проектируемой ВЛ-0,4 кВ (по договору № 61-1-20-00499303 от 04.03.2020 г.) КТП-6/0,4 кВ №350 по ВЛ-6 кВ № 207Н ПС 110/6/10 кВ «НС-2» и установка системы учета электрической энергии (мощности) на границе земельных участков для электроснабжения объектов заявителей Гамзюковой О.Д., Бухтояровой В.А., Гуриной Л.В., СТ «Квант», Азовский р-он Ростовская область (ориентировочная протяженность ЛЭП – 0,115 км)   </t>
  </si>
  <si>
    <t xml:space="preserve">Строительство участка ВЛИ-0,4кВ от проектируемой ВЛ-0,4 кВ (по договору ТП № 61-1-20-00519109 от 11.08.2020 г.) КТП 10/0,4 кВ №334 ВЛ-10 202Н ПС 110/6/10 кВ «НС-2» и установка системы учета электрической энергии (мощности) на границе земельных участков для электроснабжения жилых домов заявителей Додвинова С.А., Трусовой Е.А., ЗАО «Обильное» Азовский р-он Ростовская область (ориентировочная протяженность ЛЭП – 0,04 км)     </t>
  </si>
  <si>
    <t xml:space="preserve">Строительство участка ВЛИ-0,4кВ от РУ-0,4 кВ КТП 10/0,4 кВ №174 ВЛ-10кВ 1011 ПС 110/35/10 кВ «Самарская» и системы учета электрической энергии (мощности) на границе земельных участков для электроснабжения жилых домов заявителей Сокирко А.И., Хныковой Н.В., с. Самарское, Азовский р-он Ростовская область (ориентировочная протяженность ЛЭП – 0,09 км)   </t>
  </si>
  <si>
    <t xml:space="preserve">Строительство участка ВЛИ 0,4кВ от опоры №21-28 ВЛ 0,4 кВ №2 КТП 10/0,4 кВ №21 ВЛ 10 кВ №1702 ПС 35/10 кВ «А-17» и системы учета электрической энергии (мощности) на границе земельного участка для электроснабжения вагончика заявителя Ксандо Н.А., с.Стефанидинодар, Азовский район, Ростовская область (ориентировочная протяженность ЛЭП – 0,095 км)   </t>
  </si>
  <si>
    <t xml:space="preserve">Строительство участка ВЛИ 0,4кВ от опоры №18-1 ВЛ 0,4кВ №1 КТП 10/0,4 кВ №18 ВЛ 10 кВ №3113 ПС 110/35/10 А-31 и системы учета электрической энергии (мощности) на границе земельного участка для электроснабжения жилого дома заявителя Урамовой М.В., с. Пешково, Азовский район Ростовская область (ориентировочная протяженность ЛЭП – 0,04 км)    </t>
  </si>
  <si>
    <t>Строительство ВЛ-10 кВ от опоры №77 ВЛ-10 кВ №1019 ПС 110/35/10 кВ Самарская, ТП-10/0,4 кВ, ВЛИ-0,4 кВ, для электроснабжения объектов 7 заявителей х. Победа, Азовский район, Ростовская область (ориентировочная протяженность ЛЭП– 0,510 км, ориентировочная трансформаторная мощность – 0,160 МВА)</t>
  </si>
  <si>
    <t xml:space="preserve">Строительство ВЛ-6 кВ от проектируемой ВЛ-6 кВ (по договору ТП №61-1-19-00480705 от 02.12.2019г.) по ВЛ-6кВ №207Н ПС 110/6/10 кВ «НС-2», ТП-6/0,4 кВ, ВЛ-0,4 кВ и установка системы учета электрической энергии (мощности) на границе земельного участка для электроснабжения хозяйственной постройки заявителя Кеник А.С., 3,1 км на юго-восток от пункта ГГС Пеленкин, Азовский район Ростовская область (ориентировочная протяженность ЛЭП– 0,940 км, ориентировочная трансформаторная мощность – 0,025 МВА) </t>
  </si>
  <si>
    <t xml:space="preserve">Строительство участка ВЛИ-0,4кВ от оп. №57-128 ВЛ-0,4кВ №2 КТП-10/0,4 кВ №128 ВЛ-10 кВ №313 ПС 35/10 кВ «КГ-3» и системы учета электрической энергии (мощности) на границе земельного участка для электроснабжения магазина заявителя Кареник Н.А., Ростовская область, Кагальницкий р-н, ст Кировская, ул. Кирова д.94 (ориентировочная протяженность ЛЭП – 0,05 км)   </t>
  </si>
  <si>
    <t xml:space="preserve">Строительство участка ВЛИ 0,4кВ от опоры № 83-171 ВЛ 0,4 кВ №2 КТП 10/0,4 кВ №83 ВЛ 10кВ №415 ПС 35/10 кВ «КГ-4» и системы учета электрической энергии (мощности) на границе земельного участка для электроснабжения жилого дома заявителя Бредихина И.Ю., с. Васильево-Шамшево, Кагальницкий район, Ростовская область (ориентировочная протяженность ЛЭП – 0,07 км)  </t>
  </si>
  <si>
    <t xml:space="preserve">Строительство участка ВЛИ 0,4кВ от опоры № 182-36 ВЛ 0,4 кВ №3 КТП 10/0,4 кВ №182 ВЛ 10кВ №805 ПС 110/10 кВ «БОС» и системы учета электрической энергии (мощности) на границе земельного участка для электроснабжения жилого дома заявителя Борисюк Д.П., п. Мокрый Батай, Кагальницкий район, Ростовская область (ориентировочная протяженность ЛЭП – 0,065 км)  </t>
  </si>
  <si>
    <t>Строительство МТП 10/0,4кВ от оп. 10-130 ВЛ 10 кВ 805 ПС 110/10 кВ "БОС", для электроснабжения жилого дома заявителя Буднева А.В., п. Мокрый Батай, Кагальницкий район Ростовская область (ориентировочная трансформаторная мощность – 0,100 МВА)</t>
  </si>
  <si>
    <t xml:space="preserve">Строительство ЛЭП-10 кВ от оп. 45-113 ВЛ-10 кВ №305 ПС 35/10 кВ «КГ-3», ТП-10/0,4 кВ, ЛЭП-0,4 кВ, для электроснабжения освещение дороги заявителя Министрерство транспорта, Ростовкая область, Кагальницкий район, (ориентировочная протяженность ЛЭП– 0,04 км, ориентировочная трансформаторная мощность – 0,025 МВА) </t>
  </si>
  <si>
    <t xml:space="preserve">Строительство ЛЭП-10 кВ от оп. №8 ВЛ-10 кВ №318 ПС 35/10 кВ "КГ-3", ТП-10/0,4 кВ, ЛЭП-0,4 кВ, для электроснабжения частной клиники заявителя ИП Зайцева П.П., ст. Кировская Кагальницкий район, Ростовская область (ориентировочная протяженностьЛЭП-0,36 км, ориентировочная трансформаторная мощность-0,250 МВА)  </t>
  </si>
  <si>
    <t>Строительство участка ВЛИ-0,4кВ от проектируемой ВЛ-0,4 кВ (по договору №61-1-20-00519721 от 07.08.2020г.) КТП 10/0,4 кВ №48 по ВЛ-10кВ №1815 ПС 35/10 кВ «А-18» и установка системы учета электрической энергии (мощности) на границе земельных участков для электроснабжения жилых домов заявителей Зарецкого А.В., Давыдовой А.В., Рыболовецкий колхоз им. Ленина, Азовский р-он Ростовская область (ориентировочная протяженность ЛЭП – 0,055 км)</t>
  </si>
  <si>
    <t xml:space="preserve">Строительство участка ВЛИ-0,4кВ от проектируемой ВЛ-0,4 кВ (по договору ТП № № 61-1-18-00414119 от 17.12.2018 г.) вновь построенной ТП 10/0,4 кВ по ВЛ-10 кВ №1815 ПС 35/10 кВ «А-18» для электроснабжения жилого дома заявителя Хныкина Н.В, х.Городище, Азовский район, Ростовская область (ориентировочная протяженность ЛЭП – 0,165 км)  </t>
  </si>
  <si>
    <t>Строительство участка ВЛИ 0,4кВ от проектируемой ВЛ 0,4 кВ (по договору ТП № 61-1-20-00543131 от 24.11.2020 г.) КТП 10/0,4 кВ №174 ВЛ 10кВ 1011 ПС 110/35/10 кВ «Самарская» и системы учета электрической энергии (мощности) на границе земельного участка для электроснабжения хозяйственной постройки заявителя Савченко Ю.В., с. Самарское, Азовский район, Ростовская область (ориентировочная протяженность ЛЭП – 0,075 км)</t>
  </si>
  <si>
    <t>Строительство ЛЭП-10 кВ от оп. 10 кВ оп. №60 по ВЛ-10кВ №2907 РП-29 ПС 35/10 кВ «А-18», ТП-10/0,4 кВ, ЛЭП-0,4 кВ, для электроснабжения жилого дома заявителя Хвостикова Д.Н., х. Коса, Азовский район Ростовская область (ориентировочная протяженность ЛЭП– 0,150 км, ориентировочная трансформаторная мощность – 0,025 МВА)</t>
  </si>
  <si>
    <t xml:space="preserve">Строительство участка ВЛИ-0,4кВ от оп. №50-19 ВЛ-0,4кВ №1 КТП-10/0,4кВ №50 ВЛ-10кВ №2907 ПС 35/10 «А-18» для электроснабжения жилого дома заявителя Фальченко Д.А., ст-ца Елизаветинская, Ростовская область (ориентировочная протяженность ЛЭП – 0,130км) </t>
  </si>
  <si>
    <t>Строительство ЛЭП-10 кВ от оп. 10 кВ №2 по ВЛ-10 кВ №106Н ПС 110/6/10 кВ НС-1, ТП-10/0,4 кВ, ЛЭП-0,4 кВ, для электроснабжения жилого дома заявителя Озманян Г.М., п. Овощной, Азовский район Ростовская область (ориентировочная протяженность ЛЭП– 0,045 км, ориентировочная трансформаторная мощность – 0,025 МВА)</t>
  </si>
  <si>
    <t>Строительство ЛЭП-10 кВ от оп. 10 кВ №57 по ВЛ-10кВ №808 от ПС 110/10 кВ «БОС», ТП-10/0,4 кВ, ЛЭП-0,4 кВ, для электроснабжения придорожного кафе заявителя Черкасова Н.Н., п. Красный Сад, Азовский район Ростовская область (ориентировочная протяженность ЛЭП– 0,050 км, ориентировочная трансформаторная мощность – 0,025 МВА)</t>
  </si>
  <si>
    <t>Строительство ВЛ-10 кВ от оп. 10 кВ №17 по ВЛ-10кВ №1802 ПС 35/10 кВ «А-18», ТП-10/0,4 кВ, ВЛ-0,4 кВ и системы учета электрической энергии (мощности) на границе земельного участка для электроснабжения жилого дома заявителя Родионова Д.Н., х. Дугино, Азовский район Ростовская область (ориентировочная протяженность ЛЭП– 0,340 км, ориентировочная трансформаторная мощность – 0,025 МВА)</t>
  </si>
  <si>
    <t>Строительство ВЛИ - 0,4 кВ совместным подвесом по ВЛ 10 кВ № 313 ПС 35/10 «КГ-3» в пролете опор №4-194 ÷ 12-194 от РУ 0,4 кВ техперевооружаемой КТП-10/0,4 кВ №194 ВЛ-10кВ №313 ПС 35/10 «КГ-3» и установка коммерческого учета электрической энергии (мощности) для электроснабжения магазина Заявителя ИП Шульженко А.В., Кагальницкий район Ростовская область (ориентировочная протяженность ЛЭП– 0,300 км</t>
  </si>
  <si>
    <t>Строительство участка ВЛИ-0,4кВ от оп. №28-188 ВЛ-0,4кВ №4 ЗТП-10/0,4 кВ №28 ВЛ-10 кВ №313 ПС 35/10 кВ «КГ-3» и системы учета электрической энергии (мощности) на границе земельного участка для электроснабжения жилого дома заявителя Маликова Д.В., ст. Кировская, Кагальницкий р-он Ростовская область (ориентировочная протяженность ЛЭП – 0,05 км)</t>
  </si>
  <si>
    <t>Строительство ВЛ-10 кВ от оп. № 158 по ВЛ-10кВ №1005 ПС 110/10 кВ «Полячки», ТП-10/0,4 кВ, ВЛИ-0,4 кВ и установка коммерческого учета электрической энергии (мощности) на границе земельного участка для электроснабжения рыбохозяйства заявителя ООО «Агенство оценки и учета», Кагальницкий р-н, п. Березовая Роща, Ростовская область (ориентировочная протяженность ЛЭП– 0,310 км, ориентировочная трансформаторная мощность – 0,025 МВА)</t>
  </si>
  <si>
    <t>Строительство участка ВЛИ 0,4кВ от РУ 0,4 кВ КТП 10/0,4 кВ №13 ВЛ 10кВ №3203 ПС 110/35/10 кВ «А-32» и системы учета электрической энергии (мощности) на границе земельного участка для электроснабжения сельскохозяйственной базы заявителя ИП Швидченко А.Н., Азовский район, АОЗТ им. Ленина, Ростовская область (ориентировочная протяженность ЛЭП – 0,03 км)</t>
  </si>
  <si>
    <t>Строительство участка ВЛИ 0,4кВ от проектируемой ВЛ 0,4 кВ (по договору ТП № 61-1-20-00543967 от 10.11.2020 г.) МТП 10/0,4 кВ №311 ВЛ 10кВ №106Н ПС 110/6/10 кВ НС-1 и системы учета электрической энергии (мощности) на границе земельного участка для электроснабжения жилого дома заявителя Сопиной М.И., СХА "Кулешовское" поле III о, Азовский район, Ростовская область (ориентировочная протяженность ЛЭП – 0,065км)</t>
  </si>
  <si>
    <t>Строительство участка ВЛИ 0,4кВ от опоры №311-5/1 ВЛ 0,4 кВ №2 МТП 10/0,4 кВ №311 ВЛ 10кВ №106Н ПС 110/6/10 кВ НС-1 и системы учета электрической энергии (мощности) на границе земельного участка для электроснабжения жилого дома заявителя Соколова А.Ю., СХА "Кулешовское" поле III о, Азовский район, Ростовская область (ориентировочная протяженность ЛЭП – 0,150 км)</t>
  </si>
  <si>
    <t>Строительство участка ВЛИ 0,4кВ от опоры №101-76 ВЛ-0,4 кВ №2 КТП 10/0,4 кВ №101 ВЛ-10 кВ №2412 ПС 35/10 кВ А-24 и системы учета электрической энергии (мощности) на границе земельного участка для электроснабжения жилого дома заявителя Алфеева И.В., х. Полушкин, Азовский район, Ростовская область (ориентировочная протяженность ЛЭП – 0,06 км)</t>
  </si>
  <si>
    <t>Строительство участка ВЛИ 0,4кВ от опоры №136-61 ВЛ 0,4 кВ №3 КТП 10/0,4 кВ №136 ВЛ 10кВ №3113 ПС 110/35/10 кВ А-31 и системы учета электрической энергии (мощности) на границе земельного участка для электроснабжения жилого дома заявителя Герасименко Д.А., с. Пешково, Азовский район, Ростовская область (ориентировочная протяженность ЛЭП – 0,100 км)</t>
  </si>
  <si>
    <t>Строительство участка ВЛИ 0,4кВ от опоры № 105-9 ВЛ-0,4 кВ №1 КТП 10/0,4 кВ №105 ВЛ-10кВ №803 ПС 35/10 кВ «А-8» и системы учета электрической энергии (мощности) на границе земельного участка для электроснабжения жилого дома заявителя Сорокина Г.В., с.Семибалки, Азовский район, Ростовская область (ориентировочная протяженность ЛЭП – 0,03 км)</t>
  </si>
  <si>
    <t>Строительство ВЛИ 0,4 кВ от опоры №2-64 технически перевооружаемой ВЛ 0,4 кВ №1 КТП 10/0,4 кВ №2 ВЛ 10кВ №606 ПС 35/10 кВ А-6 и установка коммерческого учета электрической энергии (мощности) на границе земельного участка для электроснабжения жилого дома заявителя Мартынив Е.А., с. Порт-Катон, Азовский р-он Ростовская область (ориентировочная протяженность ЛЭП – 0,140 км)</t>
  </si>
  <si>
    <t>Строительство участка ВЛИ-0,4кВ от РУ-0,4кВ КТП-10/0,4 кВ №64  ВЛ-10 кВ № 405 ПС 35/10 кВ Е-4 и установка системы учета электрической энергии (мощности) на границе земельного участка для электроснабжения жилого дома заявителя ИП Руденко Н.Ф., Егорлыкский р-он Ростовская область (ориентировочная протяженность ЛЭП – 0,020 км)</t>
  </si>
  <si>
    <t>Строительство участка ВЛИ-0,4кВ от опоры №161-34 ВЛ-0,4 кВ №3 КТП-10/0,4 кВ №161 по ВЛ-10 кВ № 802 ПС 110/6/10 кВ Роговская, установить в существующую КТП дополнительный автоматический выключатель Iн=40А и установка системы учета электрической энергии (мощности) на границе земельного участка для электроснабжения артезианской скважины заявителя ЕМУП «Коммунальник», ст.Новороговская, Егорлыкский р-он Ростовская область (1шт), (ориентировочная протяженность ЛЭП – 0,250 км)</t>
  </si>
  <si>
    <t>Строительство участка ВЛИ-0,4кВ от РУ-0,4 кВ КТП 10/0,4 кВ №32 ВЛ-10 кВ №2008  ПС 220/110/10 кВ «А-20» для подключения дома заявителя Курузьян М.Х., Азовский район, Ростовская область (ориентировочная протяженность ЛЭП – 0,120 км)</t>
  </si>
  <si>
    <t>Строительство участка ВЛИ 0,4кВ от опоры 350-5/2 ВЛ-0,4 кВ №4 КТП 6/0,4 кВ №350 по ВЛ 6 кВ №207Н ПС 110/6/10 кВ «НС-2» и системы учета электрической энергии (мощности) на границе земельного участка для электроснабжения хоз.постройки заявителя Филимонова Е.К., СНТ «Квант», Азовский район, Ростовская область (ориентировочная протяженность ЛЭП – 0,08 км)</t>
  </si>
  <si>
    <t>Строительство ВЛ 10 кВ от опоры № 8 по ВЛ 10 кВ №107Н ПС 110/6/10 кВ НС-1, ТП 10/0,4 кВ, ВЛИ 0,4 кВ и установка системы учета электрической энергии (мощности) на границе земельного участка для электроснабжения жилого дома заявителя Кудряшова Е.В., ДНТ «Дон», Азовский район, Ростовская область (ориентировочная протяженность ЛЭП– 0,100 км, ориентировочная трансформаторная мощность – 0,025 МВА)</t>
  </si>
  <si>
    <t>Строительство участка ВЛИ 0,4кВ от опоры №36-11 ВЛ-0,4 кВ №1 КТП 10/0,4 кВ №36 ВЛ-10 кВ №1702 ПС 35/10 кВ А-17 и системы учета электрической энергии (мощности) на границе земельного участка для электроснабжения жилого дома заявителя Гейнц И.А., с.Стефанидинодар, Азовский район, Ростовская область (ориентировочная протяженность ЛЭП – 0,06 км)</t>
  </si>
  <si>
    <t>Строительство ВЛ 6 кВ от опоры № 69 по ВЛ 6кВ №207Н ПС 110/6/10 кВ НС-2, ТП 6/0,4 кВ, ВЛИ 0,4 кВ и установка системы учета электрической энергии (мощности) на границе земельного участка для электроснабжения объекта сельскохозяйственного производства заявителя ООО «Нардек», ориентир Пункт ГГС Пеленкин (поле№132,135,133,136 СХКА им. Партсъезда), 4,2 км на юго-восток, Азовский район, Ростовская область (ориентировочная протяженность ЛЭП– 0,105 км, ориентировочная трансформаторная мощность – 0,025 МВА)</t>
  </si>
  <si>
    <t xml:space="preserve">Строительство ВЛ-10 кВ от опоры №45 ВЛ-10 кВ №802 ПС 35/10 кВ А-8, ТП-10/0,4 кВ, ВЛИ-0,4 кВ для подключения жилого дома Иванченко А.А. х. Павло-Очаково Азовский р-он, Ростовская область (ориентировочная протяженность ЛЭП – 0,730 км, ориентировочная трансформаторная мощность – 0,025 МВА) </t>
  </si>
  <si>
    <t>Строительство участка ВЛИ 0,4кВ от опоры оп. №184-44 ВЛ-0,4 кВ №2 КТП 10/0,4 кВ №184 ВЛ-10кВ №3113 ПС 110/35/10 кВ «А-31» и системы учета электрической энергии (мощности) на границе земельного участка для электроснабжения жилого дома заявителя Грущенко В.Н., с. Пешково, Азовский район, Ростовская область (ориентировочная протяженность ЛЭП – 0,085 км)</t>
  </si>
  <si>
    <t>Строительство участка ВЛИ 0,4кВ от проектируемой ВЛ 0,4 кВ (по договору ТП № 61-1-20-00551955 от 01.02.2021 г.) КТП 10/0,4 кВ №174 ВЛ 10кВ 1011 ПС 110/35/10 кВ «Самарская» и системы учета электрической энергии (мощности) на границе земельного участка для электроснабжения жилого дома заявителя Сырги А.В., с.Самарское, Азовский район, Ростовская область (ориентировочная протяженность ЛЭП – 0,06 км)</t>
  </si>
  <si>
    <t>Строительство участка ВЛИ 0,4кВ от опоры № 115-5 ВЛ-0,4 кВ №1 КТП 10/0,4 кВ №115 ВЛ-10 кВ №3125 от ПС 110/35/10 кВ А-31 и системы учета электрической энергии (мощности) на границе земельных участков для электроснабжения жилых домов заявителя Кутир П.А., с. Пешково, Азовский район, Ростовская область (ориентировочная протяженность ЛЭП – 0,085 км)</t>
  </si>
  <si>
    <t>Строительство участка ВЛИ 0,4кВ от опоры №136-61 ВЛ 0,4 кВ №3 КТП 10/0,4 кВ №136 ВЛ 10кВ №3113 ПС 110/35/10 кВ А-31 и системы учета электрической энергии (мощности) на границе земельных участков для электроснабжения жилых домов заявителей Старцевой Т.В., Старцева А.В., с. Пешково, Азовский район, Ростовская область (ориентировочная протяженность ЛЭП – 0,140 км)</t>
  </si>
  <si>
    <t>Строительство участка ВЛИ-0,4кВ от РУ-0,4кВ КТП-10/0,4 кВ №130 ВЛ-10 кВ №1702 ПС 35/10 кВ «А-17» и системы учета электрической энергии (мощности) на границе земельного участка для электроснабжения дачного дома заявителя Северенко Е.В., КСП «Ленинское знамя», в границах Круглянского СП, Азовский р-он Ростовская область (ориентировочная протяженность ЛЭП – 0,620 км)</t>
  </si>
  <si>
    <t>Строительство участка ВЛИ 0,4кВ от опоры № 102-17 ВЛ 0,4 кВ №1 КТП 10/0,4 кВ №102 ВЛ 10кВ №413 ПС 35/10 кВ «КГ-4» и системы учета электрической энергии (мощности) на границе земельного участка для электроснабжения жилого дома заявителя Бредихина С.Я., х. Кут, Кагальницкий район, Ростовская область (ориентировочная протяженность ЛЭП – 0,06 км)</t>
  </si>
  <si>
    <t>Строительство участка ВЛИ 0,4кВ от опоры № 28-281 ВЛ 0,4 №1 от ЗТП-28 по ВЛ-10 313 ПС 35 кВ КГ3 и системы учета электрической энергии (мощности) на границе земельного участка для электроснабжения жилого дома заявителя Аристакесян С.А., Ростовская область, Кагальницкий р-н, ст. Кировская, ул. Олимпийская д.26 (ориентировочная протяженность ЛЭП – 0,03 км)</t>
  </si>
  <si>
    <t>Строительство ВЛ-10 кВ от оп. №6-246 ВЛ-10 кВ №1107 ПС 35/10 кВ А-11, строительство ТП-10/0,4 кВ, строительство участка ВЛ-0,4 кВ для подключения жилого дома заявителя Михалева А.С. х. Узяк, Азовский район Ростовская область (ориентировочная протяженность ЛЭП – 0,430 км, ориентировочная трансформаторная мощность – 0,025 МВА)</t>
  </si>
  <si>
    <t>Строительство ВЛ-10 кВ от оп. № 76 по ВЛ-10 кВ №914 от ПС 110/35/10 кВ А-9, ТП-10/0,4 кВ, ВЛ-0,4 кВ и системы учета электрической энергии (мощности) на границе земельного участка для электроснабжения хозяйственного помещения заявителя ООО «Органик Фудс Инвестмент», с.Пешково, Азовский район Ростовская область (ориентировочная протяженность ЛЭП– 0,09 км, ориентировочная трансформаторная мощность – 0,025 МВА)</t>
  </si>
  <si>
    <t xml:space="preserve">Строительство ВЛ 0,4 кВ от №365-5 ВЛ 0,4кВ №1 КТП 10/0,4 кВ №365              ВЛ 10кВ №107Н ПС 110/6/10 кВ НС-1 и установка коммерческого учета электрической энергии (мощности) на границе земельного участка для электроснабжения жилого дома заявителя Ткачевой М.Ю., п. Овощной, Азовский р-он Ростовская область (ориентировочная протяженность ЛЭП – 0,115 км)
</t>
  </si>
  <si>
    <t>Строительство участка ВЛИ 0,4кВ от опоры № 45-19 ВЛ-0,4 кВ №2 КТП 10/0,4 кВ №45 ВЛ-10кВ №2907 РП-29 ПС 35/10 кВ «А-18» и системы учета электрической энергии (мощности) на границе земельного участка для электроснабжения жилого дома заявителя Клокотовой Н.П., х. Курган, Азовский район, Ростовская область (ориентировочная протяженность ЛЭП – 0,085 км)</t>
  </si>
  <si>
    <t>Строительство участка ВЛИ 0,4кВ от опоры №4-21 ВЛ-0,4 кВ №1 КТП 10/0,4 кВ №4 (бесхозная) ВЛ-10 кВ 1702 ПС 35/10 кВ А-17 и системы учета электрической энергии (мощности) на границе земельного участка для электроснабжения жилого дома заявителя Гладких В.О., с. Стефанидинодар, Азовский район, Ростовская область (ориентировочная протяженность ЛЭП – 0,09 км)</t>
  </si>
  <si>
    <t>Строительство участка ВЛИ 0,4кВ от опоры №15-10 ВЛ 0,4 кВ №1 КТП 10/0,4 кВ №15 ВЛ 10кВ №802 ПС 35/10 кВ «А-8» и системы учета электрической энергии (мощности) на границе земельного участка для электроснабжения жилого дома заявителя Минина С.А., х. Павло-Очаково, Азовский район, Ростовская область (ориентировочная протяженность ЛЭП – 0,130 км)</t>
  </si>
  <si>
    <t>Строительство участка ВЛИ 0,4кВ от опоры №166-48 ВЛ-0,4 кВ №2 КТП 10/0,4 кВ №166 ВЛ-10кВ №1701 ПС 35/10 кВ А-17 и системы учета электрической энергии (мощности) на границе земельного участка для электроснабжения жилого дома заявителя Велигура О.С., с. Круглое, Азовский район, Ростовская область (ориентировочная протяженность ЛЭП – 0,250 км)</t>
  </si>
  <si>
    <t>Техническое перевооружение ВЛ 0,4 кВ №3 от РУ 0,4 кВ КТП 10/0,4 кВ №25 до опоры №25-104 ВЛ 0,4 кВ №3 КТП 10/0,4 кВ №25 ВЛ 10 кВ №1815 ПС А-18 для электроснабжения лодочной станции заявителя Кривко И.А., х. Курган, Азовский район Ростовская область (ориентировочная протяженность ЛЭП – 0,580 км)</t>
  </si>
  <si>
    <t>Строительство участка ВЛИ 0,4кВ от опоры №48-59 ВЛ-0,4 кВ №1 КТП 10/0,4 кВ №48 ВЛ-10кВ №1815 ПС 35/10 кВ «А-18» и системы учета электрической энергии (мощности) на границе земельных участков для электроснабжения жилых домов заявителя Самохвалова Н.С., Рыболовецкий колхоз им. Ленина, в границах квартала 61:01:0600002 на территории Елизаветинского сельского поселения от ПТ «Пять братьев» 800м на северо-восток, Азовский район, Ростовская область (ориентировочная протяженность ЛЭП – 0,210 км)</t>
  </si>
  <si>
    <t>Строительство ВЛ 10 кВ от опоры № 80 по ВЛ 10 кВ №1316 ПС 35/10 кВ А-13, ТП 10/0,4 кВ, ВЛ 0,4 кВ и установка системы учета электрической энергии (мощности) на границе земельного участка для электроснабжения объекта крестьянского (фермерского) хозяйства заявителя ИП Падалка О.Н., Ростовская область, Азовский район, в 200 м по направлению на запад от ориентира х.Сонино, Азовский район, Ростовская область (ориентировочная протяженность ЛЭП– 0,880 км, ориентировочная трансформаторная мощность – 0,025 МВА)</t>
  </si>
  <si>
    <t>Строительство участка ВЛИ-0,4кВ от оп. №97-1 ВЛ-0,4кВ №1 КТП-10/0,4 кВ №97 ВЛ-10 кВ №2907 РП-29 ПС 35/10 кВ «А-18» и установка коммерческого учета электрической энергии (мощности) на границе земельного участка для электроснабжения жилого дома заявителя Волконогова Д.О., х. Казачий Ерик, Азовский р-он Ростовская область (ориентировочная протяженность ЛЭП – 0,150 км)</t>
  </si>
  <si>
    <t xml:space="preserve">Строительство участка ВЛИ-0,4кВ от оп. №40-66 ВЛ-0,4кВ №2 КТП-10/0,4 кВ №40 ВЛ-10 кВ №1802 ПС 35/10 «А-18» и установка коммерческого учета электрической энергии (мощности) на границе земельных участков для электроснабжения жилых домов заявителей Дьякова П.В., Дьяковой Г.И., х. Рогожкино, Ростовская область (ориентировочная протяженность ЛЭП – 0,110 км)
</t>
  </si>
  <si>
    <t>Строительство участка ВЛИ-0,4кВ от проектируемой ВЛ-0,4 кВ (по договору ТП №61-1-18-00409567 от 12.12.2018г.) КТП 10/0,4 кВ №48 по ВЛ-10кВ №1815 ПС 35/10 кВ «А-18» для электроснабжения жилого дома заявителя Заряева П.В., Рыболовецкий колхоз им. Ленина, Азовский район, Ростовская область (ориентировочная протяженность ЛЭП – 0,120 км)</t>
  </si>
  <si>
    <t>Строительство участка ВЛИ-0,4кВ от опоры №329-28 ВЛ-0,4 кВ №2 КТП-10/0,4 кВ №329 по ВЛ-10 кВ № 106Н ПС 110/6/10 кВ «НС-1» и установка системы учета электрической энергии (мощности) на границе земельного участка для электроснабжения жилого дома заявителя Пономаревой И.А., ДНТ "Виктория", Азовский р-он Ростовская область (ориентировочная протяженность ЛЭП – 0,130 км)</t>
  </si>
  <si>
    <t>Строительство участка ВЛИ-0,4кВ от оп. №13-72 ВЛ-0,4кВ №3 КТП-10/0,4 кВ №13 ВЛ-10 кВ №3125 ПС 110/35/10 кВ «А-31» и системы учета электрической энергии (мощности) на границе земельного участка для электроснабжения жилого дома заявителя Редькиной З.И., с. Головатовка, Азовский р-он Ростовская область (ориентировочная протяженность ЛЭП – 0,150 км)</t>
  </si>
  <si>
    <t>Строительство КЛ-10 кВ от оп. №9 ВЛ-10кВ №808К ПС 110/10 кВ «БОС», ТП-10/0,4 кВ, ВЛИ-0,4 кВ, для электроснабжения насоса для полива заявителя Горобец А.А. Ростовская область, г. Батайск (ориентировочная протяженность ЛЭП– 0,210 км, ориентировочная трансформаторная мощность– 0,025 МВА)</t>
  </si>
  <si>
    <t xml:space="preserve">Строительство участка ВЛИ-0,4кВ от оп. №257-83 по ВЛ-0,4кВ №2 КТП 6/0,4кВ №257 ВЛ-6кВ №10701 ПС 110/35/6 «А-1» для электроснабжения жилого дома заявителя Буйлова Н.А., г. Азов, Ростовская область (ориентировочная протяженность ЛЭП – 0,07км)  </t>
  </si>
  <si>
    <t>Строительство участка ВЛ-0,4кВ для подключения магазина заявителя ИП Гиваргизовой А.Б. г. Азов, Ростовская область.</t>
  </si>
  <si>
    <t>Строительство участка ВЛИ-0,4кВ от РУ-0,4 кВ КТП 10/0,4кВ №337 по ВЛ-10кВ №910-№1106 ПС 35/10 кВ «А-9» для электроснабжения станции ТО заявителя ИП Шабанова В.В., г. Азов, Ростовская область (ориентировочная протяженность ЛЭП – 0,100 км)</t>
  </si>
  <si>
    <t>Строительство участка ВЛИ-0,4кВ от РУ-0,4 кВ КТП 10/0,4 кВ №184 ВЛ-10 кВ №910-1106 ПС 35/10 кВ «А-9» для электроснабжения энергопринимающих устройств ЗАО «Русские Башни», г. Азов, Ростовская область (ориентировочная протяженность ЛЭП – 0,385км)</t>
  </si>
  <si>
    <t xml:space="preserve">Строительство участка ВЛИ-0,4кВ от проектируемой ВЛ-0,4 кВ (по договору ТП № 61-1-20-00531301 от 14.09.2020 г.) КТП 6/0,4 кВ №257 ВЛ-6 кВ №10701 ПС 110/35/6 кВ «А-1» и системы учета электрической энергии (мощности) на границе земельного участка для электроснабжения жилого дома заявителя Любова А.А., г. Азов Ростовская область (ориентировочная протяженность ЛЭП – 0,160 км) </t>
  </si>
  <si>
    <t>Строительство участка ВЛИ-0,4кВ от оп. №257-67 по ВЛ 0,4 кВ №2 КТП 6/0,4 кВ №257 ВЛ-6 кВ №10701 ПС 110/35/6 кВ «А-1» и системы учета электрической энергии (мощности) на границе земельного участка для электроснабжения жилого дома заявителя Великохацкого А.А., г. Азов Ростовская область (ориентировочная протяженность ЛЭП – 0,03 км)</t>
  </si>
  <si>
    <t>Строительство участка ВЛИ-0,4кВ от оп. №253-124 по ВЛ 0,4 кВ №4 КТП 6/0,4 кВ №253 ВЛ-6 кВ №10701 ПС 110/35/6 кВ «А-1» и системы учета электрической энергии (мощности) на границе земельного участка для электроснабжения жилых домов заявителя Авакяна Р.Р., г. Азов Ростовская область (ориентировочная протяженность ЛЭП – 0,04 км)</t>
  </si>
  <si>
    <t>Строительство участка ВЛИ-0,4кВ от оп. № 257-89 ВЛ-0,4 кВ №2 КТП 6/0,4 кВ №257 ВЛ-6 кВ №10701 ПС 110/35/6 кВ «А-1» и системы учета электрической энергии (мощности) на границе земельного участка для электроснабжения жилого дома заявителя Гуренко Л.П., г. Азов, Азовский р-он Ростовская область (ориентировочная протяженность ЛЭП – 0,03 км)</t>
  </si>
  <si>
    <t>Строительство участка ВЛИ 0,4кВ от проектируемой ВЛ 0,4 кВ (по договору ТП № 61-1-20-00515125 от 15.06.2020 г.) КТП 6/0,4 кВ №257 ВЛ 6 кВ №10701 ПС 110/35/6 кВ «А-1» и системы учета электрической энергии (мощности) на границе земельного участка для электроснабжения жилого дома заявителя Таутиевой А.Н., г.Азов Ростовская область (ориентировочная протяженность ЛЭП – 0,085 км)</t>
  </si>
  <si>
    <t xml:space="preserve">Строительство участка ВЛИ 0,4кВ от опоры № 257-94 ВЛ 0,4 кВ №2 КТП 6/0,4 кВ №257 КВЛ 6 кВ №10701 ПС 110/35/6 кВ «А-1» и системы учета электрической энергии (мощности) на границе земельного участка для электроснабжения жилого дома заявителя Сибиль Г.Н., г. Азов Ростовская область (ориентировочная протяженность ЛЭП – 0,100 км) </t>
  </si>
  <si>
    <t xml:space="preserve">Строительство участка ВЛИ 0,4кВ от опоры №257-94 ВЛ 0,4 кВ №2 КТП 6/0,4 кВ №257 ВЛ 6 кВ №10701 ПС 110/35/6 кВ А-1 и системы учета электрической энергии (мощности) на границе земельных участков для электроснабжения жилых домов заявителей Головневой О.В., Холкина А.Я., г. Азов, Ростовская область (ориентировочная протяженность ЛЭП – 0,135 км)
</t>
  </si>
  <si>
    <t>Строительство участка ВЛИ-0,4кВ от РУ-0,4 кВ КТП 6/0,4 кВ №330 ВЛ-6 кВ №10701 ПС 110/35/6 кВ «А-1» для подключения склада заявителя ИП Солохиной Е.В., г. Азов, Ростовская область (ориентировочная протяженность ЛЭП – 0,140 км)</t>
  </si>
  <si>
    <t>Строительство участка ВЛИ 0,4кВ от опоры № 134-2 ВЛ 0,4 №1 КТП-134 ВЛ-10 101 ПС 110 кВ Зерновая и системы учета электрической энергии (мощности) на границе земельного участка для электроснабжения жилого дома заявителя Рыжая А.М., г. Зерноград, Зерноградский район, Ростовская область (ориентировочная протяженность ЛЭП – 0,03 км)</t>
  </si>
  <si>
    <t>Строительство участка ВЛЗ-10 кВ от опоры  №5/8 ВЛ-10 кВ №24 ПС 110/35/10 кВ КГУ, с установкой ТП-10/0,4 кВ, и строительство ВЛИ-0,4 кВ от вновь установленной ТП-10/0,4 кВ  для присоединения цеха переработки молока Мосояна А.О. (ориентировочная протяженность ЛЭП 0,085 км, ориентировочная мощность трансформатора 63 кВА)</t>
  </si>
  <si>
    <t>Строительство участка ВЛЗ-10 кВ от опоры №172 ВЛ-10 кВ №2 ПС 35/10 кВ Нижне-Журавская, с установкой ТП-10/0,4 кВ и строительство ВЛИ-0,4 кВ от РУ-0,4 кВ вновь установленной ТП-10/0,4 кВ  для присоединения жилого дома Сергеенко С.В. расположенного по адресу: Ростовская область, Константиновский район, х. Хрящевский, пер. Дальний, д. 11, к.н. 61:17:0600010:3479 (ориентировочная протяженность ЛЭП 0,099 км, ориентировочная мощность трансформатора 25 кВА)»</t>
  </si>
  <si>
    <t>Строительство участка ВЛЗ-10 кВ от опоры №4/8 ВЛ-10кВ №6 РП 10/10 кВ Маркинская ПС 110/35/10 кВ Черкассы для присоединения ТП-10/0,4 кВ ОАО «РЖД», расположенного по адресу: Ростовская область, Цимлянский район, участок Морозовская-Куберле (на пикете км 53+450; км 95+50) в границах Цимлянского района, с кадастровым номером 61:41:0000000:23. (ориентировочная протяженность ЛЭП 0,13км)</t>
  </si>
  <si>
    <t>Строительство участка ВЛЗ-6 кВ от опоры №1/2 ВЛ-6 кВ №2 ПС 35/6 кВ Потаповская, с установкой ТП-6/0,4 кВ и строительство ВЛИ-0,4 кВ от РУ-0,4 кВ вновь установленной ТП-6/0,4 кВ  для присоединения автогаражей Мисана А.В., расположенных по адресу: Ростовская область, Волгодонской район, х. Потапов, ул. Комсомольская, д.61е, к.н. 61:08:0040103:97 (ориентировочная протяженность ЛЭП 0,02 км, ориентировочная мощность трансформатора 160 кВА)</t>
  </si>
  <si>
    <t>Строительство участка ВЛЗ-6 кВ от опоры №6/10 ВЛ-6 кВ №5 ПС 35/6 кВ Романовская, с установкой ТП-6/0,4 кВ и строительство ВЛИ-0,4 кВ от РУ-0,4 кВ вновь установленной ТП-6/0,4 кВ  для присоединения столовой Государственного бюджетного учреждения социального обслуживания населения Ростовской области «Романовский специальный дом-интернат для престарелых и инвалидов», расположенной по адресу: Ростовская область, Волгодонской район, станица Романовская, пер. Союзный, д.39, к.н. 61:08:0070119:7:12 (ориентировочная протяженность ЛЭП 0,018 км, ориентировочная мощность трансформатора 160 кВА)</t>
  </si>
  <si>
    <t>Строительство участка ВЛЗ-10 кВ от опоры №77 ВЛ-10 кВ №11 ПС 35/10 кВ Николаевская, с установкой ТП-10/0,4 кВ, и строительство ВЛИ-0,4 кВ от вновь установленной ТП-10/0,4 кВ  для присоединения жилого дома Пономаревой Т.П., расположенного по адресу: Ростовская область, Константиновский район, станица Николаевская, ул. 8 Марта, д.26, к.н. 61:17:0050101:1241 (ориентировочная протяженность ЛЭП 0,054 км, ориентировочная мощность трансформатора 63 кВА</t>
  </si>
  <si>
    <t xml:space="preserve">Строительство участка ВЛЗ-10 кВ от опоры №1/25 ВЛ-10 кВ №5 ПС 35/10 кВ Лозновская, с установкой ТП-10/0,4 кВ и строительство ВЛИ-0,4 кВ от РУ-0,4 кВ вновь установленной ТП-10/0,4 кВ  для присоединения жилого дома Путанашенко А.А., расположенного по адресу: Ростовская область, Цимлянский район, п. Сосенки, ул. Степная, д. 3,к.н. 61:41:0030302:65 (ориентировочная протяженность ЛЭП 0,41 км, ориентировочная мощность трансформатора 160 кВА)
</t>
  </si>
  <si>
    <t>Строительство ВЛ 10 кВ от опоры №20 ВЛ 10 № 1406 ПС 35/10 кВ АС 14 для электроснабжения КТПН-10/0,4 кВ нежилого здания ИП Гореловский С.В. на участке с КН 61:02:0600008:1875 в п. Рассвет, ул. Магистральная, 7, Аксайского района Ростовской области (ориентировочная протяжённость ЛЭП 0,195 км)»</t>
  </si>
  <si>
    <t xml:space="preserve">Строительство КТПН 6/0,4 кВ, ВЛ 0,4 кВ от проектируемой ВЛ 6 кВ (по договору №61-1-17-00321639 от 24.07.2017 г.) от ВЛ 6 кВ РП6 КЛ 6 кВ №340 ПС 110 кВ БТ3 для электроснабжения ВРУ 0,4 кВ жилых домов по ул. Крылова в п. Красный Сад Азовского района Ростовской области </t>
  </si>
  <si>
    <t xml:space="preserve">Строительство ТП 10/0,4 кВ, ВЛ 10 кВ, ВЛ 0,4 кВ от проектируемой ВЛ 10 кВ (по договору №61-1-18-00396989) от ВЛ 10 кВ №101 ПС 110 кВ АС1 для электроснабжения сыроварни ИП КФХ Архиповой К. В. на участке с КН 61:02:0600015:7010 в х. Махин Аксайского района Ростовской области </t>
  </si>
  <si>
    <t>Строительство ТП 10/0,4 кВ, ВЛ 10 кВ, ВЛ 0,4 кВ от ВЛ 10 кВ №414 ПС 220 кВ Р4 для электроснабжения магазина Творогова П. Э. по ул. Норильская, 4 в х. Камышеваха Аксайского района Ростовской области (ориентировочная мощность трансформатора 0,250 МВА, ориентировочная протяжённость ЛЭП 0,055 км)</t>
  </si>
  <si>
    <t>Строительство КТПН 10/0,4 кВ, ВЛ 10 кВ, ВЛ 0,4 кВ от ВЛ 10 кВ №1106 ПС 110 кВ АС11 для электроснабжения ВРУ 0,4 кВ жилых домов и базовой станции сотовой связи ПАО “Вымпел-Коммуникации” в г. Новочеркасске Ростовской области (ориентировочная мощность трансформатора 0,160 МВА, ориентировочная протяжённость ЛЭП 0,811 км)</t>
  </si>
  <si>
    <t>Строительство ТП 10/0,4 кВ, ВЛ 10 кВ, ВЛ 0,4 кВ от ВЛ 10 кВ №111 ПС 110 кВ АС1 для электроснабжения тепличного комплекса ИП Резанова В. С. на участке с КН 61:02:0600017:443 в нп. АО Луговое Аксайского района Ростовской области (ориентировочная мощность трансформатора 0,250 МВА, ориентировочная протяжённость ЛЭП 0,696 км)</t>
  </si>
  <si>
    <t>Строительство ТП 10/0,4 кВ, ВЛ 10 кВ, ВЛ 0,4 кВ от ВЛ 10 кВ №441 ПС 220 кВ Р4 для электроснабжения нежилого помещения и нежилого здания на участках с КН 61:02:0600010:12170, 61:02:0600010:12172 в п. Янтарный Аксайского района Ростовской области (ориентировочная мощность трансформатора 0,400 МВА, ориентировочная протяжённость ЛЭП 0,660 км)</t>
  </si>
  <si>
    <t>Строительство ТП 10/0,4 кВ, ВЛ 10 кВ, ВЛ 0,4 кВ от опоры №284 ВЛ 10 кВ №257 ПС 110 кВ БГ2 для электроснабжения насоса для полива Енанова А.Ж.  по адресу: Ростовская обл., Багаевский район, х. Усьман, участок б/н, установлено относительно ориентира в районе х. Усьман, расположенного в границах участка, поля №39, 27, 28 (в границах бывшего ЗАО «Крепинское», к.н. 61:03: 600009:0069 (ориентировочная мощность трансформатора 0, 16 МВА, ориентировочная протяжённость ЛЭП 0,165 км)</t>
  </si>
  <si>
    <t>Строительство ТП 10/0,4 кВ, ВЛ 10 кВ, ВЛ 0,4 кВ от опоры №316 ВЛ 10 кВ №255 ПС 110 кВ БГ2 для электроснабжения насосной станции Рогова А.А. по адресу: Ростовская область, Аксайский район, АО «Заречное», поле 43, к.н. 61:02:0600019:1219 (ориентировочная мощность трансформатора 0,25 МВА, ориентировочная протяжённость ЛЭП 0,13 км)</t>
  </si>
  <si>
    <t>Строительство ТП 10/0,4 кВ, ВЛ 10 кВ, ВЛ 0,4 кВ от опоры №324 ВЛ 10 кВ №255 ПС 110 кВ БГ2 для электроснабжения насосной станции Шкуро И.С. по адресу: Ростовская область, Аксайский район, установлено относительно ориентира, расположенного в границах участка, к.н.61:02:0600019:1297</t>
  </si>
  <si>
    <t xml:space="preserve">Строительство КТПН 10/0,4 кВ, ВЛ 10 кВ, ВЛ 0,4 кВ от ВЛ 10 кВ №1103 ПС 110 кВ АС11 для электроснабжения ВРУ 0,4 кВ жилых домов в ст-це Мишкинская Аксайского района Ростовской области (ориентировочная мощность трансформатора 0,630 МВА, ориентировочная протяжённость ЛЭП 2,115 км)
</t>
  </si>
  <si>
    <t xml:space="preserve">Строительство ВЛ 0,4 кВ, КТП 10/0,4 кВ, ВЛ 10 кВ от ВЛ 10 кВ № 910 ПС 35 кВ В9 для электроснабжения жилых домов в АО «Красный Маныч в 5,6 км к северо-западу от х. Красный Маныч, Веселовского района, Ростовской области (ориентировочная протяжённость ЛЭП 1,15 км, мощность трансформатора 0,160 МВА)
</t>
  </si>
  <si>
    <t>Строительство ТП 10/0,4 кВ, ВЛ 10 кВ, ВЛ 0,4 кВ от ВЛ 10 кВ №1547 ПС 110 кВ АС15 для электроснабжения ВРУ 0,4 кВ магазина Зильберова Д. А. по ул. Малахитовая, 2/4 в х. Камышеваха Аксайского района Ростовской области (ориентировочная мощность трансформатора 0,160 МВА, ориентировочная протяжённость ЛЭП 0,099 км)</t>
  </si>
  <si>
    <t xml:space="preserve">Строительство КТПН 6/0,4 кВ, ВЛ 6 кВ, ВЛ 0,4 кВ от ВЛ 6 кВ №3 РП6 КЛ 6 кВ №340 ПС 110 кВ БТ3 для электроснабжения ВРУ 0,4 кВ жилых домов по ул. Лермонтова, 68А, ул. Есенина, 41А в п. Красный Сад Азовского района Ростовской области (ориентировочная мощность трансформатора 0,040 МВА, ориентировочная протяжённость ЛЭП 0,756 км)
</t>
  </si>
  <si>
    <t xml:space="preserve">Строительство КТПН 10/0,4 кВ, ВЛ 10 кВ, ВЛ 0,4 кВ от ВЛ 10 кВ №3 ПС 35 кВ Б. Салы для электроснабжения ВРУ 0,4 кВ жилых домов в пос. Темерницкий Аксайского района Ростовской области (ориентировочная мощность трансформатора 0,063 МВА, ориентировочная протяжённость ЛЭП 0,904 км)
</t>
  </si>
  <si>
    <t>Строительство ТП 10/0,4 кВ, ВЛ 0,4 кВ, ВЛ 10 кВ от ВЛ 10 кВ №1208 ПС 110 кВ АС12 для электроснабжения складов Вышковского Р. В. на участке с КН 61:02:0600006:5713 в АО “Щепкинское” Аксайского района Ростовской области (ориентировочная мощность трансформатора 0,250 МВА, ориентировочная протяжённость ЛЭП 0,404 км)</t>
  </si>
  <si>
    <t>Строительство ТП 10/0,4 кВ, ВЛ 0,4 кВ, ВЛ 10 кВ от ВЛ 10 кВ №1006 ПС 110 кВ АС10 для электроснабжения нежилого помещения ИП Карапетян Р. С. на участке с КН 61:02:0600002:2673 в КСП им. Ленина Аксайского района Ростовской области (ориентировочная мощность трансформатора 0,160 МВА, ориентировочная протяжённость ЛЭП 0,030 км)</t>
  </si>
  <si>
    <t xml:space="preserve">Строительство КТПН 6/0,4 кВ, ВЛ 0,4 кВ, ВЛ 6 кВ от ВЛ 6 кВ №807 ПС 35 кВ АС8 для электроснабжения жилых домов в х. Большой Лог Аксайского района Ростовской области (ориентировочная мощность трансформатора 0,160 МВА, ориентировочная протяжённость ЛЭП 0,473 км)
</t>
  </si>
  <si>
    <t>Строительство ВЛ 6 кВ от ВЛ 6 кВ №308 ПС 110 кВ СМ3 для электроснабжения ВРУ-0,4 кВ фермы животноводства заявителя ООО «Лиманский» по адресу: Российская Федерация, Ростовская обл., р-н. Семикаракорский, х. Лиманский, массив земель ФГУП "ОПХ Лиманский" РосНИИПМ, кадастровый номер земельного участка: 61:35:000000:0146</t>
  </si>
  <si>
    <t xml:space="preserve">Строительство МТП 6/0,4 кВ, ВЛ 0,4 кВ, КВЛ 6 кВ от ВЛ 6 кВ №804 ПС 35 кВ АС8 для электроснабжения ВРУ 0,4 кВ жилых домов Дербенцевой Е. Г. в п. Российский Аксайского района Ростовской области (ориентировочная мощность трансформатора 0,1 МВА, ориентировочная протяжённость ЛЭП 1,409 км)
</t>
  </si>
  <si>
    <t>Строительство ТП 6/0,4 кВ, ВЛ 0,4 кВ, ВЛ 6 кВ от ВЛ 6 кВ №806 ПС 35 кВ АС8 для электроснабжения нежилого здания ООО “Кондитерская фабрика” Московский десертъ” на участке с КН 61:02:0600011:1336 в Аксайском районе Ростовской области (ориентировочная мощность трансформатора 0,250 МВА, ориентировочная протяжённость ЛЭП 0,030 км)</t>
  </si>
  <si>
    <t xml:space="preserve">Строительство КТПН 10/0,4 кВ, ВЛ 0,4 кВ, ВЛ 10 кВ от ВЛ 10 кВ №101 ПС 110 кВ АС1 для электроснабжения ВРУ 0,4 кВ жилого дома Барбанова Д. В. по ул. Черкасская, 2 в х. Махин Аксайского района Ростовской области (ориентировочная мощность трансформатора 0,025 МВА, ориентировочная протяжённость ЛЭП 0,925 км)
</t>
  </si>
  <si>
    <t>Строительство КТП 10/0,4 кВ, ВЛ 0,4 кВ, ВЛ 10 кВ от ВЛ 10 кВ №111 ПС 110 кВ АС1 для электроснабжения нежилой застройки ООО «Формула» на участке с КН 61:02:0050101:2710 в п. Дорожный Аксайского района Ростовской области (ориентировочная мощность трансформатора 0,25 МВА, ориентировочная протяжённость ЛЭП 0,06 км)</t>
  </si>
  <si>
    <t>Строительство ТП 10/0,4 кВ, ВЛ 0,4 кВ, ВЛ 10 кВ от ВЛ 10 кВ №403 ПС 110 кВ АС4 для электроснабжения нежилого здания Хачатурян Е. М. на участке с КН 61:02:0060101:3844 в х. Ленина Аксайского района Ростовской области (ориентировочная мощность трансформатора 0,250 МВА, ориентировочная протяжённость ЛЭП 0,060 км)</t>
  </si>
  <si>
    <t xml:space="preserve">Строительство ТП 10/0,4 кВ, ВЛ 0,4 кВ, ВЛ 10 кВ от ВЛ 10 кВ №103 ПС 110 кВ АС1 для электроснабжения нежилой застройки (хозяйственная постройка, нежилое здание) ООО «Аксайское сельскохозяйственное предприятие» на участке с КН 61:02:0600021:1634 в х. Островского Аксайского района Ростовской области </t>
  </si>
  <si>
    <t xml:space="preserve">Строительство КТПН 10/0,4 кВ, ВЛ 0,4 кВ, ВЛ 10 кВ от ВЛ 10 кВ №3 ПС 35 кВ Б. Салы для электроснабжения ВРУ 0,4 кВ жилых домов по проезду Серебряный, Бронзовый, Медный в п. Щепкин Аксайского района Ростовской области (ориентировочная мощность трансформатора 0,250 МВА, ориентировочная протяжённость ЛЭП 1,014 км)
</t>
  </si>
  <si>
    <t xml:space="preserve">Строительство ТП 6/0,4 кВ, ВЛ 0,4 кВ, ВЛ 6 кВ от ВЛ 6 кВ №806 ПС 35 кВ АС8 для электроснабжения нежилого здания ООО “Южная региональная компания по предоставлению услуг телефонной связи” на участке с КН 61:02:0600011:1799 в Аксайском районе Ростовской области </t>
  </si>
  <si>
    <t>Строительство ТП 10/0,4 кВ, ВЛ 0,4 кВ, ВЛ 10 кВ от ВЛ 10 кВ №105 ПС 110 кВ АС1 для электроснабжения газонаполнительной станции ООО “ДонАвтономГаз” на участке с КН 61:02:0600015:4738 в Аксайском районе Ростовской области (ориентировочная мощность трансформатора 0,250 МВА, ориентировочная протяжённость ЛЭП 0,322 км)</t>
  </si>
  <si>
    <t>Строительство КТПН 6/0,4 кВ, ВЛ 0,4 кВ, ВЛ 6 кВ от ВЛ 6 кВ №806 ПС 35 кВ АС8 для электроснабжения ВРУ 0,4 кВ нежилого помещения Семеновой Г. К. на участке с КН 61:02:0600011:1810 в п. Мускатный Аксайского района Ростовской области (ориентировочная мощность трансформатора 0,025 МВА, ориентировочная протяжённость ЛЭП 0,04 км)</t>
  </si>
  <si>
    <t>Строительство КТПН 10/0,4 кВ, ВЛ 10 кВ, ВЛ 0,4 кВ от ВЛ 10 кВ №1109 ПС 110 кВ АС11 для электроснабжения ВРУ 0,4 кВ складского помещения Григорьева В. В. на участке с КН 61:02:0600002:2422 в Аксайском районе Ростовской области (ориентировочная мощность трансформатора      0,025 МВА, ориентировочная протяжённость ЛЭП 0,058 км)</t>
  </si>
  <si>
    <t xml:space="preserve">Строительство ТП 10/0,4 кВ, ВЛ 10 кВ, ВЛ 0,4 кВ от опоры №5/26  ВЛ 10 кВ №125 ПС 110 кВ СМ1 для электроснабжения жилых домов, заявителей: Воликова А.Ю. на участке с к.н.61:35:060201:2469 по адресу: Ростовская область, Семикаракорский  район,  х. Чебачий ул. Гагарина, 83, Рогаченко  А. М. на участке с к.н.61:35:060201:141 по адресу: Ростовская область, Семикаракорский  район,  х. Чебачий ул. Гагарина, 79; Попова Г.Н. на участке с к.н.61:35:060201:0705 по адресу: Ростовская область, Семикаракорский  район,  х. Чебачий ул. Горького, 104, Гавшева Лидия Михайловна по адресу х. Чебачий, ул. Горького, д.100      к.н.:61:35:0060201:0048; Павлов Иван Викторович по адресу; в 30 м. на восток от строения по адресу: х. Чебачий, ул. Горького, д.108   к.н.:61:35:0060201:2211; Симакина Елена Васильевна по адресу х. Чебачий, ул. Горького, д.98      к.н.:61:35:0060201:477   </t>
  </si>
  <si>
    <t xml:space="preserve">Строительство участка ВЛИ-0,4 кВ от оп. № 28-23 ВЛ-0,4 кВ № 1 ЗТП-10/0,4 кВ № 28 ВЛ-10 кВ № 313 ПС 35/10 кВ «КГ-3» для подключения жилого дома заявителя Ковтун А.М. ст-ца Кировская Кагальницкий район Ростовская область (ориентировочная протяженность ЛЭП– 0,23 км) </t>
  </si>
  <si>
    <t>Строительство ВЛ-10 кВ, ТП-10/0,4 кВ, ВЛ-0,4 кВ для электроснабжения нежилого помещения заявителя ИП Сапухина А.А. х. Обуховка, Азовский район, Ростовская область (ориентировочная протяженность ЛЭП– 0,630 км, ориентировочная трансформаторная мощность – 0,16 МВА)</t>
  </si>
  <si>
    <t>Строительство ЛЭП-10 кВ от оп. №1-6 ВЛ-10 кВ № 801 ПС 35/10 кВ «А-8», ТП-10/0,4 кВ, ЛЭП-0,4 кВ, для электроснабжения базы отдыха заявителя ООО «Казачок» Азовский район Ростовская область (ориентировочная протяженность ЛЭП– 0,210 км, ориентировочная трансформаторная мощность – 0,160 МВА)</t>
  </si>
  <si>
    <t>Строительство участка ВЛИ-0,4кВ от проектируемой опоры проектируемой ВЛ-0,4 кВ (по договору № 61-1-19-00421775 от 04.02.2019г.) КТП 10/0,4кВ №233 ВЛ-10 кВ №1815 ПС 35/10 «А-18» для электроснабжения жилого дома заявителя Дюжикова А.П. х. Колузаево, Азовский район, Ростовская область (ориентировочная протяженность ЛЭП – 0,170 км)</t>
  </si>
  <si>
    <t>Строительство участка ВЛИ-0,4кВ от опоры №111-36 по ВЛ-0,4кВ №1 от КТП 10/0,4кВ №111 по ВЛ-10кВ №3113 ПС 110/35/10 кВ «А-31» для электроснабжения жилого дома заявителя Андрющенко Ю.Ю., с. Пешково Азовский район, Ростовская область (ориентировочная протяженность ЛЭП – 0,100 км)</t>
  </si>
  <si>
    <t>Строительство ТП 10/0,4 кВ от оп. №36 по ВЛ-10 кВ №1802 ПС 35/10 кВ А-18, ВЛИ-0,4 кВ от проектируемой ТП 10/0,4 кВ для электроснабжения садового дома заявителя Куревлевой С.Н. х.Дугино, Азовский район Ростовская область (ориентировочная протяженность ЛЭП– 0,05 км, ориентировочная трансформаторная мощность – 0,025 МВА)</t>
  </si>
  <si>
    <t>Строительство ЛЭП-10 кВ от оп. №6-212 ВЛ-10 кВ № 808 ПС 110/10 кВ БОС, ТП-10/0,4 кВ, ЛЭП-0,4 кВ, для электроснабжения зоны хранения под овощную продукцию заявителя ООО «Траст-Групп» п. Красный сад Азовский район Ростовская область (ориентировочная протяженность ЛЭП– 0,170 км, ориентировочная трансформаторная мощность – 0,250 МВА)</t>
  </si>
  <si>
    <t>Строительство ЛЭП-10 кВ от проектируемой опоры 10 кВ (по договору №61-1-19-00476153 от 22.10.2019г.) ВЛ-10кВ №808 от ПС 110/10 кВ «БОС», ТП-10/0,4 кВ, ЛЭП-0,4 кВ, для электроснабжения нежилого помещения заявителя ООО «Русавтотрейд», Азовский район Ростовская область (ориентировочная протяженность ЛЭП– 0,075 км, ориентировочная трансформаторная мощность – 0,250 МВА)</t>
  </si>
  <si>
    <t>Строительство ВЛ-10 кВ от оп. №85 ВЛ-10 кВ № 2608 ПС 110/10 кВ «А-26», строительство ТП-10/0,4 кВ, строительство ВЛИ-0,4 кВ, для электроснабжения магазина заявителя ИП Авакян С.А. с. Кулешовка, Азовский район Ростовская область (ориентировочная протяженность ЛЭП– 0,09 км, ориентировочная трансформаторная мощность – 0,063 МВА)</t>
  </si>
  <si>
    <t>Строительство ВЛ-10 кВ от опоры №1-324 ВЛ-10 кВ №106Н ПС 110/6/10 кВ НС-1, ТП-10/0,4 кВ, ВЛИ-0,4 кВ для подключения объектов Каджояна Р.Г. п. Овощной Азовский р-он, Ростовская область (ориентировочная протяженность ЛЭП – 0,05 км, ориентировочная трансформаторная мощность – 0,1 МВА)</t>
  </si>
  <si>
    <t>Строительство отпайки ВЛЗ-10 кВ для подключения ТП-10/0,4 кВ заявителя ИП Галдин А.В. ст-ца Кировская Кагальницкий район Ростовская область (ориентировочная протяженность ЛЭП– 0,06 км)</t>
  </si>
  <si>
    <t>Строительство ЛЭП-10 кВ от опоры №182 по ВЛ-10кВ №202Н от ПС 110/10/6 кВ «НС-2», ТП-10/0,4 кВ, ЛЭП-0,4 кВ, для электроснабжения ангара заявителя ИП Негодаева Г.В., с.Кулешовка, Азовский район Ростовская область (ориентировочная протяженность ЛЭП– 0,150 км, ориентировочная трансформаторная мощность – 0,160 МВА</t>
  </si>
  <si>
    <t>Строительство ВЛ-10 кВ от оп. №20-61 ВЛ-10 кВ №3127 ПС 110/35/10 кВ А-31, строительство ТП-10/0,4 кВ, строительство участка ВЛ-0,4 кВ для подключения хоз.постройки заявителя Куликова С.А. с. Займо-Обрыв,  Азовский район Ростовская область (ориентировочная протяженность ЛЭП – 0,075 км, ориентировочная трансформаторная мощность – 0,16 МВА)</t>
  </si>
  <si>
    <t>Строительство ТП-10/0,4 кВ от оп. №7 ВЛ 10 кВ №915 ПС 35/10 А-9, строительство участка ВЛ-0,4 кВ для подключения системы орошения заявителя Оганисяна А.С., Азовский район Ростовская область (ориентировочная протяженность ЛЭП – 0,03 км, ориентировочная трансформаторная мощность – 0,16 МВА)</t>
  </si>
  <si>
    <t xml:space="preserve">Строительство ВЛ-10 кВ от оп. №10-182 ВЛ-10 кВ № 805 ПС 110/10 кВ «БОС», ТП-10/0,4 кВ, ВЛИ-0,4 кВ для электроснабжения объектов заявителя Живанович И.В. п. Мокрый Батай, Кагальницкий район Ростовская область (ориентировочная протяженность ЛЭП– 0,440 км, ориентировочная трансформаторная мощность – 0,063 МВА) </t>
  </si>
  <si>
    <t xml:space="preserve">Строительство ТП-10/0,4 кВ, от оп. №15 ВЛ 10 кВ №609 ПС 35/10 кВ «А-6», ВЛИ-0,4 кВ для электроснабжения врачебной амбулатории МБУЗ «ЦРБ» Азовского р-на с. Маргаритово, Азовский район, Ростовская область (ориентировочная протяженность ЛЭП– 0,03 км, ориентировочная трансформаторная мощность – 0,063 МВА) </t>
  </si>
  <si>
    <t>Строительство ВЛ-10 кВ от оп. №3-35 ВЛ-10 кВ № 1814 ПС 35/10 кВ «А-18», ТП-10/0,4 кВ, ВЛИ-0,4 кВ, для электроснабжения жилого дома заявителя Руденко И.В. х. Дугино, Азовский район Ростовская область (ориентировочная протяженность ЛЭП– 0,250 км, ориентировочная трансформаторная мощность – 0,025 МВА)</t>
  </si>
  <si>
    <t>Строительство ЛЭП-10 кВ от оп. №1-60 ВЛ-10 кВ № 1802 ПС 35/10 А-18, ТП-10/0,4 кВ, ЛЭП-0,4 кВ, для электроснабжения стройплощадки заявителя ИП Хаишбашян М.А. х. Рогожкино Азовский район Ростовская область (ориентировочная протяженность ЛЭП– 0,330 км, ориентировочная трансформаторная мощность – 0,250 МВА)</t>
  </si>
  <si>
    <t>Строительство ЛЭП-10 кВ от опоры № 2-38 по ВЛ-10кВ №106 Н ПС 110/10/6 кВ НС-1, ТП-10/0,4 кВ, ЛЭП-0,4 кВ, для электроснабжения магазина заявителя Яндиева Р.М., п. Овощной, Азовский район Ростовская область (ориентировочная протяженность ЛЭП– 0,060 км, ориентировочная трансформаторная мощность – 0,160 МВА)</t>
  </si>
  <si>
    <t>Строительство ВЛ-10 кВ от оп. 10 кВ №139 по ВЛ-10 кВ №1001 ПС 110/35/10 кВ «Самарская», ТП-10/0,4 кВ, ВЛИ-0,4 кВ, для электроснабжения сарая заявителя Канюк А.Б., х. Победа, Азовский район Ростовская область (ориентировочная протяженность ЛЭП– 0,120 км, ориентировочная трансформаторная мощность – 
0,025 МВА)</t>
  </si>
  <si>
    <t xml:space="preserve">Строительство ЛЭП-10 кВ от оп. 6 кВ по ВЛ-10кВ №101 ПС 35/10 кВ «Е-1», ТП-10/0,4 кВ, ЛЭП-0,4 кВ и установка системы учета электрической энергии (мощности) на границе земельного участка для электроснабжения жилого помещения заявителя Кирюшкина В.Н., ст.Егорлыкская, Егорлыкский район Ростовская область (ориентировочная протяженность ЛЭП– 0,480 км, ориентировочная трансформаторная мощность – 0,025 МВА)  </t>
  </si>
  <si>
    <t>'Строительство ВЛ-10 кВ от оп. №18 по ВЛ-10кВ №1501 ПС 110/10 кВ «ЗР-15», ТП-10/0,4 кВ, ЛЭП-0,4 кВ и установка системы учета электрической энергии (мощности) на границе земельного участка для электроснабжения садового дома заявителя Бондаренко С.Н., Ростовская область, Зерноградский р-н, СТ «Эксперимент» участок №1 (ориентировочная протяженность ЛЭП– 0,035 км, ориентировочная трансформаторная мощность – 0,025 МВА)</t>
  </si>
  <si>
    <t>'Строительство ВЛ-10 кВ от оп. №6-66 по ВЛ-10кВ №3127 ПС 110/35/10 кВ «А-31», ТП-10/0,4 кВ, ВЛИ-0,4 кВ и установка системы учета электрической энергии (мощности) на границе земельного участка для электроснабжения магазина заявителя ИП Мироненко С.А., с. Займо-Обрыв, Азовский район Ростовская область (ориентировочная протяженность ЛЭП– 0,06 км, ориентировочная трансформаторная мощность – 0,1 МВА)</t>
  </si>
  <si>
    <t>Строительство ВЛ-6 кВ от проектируемой ВЛ-6 кВ (по договору ТП №61-1-19-00480705 от 02.12.2019г.) по ВЛ-6кВ №207Н ПС 110/6/10 кВ «НС-2», ТП-6/0,4 кВ, ВЛ-0,4 кВ и установка системы учета электрической энергии (мощности) на границе земельного участка для электроснабжения хозяйственной постройки заявителя Кеник А.С., 3,1 км на юго-восток от пункта ГГС Пеленкин, Азовский район Ростовская область (ориентировочная протяженность ЛЭП– 0,940 км, ориентировочная трансформаторная мощность – 0,025 МВА)</t>
  </si>
  <si>
    <t xml:space="preserve">Строительство ЛЭП-10 кВ от оп. 10 кВ №3-50 по ВЛ-10кВ №211 ПС 35/10 кВ «А-2», ТП-10/0,4 кВ, ЛЭП-0,4 кВ и установка системы учета электрической энергии (мощности) на границе земельного участка для электроснабжения склада заявителя ИП Балинской А.А., х.Новоалександровка, Азовский район Ростовская область (ориентировочная протяженность ЛЭП– 0,06 км, ориентировочная трансформаторная мощность – 0,250 МВА)  </t>
  </si>
  <si>
    <t>Строительство ВЛ-10 кВ от опоры №8-223 ВЛ-10 кВ №901 ПС 35/10 кВ А-9, ТП-10/0,4 кВ, ВЛИ-0,4 кВ для подключения полевого стана ИП главы К(Ф)Х Поплавного А.В. с. Высочино Азовский р-он, Ростовская область (ориентировочная протяженность ЛЭП – 0,060 км, ориентировочная трансформаторная мощность – 0,160 МВА)</t>
  </si>
  <si>
    <t>Строительство ВЛ-10 кВ от опоры №153 ВЛ-10 кВ №1513 ПС 35/10 кВ А-15, ТП-10/0,4 кВ, ВЛИ-0,4 кВ для подключения объектов заявителей Малой Е.В., Теренина В.В., Коломейцева С.Г. п.Ленинский Лесхоз, Азовский р-он, Ростовская область (ориентировочная протяженность ЛЭП – 0,220 км, ориентировочная трансформаторная мощность – 0,063 МВА)</t>
  </si>
  <si>
    <t>Строительство ВЛ-10 кВ от оп. № 19 ВЛ-10 кВ № 2608 ПС 110/10 кВ А-26, ТП-10/0,4 кВ, ВЛИ-0,4 кВ для подключения магазина заявителя ИП Амировой Е.С. с. Кулешовка Азовский район Ростовская область (ориентировочная протяженность ЛЭП – 0,07 км, ориентировочная трансформаторная мощность – 0,16 МВА)</t>
  </si>
  <si>
    <t>«Строительство КЛ-10 кВ от оп. №9 ВЛ-10кВ №808К ПС 110/10 кВ «БОС», ТП-10/0,4 кВ, ВЛИ-0,4 кВ, для электроснабжения насоса для полива заявителя Горобец А.А. Ростовская область, г. Батайск (ориентировочная протяженность ЛЭП– 0,210 км, ориентировочная трансформаторная мощность– 0,025 МВА)»</t>
  </si>
  <si>
    <t>'Строительство ВЛ-10 кВ от оп. №123 ВЛ-10 кВ № 910-1106 ПС 35/10 кВ «А-9», ТП-10/0,4 кВ, ВЛИ-0,4 кВ, для электроснабжения склада заявителя Алоян А.В., ул. Победы, г. Азов, Азовский район Ростовская область (ориентировочная протяженность ЛЭП– 0,08 км, ориентировочная трансформаторная мощность – 0,250 МВА)</t>
  </si>
  <si>
    <t>Строительство ВЛ 10 кВ от опоры №172 ВЛ-10 кВ №105Н ПС 110/6/10 кВ «НС-1» и установка системы учета электрической энергии (мощности) на границе земельного участка для электроснабжения жилого дома заявителя Чистяковой М.М., х.Шмат Азовского района, Ростовская область (ориентировочная протяженность ЛЭП– 0,07 км)</t>
  </si>
  <si>
    <t>Строительство ВЛИ 0,4 кВ от опоры 25-104 технически перевооружаемой ВЛ 0,4 №3 КТП 10/0,4 кВ №25 ВЛ 10кВ №1815 ПС 35/10 кВ А-18 и установка коммерческого учета электрической энергии (мощности) на границе земельного участка для электроснабжения лодочной станции заявителя Кривко И.А., х. Курган, Азовский район Ростовская область (ориентировочная протяженность ЛЭП – 0,410 км)</t>
  </si>
  <si>
    <t>Строительство ЛЭП 6 кВ от опоры № 47 по ВЛ 6 кВ №2301 ПС 35/6 кВ Правобережная, ТП 6/0,4 кВ, ЛЭП 0,4 кВ и установка системы учета электрической энергии (мощности) на границе земельного участка для электроснабжения объекта сельскохозяйственного производства ООО «Рыболовецкая Артель Белый Амур», Ростовская область, Азовский район, х. Дугино (ориентировочная протяженность ЛЭП– 0,120 км, ориентировочная трансформаторная мощность – 0,250 МВА)</t>
  </si>
  <si>
    <t>Строительство ВЛ 10 кВ от оп. №3-38 по ВЛ 10кВ №716 ПС 110/35/10 кВ «Юбилейная», ТП 10/0,4 кВ, ВЛИ 0,4 кВ и установка системы учета электрической энергии (мощности) на границе земельного участка для электроснабжения административного здания заявителя ИП главы к(ф)х Оптовкина И.В., Ростовская область, Кагальницкий район, п. Воронцовка (ориентировочная протяженность ЛЭП– 0,06 км, ориентировочная трансформаторная мощность – 0,250 МВА)</t>
  </si>
  <si>
    <t>Строительство ЛЭП-10 кВ от оп. 10 кВ №128 по ВЛ-10кВ №3214 ПС 110/35/10 кВ «А-32», ТП-10/0,4 кВ, ЛЭП-0,4 кВ и системы учета электрической энергии (мощности) на границе земельного участка для электроснабжения склада заявителя ИП Гончарова Н.С., х.Красная Заря, Азовский район Ростовская область (ориентировочная протяженность ЛЭП– 0,930 км, ориентировочная трансформаторная мощность – 0,063 МВА)</t>
  </si>
  <si>
    <t>Строительство участка ВЛ-10 кВ от опоры №73 ВЛ-10 кВ №6 ПС 110/35/10 кВ Большовская, с установкой ТП-10/0,4 кВ и строительство ВЛИ-0,4 кВ от РУ-0,4 кВ вновь установленной ТП-10/0,4 кВ  для присоединения животноводческого помешения ООО «Купец-Дон», расположенного по адресу: Ростовская область, Волгодонской район, х. Морозов, 6 км. по направлению на северо-восток от х. Морозов, к.н. 61:08:0600301:167 (ориентировочная протяженность ЛЭП 4,53 км, ориентировочная мощность трансформатора 63 кВА</t>
  </si>
  <si>
    <t>Строительство участка ВЛИ-0,4 кВ от опоры № 1/5 ВЛ-0,4кВ №1 КТП-8560/100кВА ВЛ-6 кВ №1 ПС 35/6 кВ НС-12 для присоединения жилого дома Сандаловой В.М., расположенного по адресу: Ростовская область, Волгодонской район, станица Романовская, снт. Юбилейное, кадастровый номер земельного участка:  61:08:0601901:989 (ориентировочная  протяженность ЛЭП 0,11 км)</t>
  </si>
  <si>
    <t>Строительство участка ВЛИ-0,4 кВ от опоры №2 ВЛ-0,4 кВ №1 КТП-8355/100 кВА ВЛ-6 кВ №1 ПС 35/6 кВ Потаповская для присоединения жилого дома Делидон Е.Я., расположенного по адресу: Ростовская область, Волгодонской район, х. Потапов, ул. Пушкина, д. 4, к.н. 61:08:040108:0207 (ориентировочная протяженность ЛЭП 0,37 км)</t>
  </si>
  <si>
    <t>Строительство участка ВЛИ-0,4 кВ от опоры вновь построенной ВЛИ-0,4 кВ (по договору ТП №61-1-17-00305369 от 26.04.2017г) от вновь смонтированной ТП-10/0,4 кВ по ВЛ-10 кВ №5 ПС 35/10 кВ Лозновская для присоединения жилого дома Кучкиной Л.Н. (ориентировочная протяженность ЛЭП 0,41 км)</t>
  </si>
  <si>
    <t>Строительство ВЛИ-0,4 кВ от РУ-0,4 кВ КТП-6449/100 кВА ВЛ-10 кВ №6 ПС 35/10 кВ Рисовая для присоединения пруда Кириченко П.П., расположенного по адресу: Ростовская область, Мартыновский район, х. Комаров, Комаровское сельское поселение, к.н. 61:20:0600017:1905 (ориентировочная протяженность ЛЭП 0,25 км)</t>
  </si>
  <si>
    <t>Строительство участка ВЛИ-0,4 кВ от опоры №1/3 ВЛ-0,4 кВ №1КТП-5111/25 кВА ВЛ-10 кВ №3 ПС 35/10 кВ Потапенковская для присоединения нежилого здания Трегубова Н.В., расположенного по адресу: Ростовская область, Заветинский район, вблизи х. Потапенко, к.н.61:11:0600009:25 (ориентировочная протяженность ЛЭП 0,75 км</t>
  </si>
  <si>
    <t>Строительство участка ВЛИ-0,4 кВ от опоры №16 ВЛ-0,4 кВ №3 КТП-8565/400 кВА по ВЛ-6 кВ №5 ПС 35/6 кВ НС-13 для присоединения склада для ремонта и хранения сельскохозяйственной техники Яйчени С.В., расположенного по адресу: Ростовская область, Волгодонской район, п. Саловский, ул. Луговая, 240 м. юго-западнее дома №12, к.н.  61:08:0600801:799 (ориентировочная протяженность ЛЭП 0,2 км)</t>
  </si>
  <si>
    <t>Строительство ВЛИ-0,4 кВ от РУ-0,4 кВ КТП-7055/100 кВА ВЛ-10 кВ №1 ПС 35/10 кВ Почтовская для присоединения ирригатора катушечного ИП главы К(Ф)Х Лобова С.Н., расположенного по адресу: Ростовская область, Константиновский район, примерно в 2,625 км по направлению на север от х. Кременский, к.н.61:17:600002:0551 (ориентировочная протяженность ЛЭП 1,14 км)</t>
  </si>
  <si>
    <t>Строительство участка ВЛ-10 кВ от опоры №6/115 ВЛ-10 кВ №7 ПС 35/10 кВ Кисилевская, с установкой ТП-10/0,4 кВ, и строительство ВЛИ-0,4 кВ от вновь установленной ТП-10/0,4 кВ  для присоединения объекта ИП главы К(Ф)Х Бердуновой В.В., расположенного по адресу: Ростовская область, Заветинский район, 21 км севернее с. Киселевка, к.н. 61:11:0600002:392 (ориентировочная протяженность ЛЭП 4,75 км, ориентировочная мощность трансформатора 250 кВА</t>
  </si>
  <si>
    <t>Строительство участка ВЛ-0,4кВ от опоры №1, ВЛ-0,4 кВ №1, КТП № 580, ВЛ-10кВ №3, ПС 35/10кВ «Краснодонецкая» для подключения жилого дома Линник Н.А., расположенного по адресу: Ростовская обл., Белокалитвинский р-н, х. Нижнесеребряковский, ул. Советская, д. 28 (ориентировочная протяженность ЛЭП – 0,452 км)</t>
  </si>
  <si>
    <t>Строительство участка ВЛ-0,4кВ от опоры № 9, ВЛ-0,4кВ №1, КТП №377, ВЛ-10кВ  №3, ПС 110/35/10/6кВ «К-4»,  для подключения строящихся жилых домов Кизиева А.А. и Кононовой Е.Н., расположенных по адресу: Ростовская обл., Каменский р-н, х. Старая Станица, ул. Космонавтов, д. №№ 20, 22 (ориентировочная протяженность ЛЭП – 0,165км)</t>
  </si>
  <si>
    <t>Строительство участка ВЛ-0,4 кВ от опоры № 1, ВЛ-0,4 кВ № 1 , КТП № 147, ВЛ-10 кВ № 4, ПС 35/10 кВ «Литвиновская» для подключения жилого дома Алексеенкова Н. Н., расположенного по адресу: Ростовская обл., Белокалитвинский р-н, х. Гусынка, ул. Хуторская, д. 21, (ориентировочная протяженность ЛЭП – 0,517 км)</t>
  </si>
  <si>
    <t>Строительство участка ВЛ-0,4 кВ от опоры № 1, ВЛ-0,4 кВ № 1 , КТП № 57, ВЛ-10 кВ № 2, ПС 110/10 кВ «Головокалитвинская » для подключения жилого дома Суслова А .И., расположенного по адресу: Ростовская обл., Белокалитвинский р-н, х. Ильинка, ул. Октябрьская, д.30, (ориентировочная протяженность ЛЭП – 0,342 км)</t>
  </si>
  <si>
    <t>Строительство участка ВЛ-0,4 кВ от опоры № 1, ВЛ-0,4 кВ №1 , КТП №703, ВЛ-6 кВ «Донец», ПС 110/6 кВ «Б-1», для подключения жилого дома Маратканова В.В., и коровника Лежнева А.Н., расположенных по адресу: Ростовская обл., Белокалитвинский р-н, х. Какичев, ул. Нагайская д. 23., к.н. № 61:04:0160501:142 и ул. Нагайская д. 25а., к.н. № 61:04:0160501:308 (ориентировочная протяженность ЛЭП – 0,594 км)</t>
  </si>
  <si>
    <t>Строительство участка ВЛ-0,4 кВ от РУ 0,4 кВ, КТП № 122 по ВЛ-10 кВ №3, Л-122, ПС 35/10 кВ «Каменская СХТ», для подключения магазина Бочарова С.С., расположенного по адресу: Ростовская обл., Каменский р-н, х. Старая Станица, 500 м юго-восточнее х. Старая Станица и 30 м вправо от автодороги Старая Станица - М-4 Дон к.н. 61:15:0130106:15. (ориентировочная протяженность ЛЭП – 0,259 км)</t>
  </si>
  <si>
    <t>Строительство участка ВЛ-0,4 кВ от РУ 0,4 кВ, КТП №27, ВЛ-10 кВ  №4, ПС 110/35/10 кВ «Милютинская», для подключения жилого дома Джабраиловой С.М., расположенного по адресу: Ростовская обл., Милютинский р-н, х. Терновой, ул. Свистуновка  д.1, к.н.  61:23:0030601:10 (ориентировочная протяженность ЛЭП – 0,955 км)</t>
  </si>
  <si>
    <t>Строительство участка ВЛ-0,4 кВ от КТП № 356, ВЛ-10 кВ № 1, ПС 35/10кВ «Тарасовская СХТ», для подключения БС №61-02874 ПАО «Мобильные ТелеСистемы» расположенного по адресу: Ростовская обл., Тарасовский р-н, х.Каюковка, Дячкинское сельское поселениее, к.н. 61:37:0030501:805 (ориентировочная протяженность ЛЭП – 0,95 км)</t>
  </si>
  <si>
    <t>Строительство участка ВЛ-0,4кВ от АВ-0,4 кВ №1, КТП № 166, ВЛ-10кВ №1, ПС 35/10кВ «Литвиновская» для подключения коровника ИП Караханяна Ю.М., расположенного по адресу: Ростовская обл., Белокалитвинский р-н, примерно 1800 метров на юго-запад от западной границы х.Титов, к.н. 61:04:0600006:5150 (ориентировочная протяженность ЛЭП – 0,151 км)</t>
  </si>
  <si>
    <t>150</t>
  </si>
  <si>
    <t>Строительство участка ВЛ-0,4кВ от АВ 0,4кВ № 1, КТП№522 ВЛ-10кВ №2 Л-СП-3, ПС 110/10кВ «Богатовская ПТФ», для подключения строящегося коровника Хорошева А.А., расположенного по адресу: Ростовская обл., Белокалитвинский р-н, в 1000 метров от ориентира пункт триангуляции «Бурун» по направлению на северо-восток (ориентировочная протяженность ЛЭП – 0,189 км)</t>
  </si>
  <si>
    <t>Строительство участка ВЛ-0,4 кВ от опоры № 1, ВЛ-0,4 кВ № 1,  КТП 116, ВЛ 10 кВ № 4, ПС 110/10 кВ «Головокалитвинская», для подключения строящегося коровника ИП Бондаревой Н.Н., расположенного по адресу: Ростовская обл., Белокалитвинский р-н, х. Кононов., КН № 61:04:0600004:246 (ориентировочная протяженность ЛЭП – 0,370 км)</t>
  </si>
  <si>
    <t>Строительство участка ВЛ-0,4 кВ от опоры № 10, ВЛ-0,4 кВ № 2, КТП 423, ВЛ 10 кВ № 3, ПС 35/10 кВ «Нижнепоповская», для подключения нежилого здания Таракановой И.А., расположеннго по адресу: Ростовская обл., Белокалитвинский р-н, п. Сосны., К/С Дружный, участок №12, КН № 61:47:0010220:256 (ориентировочная протяженность ЛЭП – 0,372 км)</t>
  </si>
  <si>
    <t>Строительство участка ВЛ-0,4 кВ от опоры № 11, ВЛ-0,4 кВ № 1,  КТП 357, ВЛ 6 кВ «Курский карьер», ПС 110/35/6 кВ «Б-2», для подключения жилого здания Калманович Н.В., расположенного по адресу: Ростовская обл., Белокалитвинский р-н, х. Крутинский., ул. Победы, дом №1, КН № 61:04:0130101:113 (ориентировочная протяженность ЛЭП – 0,307 км)</t>
  </si>
  <si>
    <t>Строительство участка ВЛ-0,4 кВ от КТП №120 ВЛ-10кВ №5 ПС 35/10 кВ «Калач-Куртлакская», для подключения свинарника ИП  Арутюняна В.Х., расположенного по адресу: Ростовская обл., Советский р-н, примерно в 0,5 км на запад от ориентира сл. Петрово, к.н. №61:36:0600003:326 (ориентировочная протяженность ЛЭП – 0,4 км)</t>
  </si>
  <si>
    <t>Строительство участка ВЛ-0,4 кВ от КТП № 31, ВЛ-10 кВ № 6, ПС 110/35/10 кВ «Обливская-1» для подключения стадиона Администрации Обливского сельского поселения, расположенного по адресу: Ростовская обл., Обливский р-н, ст. Обливская, ул. Калиманова, д.1. к.н. 61:27:0070147:169:20 (ориентировочная протяженность ЛЭП – 0,314 км)</t>
  </si>
  <si>
    <t>Строительство участка ВЛ-0,4 кВ от КТП № 2, ВЛ-10 кВ № 3, ПС 35/10 кВ «Алифановская», для подключения строящегося здания ИП Партышев М.Ю., расположенного по адресу: Ростовская область, Тацинский район, х. Маслов, в 1,2 км на юго-запад от х. Маслов, к.н. 61:38:0600004:38 (ориентировочная протяженность ЛЭП – 0,22 км, прибор учёта электроэнергии - 1шт)</t>
  </si>
  <si>
    <t>'Строительство участка ВЛ-10кВ от опоры № 50, отпайки Л-367, ВЛ-10кВ № 2, ПС 35/10кВ «Знаменская»,  ТП 10/0,4кВ и участка ВЛ-0,4кВ от РУ-0,4кВ проектируемого ТП 10/0,4кВ для подключения производственной фермы ООО «Молочные реки» расположенной по адресу: Ростовская обл., Милютинский р-н, х. Приходько-Придченский, ул. Петровка, д. 5, корп. 1 (ориентировочная протяженность ЛЭП – 0,060 км, ориентировочная мощность ТП – 0,160 МВА)</t>
  </si>
  <si>
    <t>115</t>
  </si>
  <si>
    <t>Строительство участка ВЛ-0,4 кВ от опоры № 11, ВЛ-0,4 кВ №1, от проектируемого КТП 10/0,4 кВ, ВЛ-10 кВ №4, ПС 35/10 кВ «Советская-1», ТП 10/0,4 кВ для подключения площадки для хранения техники ГУП РО « РостовАвтоДор», расположенной по адресу: Ростовская обл., Советский р-н, примерно в 0,01км по направлению на юго-запад от ориентира ст. Советская к.н. № 61:36:0600002:404 (ориентировочная протяженность ЛЭП – 0,055 км, ориентировочная трансформаторная мощность 63 кВА)</t>
  </si>
  <si>
    <t>Строительство участка ВЛ-0,4 кВ от опоры № 42, ВЛ-0,4 кВ № 2, КТП № 20, ВЛ- 10 кВ №5, ПС 110/35/10 кВ «Милютинская», для подключения жилого дома Зубова О.Н., расположенного по адресу: Ростовская область, Милютинский район, х. Широкий Лог, ул. Казачья, д. 34, к.н. 61:23:0030901:94 (ориентировочная протяженность ЛЭП – 0,360 км)</t>
  </si>
  <si>
    <t>Строительство участка ВЛ-0,4 кВ от опоры № 1, ВЛ-0,4 кВ № 2, КТП № 40, ВЛ- 10 кВ №5, ПС 110/35/10 кВ «Милютинская», для подключения жилого дома Щур Ю.И.,   расположенного по адресу: Ростовская область, Милютинский район, х. Сулинский, ул. Транспортная, д. 9, к.н. 61:23:0010101:2 (ориентировочная протяженность ЛЭП – 0,350 км)</t>
  </si>
  <si>
    <t>Строительство участка ВЛ-0,4 кВ от опоры № 13, ВЛ-0,4 кВ № 1, КТП № 205, ВЛ- 10 кВ №1, ПС 35/10 кВ «Митякинская», для подключения зерносклада ИП главы К(Ф)Х Калинкиной С.А., расположенного по адресу: Ростовская область, Тарасовский район, х. Верхний Митякин, ул. Заречная, д. 161а, к.н. 61:37:0060101:566 (ориентировочная протяженность ЛЭП – 0,4 км)</t>
  </si>
  <si>
    <t>Строительство участка ВЛ-0,4кВ от опоры № 1, ВЛ-0,4кВ №1, КТП№208, ВЛ-10кВ №3, ПС 35/10кВ «Литвиновская», для подключения жилого дома Рубашкиной Д.А., расположенного по адресу: Ростовская обл., Белокалитвинский р-н, х. Кочевань, ул. Мира д.4. (ориентировочная протяженность ЛЭП – 0,571км)</t>
  </si>
  <si>
    <t>Строительство участка ВЛ-0,4кВ от опоры № 1, ВЛ-0,4кВ №1, КТП№905 ВЛ-10кВ №4 ПС 35/10кВ «Грушевская» для подключения жилого дома Мишева Р.В., расположенного по адресу: Ростовская обл., Белокалитвинский р-н, х. Чернышев, ул. Центральная д.9 (ориентировочная протяженность ЛЭП – 408км)</t>
  </si>
  <si>
    <t>Строительство участка ВЛ-0,4кВ от опоры №1, ВЛ-0,4кВ №1, КТП №515, ВЛ-10кВ №2 Л-СП-3, ПС 110/10кВ «Богатовская ПТФ», для подключения жилых домов Талаховой В.Ф, Прытковой А.М, Алентьева Ф.Ф.  расположенных по адресу: Ростовская область, Белокалитвинский район, х. Богатов, ул. Солнечная, дом № 6 к.н.з.у. 61:04:0080202:131; ул. Береговая, дом № 1 к.н.з.у 61:04:0080203:103; ул. Береговая, дом № 9 к.н.з.у 61:04:0080203:218 (ориентировочная протяженность ЛЭП-0,640 км)</t>
  </si>
  <si>
    <t>Строительство ВЛ-10 кВ от опоры №6/4/3/59 по ВЛ-10 кВ №6 ПС 35/10 кВ "Боковская" с установкой КТП и строительством 2-х ВЛ-0,4 кВ, установка приборов учета электрической энергии (мощности) в точках поставки и установка шкафов (0,22 и 0,4 кВ) с коммутационными аппаратами, для технологического присоединения жилых домов Заявителей, расположенныж в  Ростовская область, Боковский р-н, ст. Боковская, пер. Абрикосовый, (ориентировочная протяженность ЛЭП- 0,92 км, ориентировочная мощность ТП- 0,4 МВА, количество приборов учета 0,22 кВ- 3 шт., 0,4 кВ- 16 шт.)</t>
  </si>
  <si>
    <t xml:space="preserve">Строительство КТПН 10/0,4 кВ, ВЛ 10 кВ, ВЛ 0,4 кВ от ВЛ 10 кВ №107 ПС 110 кВ АС1 для электроснабжения ВРУ 0,4 кВ жилых домов в ст-це Ольгинская Аксайского района Ростовской области (ориентировочная мощность трансформатора 0,250 МВА, ориентировочная протяжённость ЛЭП 1,340 км)
</t>
  </si>
  <si>
    <t>Строительство ТП 10/0,4 кВ, ВЛ 10 кВ, ВЛ 0,4 кВ от ВЛ 10 кВ №107 ПС 110 кВ АС1 для электроснабжения нежилого помещения Рогальского А. В. на участке с КН 61:02:0040101:1978 в п. Дивный Аксайского района Ростовской области (ориентировочная мощность трансформатора 0,250 МВА, ориентировочная протяжённость ЛЭП 0,403км)</t>
  </si>
  <si>
    <t>Строительство ВЛ 0,4 кВ от ВЛ 0,4 кВ №2 КТП №114 ВЛ 10 кВ №701    ПС 35 кВ АС7 для электроснабжения ВРУ 0,4 кВ жилого дома Семененя     И. В. на участке с КН 61:02:0080601:1634 в п. Красный Аксайского района Ростовской области (ориентировочная протяжённость ЛЭП 0,135 км)</t>
  </si>
  <si>
    <t>Строительство ВЛ 0,4 кВ от РУ 0,4 кВ КТП №748 ВЛ 10 кВ №111 ПС 110 кВ АС1 для электроснабжения склада ИП Чепурнова К. А. по ул. Заводская, 33 в х. Маяковского Аксайского района Ростовской области (ориентировочная протяжённость ЛЭП 0,210 км)</t>
  </si>
  <si>
    <t>Строительство ТП 10/0,4 кВ, ВЛ 10 кВ, ВЛ 0,4 кВ от ВЛ 10 кВ №1208 ПС 110 кВ АС12 для электроснабжения кафе Осяк Т. А. по ул. Молодежная, 68Б в п. Рассвет Аксайского района Ростовской области (ориентировочная мощность трансформатора 0,160 МВА, ориентировочная протяжённость ЛЭП 0,060 км)</t>
  </si>
  <si>
    <t>Строительство ТП 6/0,4 кВ, ВЛ 0,4 кВ, ВЛ 6 кВ от ВЛ 6 кВ №807 ПС 35 кВ АС8 для электроснабжения песчаного карьера ООО “РЕКОНСТРУКТОР” на участке с КН 61:02:0600009:1155 в КСП им. М. Горького Аксайского района Ростовской области (ориентировочная мощность трансформатора 0,250 МВА, ориентировочная протяжённость ЛЭП 1,568 км)</t>
  </si>
  <si>
    <t>Строительство, ВЛ 0,4кВ от опоры № 12 ВЛ 0,4кВ № 2 КТП № 156 ВЛ 10кВ №125 ПС 110кВ СМ1 для электроснабжения земельных участков заявителей Морозова Ю.В., Прокофьева Т.В.  по адресу: Ростовская обл., р-н. Семикаракорский,ст-ца. Новозолотовская, примерно в 280 м по направлению на юго-восток от строения по адресу: ст-ца Новозолотовская, ул. Молодежная, 2, кадастровый номер земельных участков: 61:35:0060101:3801, 61:35:0060101:3804. (ориентировочная протяжённость ЛЭП 0,22км)</t>
  </si>
  <si>
    <t xml:space="preserve">Строительство ВЛ 0,4 кВ от РУ 0,4 кВ проектируемой КТПН 10/0,4 кВ (по договору №61-1-17-00346543 от 27.11.2017 г.) для электроснабжения ВРУ 0,4 кВ жилых домов по ул. Изумрудная, 4, 27 в пос. Темерницкий Аксайского района Ростовской области (ориентировочная  протяжённость ЛЭП 0,361 км)
</t>
  </si>
  <si>
    <t xml:space="preserve">Строительство ВЛ 0,4 кВ от ВЛ 0,4 кВ №1 КТП №253 ВЛ 10 кВ №2 ПС 35 кВ Б. Салы для электроснабжения жилого дома Клименко В. Н. на участке с КН 61:02:0600005:7242 в п. Темерницкий Аксайского района Ростовской области (ориентировочная протяжённость ЛЭП 0,420 км)
</t>
  </si>
  <si>
    <t>Строительство КТПН 10/0,4 кВ, ВЛ 0,4 кВ, ВЛ 10 кВ от ВЛ 10 кВ №105 ПС 110 кВ АС1 для электроснабжения жилых домов в х. Нижнеподпольный Аксайского района Ростовской области (ориентировочная мощность трансформатора 0,630 МВА, ориентировочная протяжённость ЛЭП 2,460 км)</t>
  </si>
  <si>
    <t xml:space="preserve">Строительство ВЛ 0,4 кВ от ВЛ 0,4 кВ №3 КТП №253 ВЛ 10 кВ №2 ПС 35 кВ Б. Салы для электроснабжения жилого дома Переверзева В. И. на участке с КН 61:02:0600005:5357 в п. Темерницкий Аксайского района Ростовской области (ориентировочная протяжённость ЛЭП 0,295 км)
</t>
  </si>
  <si>
    <t xml:space="preserve">Строительство ВЛ 0,4 кВ от проектируемой ВЛ 0,4 кВ №4 (по договору №61-1-21-00568375 от 31.03.2021 г.) от РУ 0,4 кВ ТП 10 кВ №275 ВЛ 10 кВ №3 ПС 35 кВ Б. Салы для электроснабжения ВРУ 0,4 кВ жилого дома Осипова В. А. на участке с КН 61:02:0600005:10006 в п. Темерницкий Аксайского района Ростовской области </t>
  </si>
  <si>
    <t>Строительство ВЛ 0,4 кВ №4 от РУ 0,4 кВ ТП 10 кВ №275 ВЛ 10 кВ №3 ПС 35 кВ Б. Салы для электроснабжения ВРУ 0,4 кВ жилого дома Скнарина И. Н. на участке с КН 61:02:0600005:10049 в п. Темерницкий Аксайского района Ростовской области (ориентировочная протяжённость ЛЭП 0,65 км)</t>
  </si>
  <si>
    <t xml:space="preserve">Строительство ВЛ 0,4 кВ от проектируемой ВЛ 0,4 кВ №3 (по договору №61-1-21-00568371 от 31.03.2021 г.) от РУ 0,4 кВ ТП 10 кВ №275 ВЛ 10 кВ №3 ПС 35 кВ Б. Салы для электроснабжения ВРУ 0,4 кВ жилого дома Тарасова С. С. на участке с КН 61:02:0600005:9982 в п. Темерницкий Аксайского района Ростовской области </t>
  </si>
  <si>
    <t>Строительство ВЛ 0,4 кВ №3 от РУ 0,4 кВ ТП 10 кВ №275 ВЛ 10 кВ №3 ПС 35 кВ Б. Салы для электроснабжения ВРУ 0,4 кВ жилого дома Угрюмова Л. В. на участке с КН 61:02:0600005:9984 в п. Темерницкий Аксайского района Ростовской области (ориентировочная протяжённость ЛЭП 0,511 км)</t>
  </si>
  <si>
    <t>Строительство ВЛ 0,4 кВ от КТП 10/0,4 кВ № 46 ВЛ 10 кВ № 157 ПС 110 кВ В1 для электроснабжения магазина ЗАО «Красный Октябрь» на участке с КН 61:06:0010125:465 в п. Веселый, ул. Октябрьская, д. 124, Веселовского района, Ростовской области (ориентировочная протяжённость ЛЭП 0,27 км)</t>
  </si>
  <si>
    <t xml:space="preserve">Строительство двух КТПН 10/0,4 кВ, ВЛ 0,4 кВ, ВЛ 10 кВ от проектируемой ВЛ 10 кВ (по договору №61-1-18-00413825 от 03.12.2018 г.) от ВЛ 10 кВ №1203 ПС 110 кВ АС12 для электроснабжения ВРУ 0,4 кВ жилых домов Кочиева А. Ф. в совх. Каменобродский Родионово-Несветайского района Ростовской области </t>
  </si>
  <si>
    <t>Строительство ТП 6/0,4 кВ, ВЛ 6 кВ, ВЛ 0,4 кВ от проектируемой ВЛ 6 кВ (по договору №61-1-18-00410909) от ВЛ 6 кВ №305 ПС 35 кВ АС3 для электроснабжения нежилого помещения ИП Телегина С. Е. по ул. Атаманская, 24 в г. Аксае Аксайского района Ростовской области (ориентировочная мощность трансформатора 0,250 МВА, ориентировочная протяжённость ЛЭП 0,170 км)</t>
  </si>
  <si>
    <t>Строительство ВЛ 0,4 кВ от ВЛ 0,4 кВ КТП №516 ВЛ 6 кВ №340 ПС 110 кВ БТ3 для электроснабжения ВРУ 0,4 кВ жилого дома Ярушниковой Т. И. на участке с КН 61:02:0130201:3823 в пос. Красный Сад Азовского района Ростовской области (ориентировочная протяжённость ЛЭП 0,494 км)</t>
  </si>
  <si>
    <t xml:space="preserve">Техническое перевооружение проектируемой КТПН 6/0,4 кВ (по договорам №61-1-19-00472979, №61-1-19-00473047 от 01.10.2019 г.) ВЛ 6 кВ №3 РП6 КЛ 6 кВ №340 ПС 110 кВ БТ3 с заменой силового трансформатора и строительством ВЛ 0,4 кВ для электроснабжения жилых домов Матвиенко Д. С. в п. Красный Сад Азовского района Ростовской области </t>
  </si>
  <si>
    <t>Строительство ВЛ 0,4 кВ от проектируемой ВЛ 0,4 кВ (по договору №61-1-19-00426411 от 14.02.2019 г.) проектируемой КТПН 10/0,4 кВ ВЛ 10 кВ №706 ПС 35 кВ АС7 для электроснабжения ВРУ 0,4 кВ жилых домов по ул. Мелиховская, 81, ул. Вешенская, 46 в п. Красный Колос Аксайского района Ростовской области</t>
  </si>
  <si>
    <t>Строительство ВЛ 0,4 кВ от проектируемой ВЛ 0,4 кВ (по договору №61-1-19-00426411 от 14.02.2019 г.) проектируемой КТПН 10/0,4 кВ ВЛ 10 кВ №706 ПС 35 кВ АС7 для электроснабжения ВРУ 0,4 кВ жилого дома Фролова В. Н. по ул. Станичная, 43 в п. Красный Колос Аксайского района Ростовской области</t>
  </si>
  <si>
    <t>Строительство ВЛ 0,4 кВ от проектируемой ВЛ 0,4 кВ проектируемой КТПН 10/0,4 кВ (по договору №61-1-19-00461451 от 25.09.2019 г.) ВЛ 10 кВ №1203 ПС 110 кВ АС12 для электроснабжения ВРУ 0,4 кВ жилых домов в х. Каменный Брод Родионово-Несветайского района Ростовской области</t>
  </si>
  <si>
    <t xml:space="preserve">Техническое перевооружение КТП №413 ВЛ 10 кВ №1003 ПС 110 кВ АС10 с заменой силового трансформатора и строительством ВЛ 0,4 кВ для электроснабжения ВРУ 0,4 кВ жилого дома Пимкина И. Ф. по ул. Подтелкова, 11А в ст. Грушевская Аксайского района Ростовской области </t>
  </si>
  <si>
    <t>Строительство ВЛ 0,4 кВ от РУ 0,4 кВ проектируемых КТПН 10/0,4 кВ (по договорам №61-1-19-00461317, №61-1-19-00461535 от 25.09.2019 г.) ВЛ 10 кВ №1203 ПС 110 кВ АС12 для электроснабжения ВРУ 0,4 кВ жилых домов в Родионово-Несветайском районе Ростовской области</t>
  </si>
  <si>
    <t>Техническое перевооружение КТП 10/0,4 кВ № 48, ВЛ 10 кВ №158 ПС 110 кВ В1 с  заменой силового трансформатора и строительством ВЛ 0,4 кВ для электроснабжения магазина ИП Моржуковой Е.В. на участке с КН 61:06:0010125:406 в п. Веселый, ул. Ленинская, д. 83,  Веселовского района, Ростовской области (ориентировочная мощность трансформатора 0,250 МВА, ориентировочная протяжённость ЛЭП 0,04 км)</t>
  </si>
  <si>
    <t>Строительство ВЛ 10 кВ от ВЛ 10 кВ №802 ПС 35 кВ В-8 для электроснабжения насосной станции  АО «Шахаевское» на участке с КН 61:06:0600008:328 в Веселовском районе Ростовской области, Верхнесоленовское сельское поселение (ориентировочная протяжённость ЛЭП 0,17 км)</t>
  </si>
  <si>
    <t>Строительство ТП 6/0,4 кВ, ВЛ 0,4 кВ, ВЛ 6 кВ от проектируемой ВЛ 6 кВ (по договору №61-1-18-00411669 от 10.12.2018 г.) от ВЛ 6 кВ №807 ПС 35 кВ АС8 для электроснабжения нежилого здания ООО «Строительно-монтажная компания Интер» по ул. Калинина, 74Б в х. Большой Лог Аксайского района Ростовской области (ориентировочная мощность трансформатора 0,250 МВА, ориентировочная протяжённость ЛЭП 0,065 км)</t>
  </si>
  <si>
    <t xml:space="preserve">Техническое перевооружение проектируемой КТПН 6/0,4 кВ (по договору №61-1-17-00302075 от 16.03.2017 г.) с заменой силового трансформатора и строительством ВЛ 0,4 кВ для электроснабжения ВРУ 0,4 кВ жилых домов по ул. Космическая, Планетная в п. Российский Аксайского района Ростовской области </t>
  </si>
  <si>
    <t xml:space="preserve">Техническое перевооружение проектируемой КТПН 6/0,4 кВ (по договору №61-1-19-00468643 от 05.09.2019 г.) ВЛ 6 кВ №3 РП6 КЛ 6 кВ №340 ПС 110 кВ БТ3 с заменой силового трансформатора и строительством ВЛ 0,4 кВ для электроснабжения жилых домов в п. Красный Сад Азовского района Ростовской области </t>
  </si>
  <si>
    <t xml:space="preserve">Строительство ВЛ 0,4 кВ от РУ 0,4 кВ КТП №520 ВЛ 6 кВ №3 РП-6 КЛ 6 кВ №340 ПС 110 кВ БТ3 для электроснабжения ВРУ 0,4 кВ жилых домов Марченко А.Г. в п. Красный Сад Азовского района Ростовской области (ориентировочная протяжённость ЛЭП 2,113 км)
</t>
  </si>
  <si>
    <t xml:space="preserve">Строительство ВЛ 0,4 кВ от ВЛ 0,4 кВ №3 техперевооружаемой КТП №292 (по договору №61-1-19-00486219 от 03.12.2019 г.) ВЛ 6 кВ №804 ПС 35 кВ АС8 для электроснабжения ВРУ 0,4 кВ жилых домов по ул. Миндальная, ул. Ясная в п. Российский Аксайского района Ростовской области (ориентировочная протяжённость ЛЭП 0,303 км)
</t>
  </si>
  <si>
    <t xml:space="preserve">Строительство ВЛ 0,4 кВ от конечной проектируемой опоры ВЛ 10 кВ (по договору № 61-1-19-00461451 от 25.09.2019г.) ВЛ 10 кВ №1203 ПС 110/10 кВ АС 12 для электроснабжения ВРУ 0,4 кВ жилого дома Мугу П.Д. на участке с КН 61:33:0600015:959, Родионово-Несветайском районе Ростовской области </t>
  </si>
  <si>
    <t xml:space="preserve">Строительство ВЛ 0,4 кВ от проектируемой ВЛ 0,4 кВ проектируемой КТПН 10/0,4 кВ (по договору №61-1-19-00461385 от 25.09.2019 г.) ВЛ 10 кВ №1203 ПС 110 кВ АС12 для электроснабжения ВРУ 0,4 кВ жилого дома Смагиной М. В. в Родионово-Несветайском районе Ростовской области </t>
  </si>
  <si>
    <t>Строительство ВЛ 0,4 кВ от проектируемой ВЛ 0,4 кВ (по договору №61-1-19-00444581 от 03.06.2019 г.) КТП №72 ВЛ 6 кВ №804 ПС 35 кВ АС8 для электроснабжения ВРУ 0,4 кВ жилого дома Кузьменко С. Ю. по пер. Солнечный, 13 в п. Российский Аксайского района Ростовской области</t>
  </si>
  <si>
    <t xml:space="preserve">Строительство ТП 10/0,4 кВ, ВЛ 0,4 кВ, ВЛ 10 кВ от ВЛ 10 кВ №1103 ПС 110 кВ АС11 для электроснабжения ВРУ 0,4 кВ жилых домов в с/х КСП им. М. Горького Аксайского района Ростовской области (ориентировочная мощность трансформатора 0,063 МВА, ориентировочная протяжённость ЛЭП 0,847 км)»
</t>
  </si>
  <si>
    <t xml:space="preserve">Строительство КТПН 10/0,4 кВ, ВЛ 0,4 кВ, ВЛ 10 кВ от ВЛ 10 кВ №101 ПС 110 кВ АС1 для электроснабжения ВРУ 0,4 кВ жилых домов по ул. Лесная, ул. Степана Разина в ст-це Ольгинская Аксайского района Ростовской области (ориентировочная мощность трансформатора 0,400 МВА, ориентировочная протяжённость ЛЭП 0,634 км)
</t>
  </si>
  <si>
    <t xml:space="preserve">Строительство ВЛ 0,4 кВ от РУ 0,4 кВ проектируемой КТПН 10/0,4 кВ (по договору №61-1-20-00509791 от 14.04.2020 г.) ВЛ 10 кВ №101 ПС 110 кВ АС1 для электроснабжения ВРУ 0,4 кВ жилого дома Резникова Р. А. на участке с КН 61:02:0600015:7082 в ст-це Ольгинская Аксайского района Ростовской области </t>
  </si>
  <si>
    <t>Техническое перевооружение КТП №128 ВЛ 10 кВ №313 ПС 35/10 кВ КГ-3 с заменой силового трансформатора и строительство ВЛИ- 0,4 кВ от опоры №128-97 ВЛ 0,4 кВ №5 КТП №128 ВЛ 10 кВ №313 ПС 35/10 кВ КГ-3 для электроснабжения ВРУ 0,4 кВ жилого дома Шередекина Ю.Н. ст-ца Кировская, Кагальницкий район, Ростовская область (ориентировочная протяжённость ЛЭП- 0,25 км, ориентировочная мощность трансформатора 0,250 МВА)</t>
  </si>
  <si>
    <t>Техническое перевооружение КТП 10/0,4кВ №121 ВЛ-10кВ №1907 РП-19 ПС 110/35/10кВ «Самарская" с заменой силового трансформатора, строительство ВЛИ- 0,4кВ от оп. №121-29 по ВЛ-0,4кВ №2 перевооружаемой ТП 10/0,4кВ №121 ВЛ-10кВ №1904 РП-19 ПС 110/35/10кВ «Самарская" для электроснабжения магазина ИП Мироненко А.М., с. Новотроицкое Азовский район, Ростовская область (ориентировочная протяжённость ЛЭП 0,06км, ориентировочная мощность трансформатора 0,25МВА)</t>
  </si>
  <si>
    <t>Строительство ВЛ 0,4 кВ от проектируемой опоры ВЛ 0,4 кВ вновь установленной ТП 10/0,4 кВ (по договору №61-1-17-00354081 от 11.01.2018г.) по ВЛ 10 кВ №106Н ПС 110/6/10 кВ НС-1 для подключения жилого дома заявителя Вахабовой Э.А., Азовский район Ростовская область (ориентировочная протяженность ЛЭП - 0.100 км)</t>
  </si>
  <si>
    <t>Строительство ВЛ-0,4 кВ от РУ-0,4 кВ КТП 10/0,4 кВ №66 ВЛ-10кВ №3127 ПС 110/35/10 кВ А-31 для подключения магазина заявителя Требушнего К.В. с. Займо-Обрыв, Азовский район, Ростовская область (ориентировочная протяженность ЛЭП - 0.330 км)</t>
  </si>
  <si>
    <t>Строительство ВЛ-10 кВ от проектируемой опоры 10 кВ (по договору №61-1-18-00360099 от 13.04.2018 г.) по ВЛ 10 кВ №910-1106 ПС 35/10 кВ А-9, строительство ТП-10/0,4 кВ, строительство ВЛИ-0,4 кВ, для электроснабжения магазина заявителя ИП Кремешова Ю.Н. г.Азов, Ростовская область (ориентировочная протяженность ЛЭП– 1,01 км, ориентировочная трансформаторная мощность – 0,160 МВА)</t>
  </si>
  <si>
    <t xml:space="preserve">Строительство ВЛ-10 кВ от проектируемой опоры (по договору № 61-1-19-00428379 от 27.02.2019г.) ВЛ-10 кВ № 907-1106 ПС 35/10 кВ А-9, ТП-10/0,4 кВ, ВЛИ-0,4 кВ, для электроснабжения магазина ООО «Гермес» г.Азов Ростовская область (ориентировочная протяженность ЛЭП– 0,280 км, ориентировочная трансформаторная мощность – 0,250МВА) </t>
  </si>
  <si>
    <t>Техническое перевооружение КТП 6/0,4 кВ №352 ВЛ-6 кВ № 207Н ПС 110/6/10 кВ «НС-2» с заменой силового трансформатора, строительство ВЛИ- 0,4 кВ от опор №352-36, №352-6 от КТП 6/0,4 кВ №352 ВЛ-6 кВ № 207Н ПС 110/6/10 кВ «НС-2» для электроснабжения участков Уварова И.А., Ильминской Т.А., Чуприной Т.И., Овчинникова Е.Н., Рогачевой З.А., СНТ «Квант» Азовский района, Ростовская область (ориентировочная протяжённость ЛЭП- 0,395 км, ориентировочная мощность трансформатора 0,400 МВА)</t>
  </si>
  <si>
    <t>'Строительство ТП-10/0,4 кВ от оп. №7 ВЛ 10 кВ №915 ПС 35/10 А-9, строительство участка ВЛ-0,4 кВ для подключения системы орошения заявителя Оганисяна А.С., Азовский район Ростовская область (ориентировочная протяженность ЛЭП – 0,03 км, ориентировочная трансформаторная мощность – 0,16 МВА)</t>
  </si>
  <si>
    <t>Строительство ТП-10/0,4 кВ, от оп. №15 ВЛ 10 кВ №609 ПС 35/10 кВ «А-6», ВЛИ-0,4 кВ для электроснабжения врачебной амбулатории МБУЗ «ЦРБ» Азовского р-на с. Маргаритово, Азовский район, Ростовская область (ориентировочная протяженность ЛЭП– 0,03 км, ориентировочная трансформаторная мощность – 0,063 МВА)</t>
  </si>
  <si>
    <t xml:space="preserve">Строительство ЛЭП-10 кВ от оп. №1-60 ВЛ-10 кВ № 1802 ПС 35/10 А-18, ТП-10/0,4 кВ, ЛЭП-0,4 кВ, для электроснабжения стройплощадки заявителя ИП Хаишбашян М.А. х. Рогожкино Азовский район Ростовская область (ориентировочная протяженность ЛЭП– 0,330 км, ориентировочная трансформаторная мощность – 0,250 МВА) </t>
  </si>
  <si>
    <t>'Строительство участка ВЛИ-0,4кВ от оп. №188-60 ВЛ-0,4 кВ №3 КТП 10/0,4 кВ №188 ВЛ-10 кВ 3125 ПС 110/35/10 кВ А-31 и установка шкафа 0,4 кВ с коммутационным аппаратом для электроснабжения жилого дома заявителя Соколова А.В., с. Пешково, Ростовская область (ориентировочная протяженность ЛЭП – 0,250 км)</t>
  </si>
  <si>
    <t>Строительство участка ВЛИ-0,4кВ от оп. №48-25 ВЛ-0,4кВ №2 КТП-10/0,4 кВ №48 ВЛ-10 кВ №1815 ПС 35/10 «А-18» и установка коммерческого учета электрической энергии (мощности) на границе земельного участка для электроснабжения жилого дома заявителя Кравченко О.Е., Рыболовецкий колхоз им. Ленина, Азовский р-он Ростовская область (ориентировочная протяженность ЛЭП – 0,220 км)</t>
  </si>
  <si>
    <t>«Техническое перевооружение ВЛ 0,4 кВ №1 от РУ 0,4 кВ КТП 10/0,4 кВ №2 до опоры №2-64 ВЛ 0,4 кВ №1 КТП 10/0,4 кВ №2 ВЛ 10кВ №606 ПС 35/10 кВ А-6 для электроснабжения жилого дома заявителя Мартынив Е.А., с. Порт-Катон, Азовский р-он Ростовская область (ориентировочная протяженность ЛЭП – 0,550 км)»</t>
  </si>
  <si>
    <t>Строительство участка ВЛИ-0,4кВ от РУ-0,4 кВ КТП 10/0,4 кВ №141 ВЛ-10кВ №802 ПС 35/10 кВ «А-8» и системы учета электрической энергии (мощности) на границе земельного участка для электроснабжения жилого дома заявителя Степанян А.Т., с.Семибалки, Азовский р-он Ростовская область (ориентировочная протяженность ЛЭП – 0,700 км)</t>
  </si>
  <si>
    <t>Строительство ЛЭП - 0,4 кВ совместным подвесом с ВЛ-10 кВ №1507 в пролете опор №23-14 &amp;#247; 23-21 ВЛ-0,4 №2 от ЗТП 10/0,4 кВ №23 по ВЛ-10 №1507 ПС 110/10 кВ ЗР-15 и установка коммерческого учета электрической энергии (мощности) для электроснабжения жилого дома Заявителя ИП Турбина В.В., Зерноградский район Ростовская область (ориентировочная протяженность ЛЭП– 0,300 км)</t>
  </si>
  <si>
    <t>Техническое перевооружение КТП 10/0,4 кВ №355 по ВЛ-10 кВ № 910 ПС 35/10 кВ «А-9» с заменой силового трансформатора, строительство ВЛИ - 0,4 кВ от оп. №355-3 ВЛ-0,4кВ №1 КТП-10/0,4 кВ №№355 ВЛ-10кВ №910 ПС 35/10 «А-9» и установка коммерческого учета электрической энергии (мощности) для электроснабжения жилых домов Заявителей Пивоваровой Н.К., Субботовой О.А., ДНТ «Южное», Азовский район Ростовская область (ориентировочная протяженность ЛЭП– 0,05 км, ориентировочная трансформаторная мощность – 0,063 МВА)</t>
  </si>
  <si>
    <t>Строительство участка ВЛИ-0,4кВ от оп. №128-10 ВЛ-0,4кВ №1 КТП-10/0,4 кВ №128 ВЛ-10 кВ №1815 ПС 35/10 «А-18» для электроснабжения жилого дома заявителя Ивченко А.А., в 850 м от ориентира ТП «Городище» по направлению на юго-восток, Азовский район, Ростовская область (ориентировочная протяженность ЛЭП – 0,300 км)</t>
  </si>
  <si>
    <t>Строительство участка ВЛИ 0,4кВ от РУ 0,4 кВ ТП 10/0,4 кВ №186 по ВЛ 10 кВ №3113 от ПС 110/35/10 кВ А-31 и системы учета электрической энергии (мощности) на границе земельного участка для электроснабжения магазина заявителя ИП Шапошниковой О.А., с. Пешково, Азовский район, Ростовская область (ориентировочная протяженность ЛЭП – 0,06 км)</t>
  </si>
  <si>
    <t>Строительство участка ВЛИ-0,4кВ от проектируемой ВЛ-0,4 кВ проектируемой ТП 10/0,4 кВ (по договору ТП № 61-1-19-00469845 от 01.10.2019 г.) ВЛ-10кВ №2412 ПС 35/10 кВ «А-24» и системы учета электрической энергии (мощности) на границе земельного участка для электроснабжения лодочной станции заявителя ИП Починок М.И., п. Топольки Ростовская область (ориентировочная протяженность ЛЭП – 0,380 км)</t>
  </si>
  <si>
    <t>Техническое перевооружение ВЛИ-0,4 кВ №3 от РУ-0,4кВ КТП-10/0,4 кВ №39 ВЛ-10 кВ №1908 РП-19 ПС 110/35/10 кВ «Самарская» и установка коммерческого учета электрической энергии (мощности) на границе земельного участка для электроснабжения жилого дома заявителя Терещенко А.А., х. Бурхановка, Азовский р-он Ростовская область (ориентировочная протяженность ЛЭП – 0,420 км)</t>
  </si>
  <si>
    <t>Строительство участка ВЛИ-0,4кВ от РУ-0,4кВ КТП-10/0,4 кВ №18 ВЛ-10 кВ №1815 ПС 35/10 кВ «А-18» и системы учета электрической энергии (мощности) на границе земельного участка для электроснабжения жилого дома заявителя Чернова Б.П., х. Курган, Азовский р-он Ростовская область (ориентировочная протяженность ЛЭП – 0,175 км)</t>
  </si>
  <si>
    <t>Строительство ВЛ 6 кВ от опоры № 15 по ВЛ 6кВ №10701 ПС 110/35/6 кВ А-1, ТП 6/0,4 кВ, ВЛИ 0,4 кВ и установка системы учета электрической энергии (мощности) на границе земельных участков для электроснабжения 4-х жилых домов заявителя Кудлай В.Н., г. Азов, Ростовская область (ориентировочная протяженность ЛЭП– 0,470 км, ориентировочная трансформаторная мощность – 0,040 МВА)</t>
  </si>
  <si>
    <t>Строительство КТПН 10/0,4 кВ, ВЛ 10 кВ, ВЛ 0,4 кВ от ВЛ 10 кВ №103 ПС 110 кВ АС1 для электроснабжения ВРУ 0,4 кВ жилого дома Кораблинова И. А. по ул. Ноябрьская, 34 в х. Островского Аксайского района Ростовской области</t>
  </si>
  <si>
    <t>Строительство ТП 6/0,4 кВ, ВЛ 0,4 кВ, ВЛ 6 кВ от ВЛ 6 кВ №807 ПС 35 кВ АС8 для электроснабжения песчаного карьера ООО “РЕКОНСТРУКТОР” на участке с КН 61:02:0600009:1155 в КСП им. М. Горького Аксайского района Ростовской области</t>
  </si>
  <si>
    <t xml:space="preserve">Строительство  КВЛ 10 кВ  от опоры №1/57  ВЛ 10 кВ №904  ПС 35 кВ СМ9 для электроснабжения (АГНКС)  на  земельном участке  заявителя ООО «Газпром газомоторное топливо» по адресу: Ростовская обл., р-н. Семикаракорский, установлено относительно ориентира, расположенного в границах участка, к.н.: 61:35:0600011:618 </t>
  </si>
  <si>
    <t xml:space="preserve">Строительство ВЛ 10 кВ от ВЛ 10 кВ №103 ПС 110 кВ АС1 для электроснабжения амбара на участке с КН 61:02:0600021:1865 в Аксайском районе Ростовской области (ориентировочная протяжѐнность
ЛЭП 1,5 км)
</t>
  </si>
  <si>
    <t>Строительство ТП 10/0,4 кВ, ВЛ 10 кВ, ВЛ 0,4 кВ от опоры №21 ВЛ 10 кВ №261 ПС 110 кВ БГ2 для электроснабжения земельного участка, предназначенного для размещения домов индивидуальной жилой застройки, Чернушенко А.Ю. на участке с к.н.61:03:0600005:389 по адресу: Ростовская область, Багаевский район, ст-ца Манычская, ул. Советская, д. 191</t>
  </si>
  <si>
    <t>Строительство ВЛ 10 кВ, ВЛ 6 кВ от ВЛ 10 кВ №1103 ПС 110 кВ АС11, ВЛ 6 кВ №806 ПС 35 кВ АС8 для электроснабжения складов ИП Юханова А. Ю. на участке с КН 61:02:0600009:2240 в с/х КСП им. М. Горького Аксайского района Ростовской области (ориентировочная протяжённость ЛЭП 2,657 км)</t>
  </si>
  <si>
    <t xml:space="preserve">Строительство ТП 10/0,4 кВ, ВЛ 0,4 кВ, ВЛ 10 кВ от ВЛ 10 кВ №261 ПС 110 кВ БГ2 для электроснабжения жилых домов по адресу: Ростовская область, Багаевский район, ст. Манычская, ул. Советская, к. н. 61:03:0040150:41, к. н. 61:03:0040150:31, к. н. 61:03:0040150:0032, к. н. 61:03:0040150:30, к. н. 61:03:0040150:0076 </t>
  </si>
  <si>
    <t>Строительство ВЛ 10 кВ от ВЛ 10 кВ №307 ПС 35 кВ В-3 для электроснабжения цеха грануляции  ИП Главы КФХ Убийко А. А. на участке с КН 61:06:0060517:8 в Веселовском районе Ростовской области, х. Свобода, ул. Трудовая, 9(ориентировочная протяжённость ЛЭП 0,02 км)</t>
  </si>
  <si>
    <t>Строительство ЛЭП-10 кВ от опоры №144 по ВЛ-10кВ №3129 от ПС 110/35/10 кВ «А-31», ТП-10/0,4 кВ, ЛЭП-0,4 кВ, для электроснабжения складов заявителей ИП Дорошенко И.И., ИП Главы КФХ Дорошенко Р.И., ИП Дорошенко И.И., с. Пешково, Азовский район Ростовская область (ориентировочная протяженность ЛЭП– 0,245 км, ориентировочная трансформаторная мощность – 0,630 МВА)</t>
  </si>
  <si>
    <t xml:space="preserve">Строительство ЛЭП-10 кВ от оп. 45-113 ВЛ-10 кВ №305 ПС 35/10 кВ «КГ-3», ТП-10/0,4 кВ, ЛЭП-0,4 кВ, для электроснабжения освещение дороги заявителя Министрерство транспорта, Ростовкая область, Кагальницкий район, (ориентировочная протяженность ЛЭП– 0,04 км, ориентировочная трансформаторная мощность – 0,025 МВА)  </t>
  </si>
  <si>
    <t>Строительство ВЛ-10 кВ от опоры № 98 по ВЛ-10 кВ № 1 ПС 110/35/10 кВ «Каргинская» с установкой КТП и строительством ВЛ-0,4 кВ, для технологического присоединения строящегося ЗАВа заявителя, Глава КФХ «Агрос» Сухарева Т.М., расположенного в Ростовской области, Боковский р-н, х. Латышев,  (61:05:0600003:570) (ориентировочная   протяженность ЛЭП – 0,087 км, ориентировочная мощность ТП – 0,250 МВА)</t>
  </si>
  <si>
    <t>«Техническое перевооружение КТП №82 ВЛ 10 кВ №1208 ПС 110 кВ АС12 с заменой силового трансформатора и строительством ВЛ 0,4 кВ для электроснабжения ВРУ 0,4 кВ жилых домов по ул. Радужная в п. Щепкин Аксайского района Ростовской области (ориентировочная мощность трансформатора 0,250 МВА, ориентировочная протяжённость ЛЭП 0,324 км)»</t>
  </si>
  <si>
    <t>Строительство ВЛ 0,4 кВ от РУ 0,4 кВ КТП №204 ВЛ 10 кВ №3 ПС 35 кВ Б. Салы для электроснабжения нежилых зданий ИП Тамбиевой Н. А. по ул. Лесная, 9Б в пос. Темерницкий Аксайского района Ростовской области (ориентировочная протяжённость ЛЭП 0,267 км)</t>
  </si>
  <si>
    <t xml:space="preserve">Строительство ВЛ 0,4 кВ от РУ 0,4 кВ ТП 10/0,4 кВ №1-25 ВЛ 10 кВ №1 ПС 110/35/10 кВ Чалтырь, для технологического присоединения подсобного хозяйства заявителя: (ООО «Столярный дом») по адресу: Ростовская область, Мясниковский район, х.  Красный Крым, участок №5 к.н.61:25:0600401:8317, (ориентировочная протяженность ЛЭП 0,48 км)
</t>
  </si>
  <si>
    <t>Строительство ВЛ-10 кВ от опоры №56 по ВЛ-10 кВ №4 ПС 35/10 кВ «Волошинская», для электроснабжения ТП 10/0,4кВ заявителя, Федеральная служба безопасности РФ, расположенного в Ростовской области, Миллеровский р-н, Волошинское сельское поселение, (61:22:0600017:677) (ориентировочная   протяженность ЛЭП – 0,02км)</t>
  </si>
  <si>
    <t>Строительство ВЛ-10 кВ от опоры №2/197 по ВЛ-10 кВ №3 ПС 110/35/10 кВ "Колодезянская", для электроснабжения БС №61-02865 заявителя ПАО "Мобильные ТелеСистемы", расположенной в Ростовской области, Миллеровский район, сл. Колодези (61:22:0600001:704) (ориентировочная протяженность ЛЭП-0,026км,)</t>
  </si>
  <si>
    <t>Строительство   ВЛ 10 кВ  от опоры №102 по ВЛ 10 кВ №5 ПС 35/10кВ «Поповская», строительство ПКУ на границе балансовой принадлежности, для технологического присоединения объекта сельскохозяйственного назначения заявителя,  Гончарова А.Е., расположенного в Ростовской области, Кашарский р-н, Поповское сельское поселение, с. Каменка  (61:16:0600003:203), (ориентировочная   протяженность ЛЭП – 0,01 км)</t>
  </si>
  <si>
    <t>Строительство ВЛ-10 кВ от опоры № 30/39 по ВЛ-10 кВ № 2 ПС 110/35/10 кВ «Колодезянская» с установкой КТП и строительством ВЛ-0,4 кВ, установка приборов учета электрической энергии (мощности) в точках поставки и установка шкафов (0,22 и 0,4 кВ) с коммутационными аппаратами, для технологического присоединения нежилого помещения, жилых домов Заявителей, расположенных в Ростовской области, Миллеровский р-н, сл. Колодези, ул. Кравченко, (ориентировочная   протяженность ЛЭП – 1,082 км, ориентировочная мощность ТП – 0,16 МВА, количество приборов учёта 0,22 кВ – 5 шт., 0,4 кВ – 3 шт.)</t>
  </si>
  <si>
    <t>Строительство ВЛ-10 кВ от опоры № 65/49 по ВЛ-10 кВ № 8 ПС 35/10 кВ «Ореховская», для электроснабжения АЗС №44 заявителя, ООО «БН-Юг», расположенного в Ростовской области, Миллеровский р-н, юго-восточная сторона х. Локтев, (61:22:0000000:976) (ориентировочная протяженность ЛЭП – 1,05 км)</t>
  </si>
  <si>
    <t>Строительство ТП 10/0,4 кВ, ВЛ 0,4 кВ, ВЛ 10 кВ от ВЛ 10 кВ №406 ПС 35 кВ БГ4 для электроснабжения жилого дома Зудина А.П. по адресу: Р.О., р-н. Багаевский, п. Садовый, территория Канал Б-г-р-3, д. 1 (ориентировочная мощность трансформатора 0,025 МВА, ориентировочная протяжённость ЛЭП 0,1 км)</t>
  </si>
  <si>
    <t>Строительство КТП 10/0,4 кВ, ВЛ 0,4 кВ, ВЛ 10 кВ от ВЛ 10 кВ №307 ПС 35 кВ БГ3 для электроснабжения ВРУ 0,4 кВ нежилого здания ИП Амирханян В.Ш. по адресу: Ростовская обл., р-н. Багаевский, х. Верхнеянченков, пер. Мирный, д. 30, к.н.: 61:03:0030301:59. (ориентировочная мощность трансформатора 0,16 МВА, ориентировочная протяжённость ЛЭП 0,035 км)</t>
  </si>
  <si>
    <t>Строительство ПС 110кВ Полевая с двумя трансформаторами мощностью 63 МВА и 100 МВА соответственно и двух отпаечных ВЛ 110кВ от опоры №55 ВЛ 110кВ Зимовники – НС3 и ВЛ 110кВ Зимовники - Наримановская</t>
  </si>
  <si>
    <t>Строительство ВЛ 0,4 кВ от ВЛ 0,4 кВ №1 КТП №3 ВЛ 10 кВ №158 ПС 110 кВ В1 для электроснабжения гаража Беляева В. А. по адресу РО, Веселовский район, п. Веселый, ул. Октябрьская, 2-ж, к.н. 61:06:0010135:243</t>
  </si>
  <si>
    <t>Строительство двух КЛ 6 кВ от ПС 110/35/10/6 кВ «Очисные сооружения» для технологического присоединения Заявителя (ФГУП «Авиакомплект») по адресу: Ростовская область, г. Таганрог, площадь Авиаторов, 1, к.н. 61:58:0002501:65 (ориентировочная протяженность ЛЭП 4,88 км)</t>
  </si>
  <si>
    <t>Строительство 2КЛ 10кВ от двух проектируемых линейных ячеек 10кВ ПС 110кВ Р-26 для электроснабжения комплекса по переработке бытовых отходов (ООО "ОЗОН-плюс") расположенного по падресу: Мясниковский район, тер. Юго-Восточная промзона, участок №11, к.н. 61:25:0601001:31 (ориентировочная протяженность ЛЭП 0,3км)</t>
  </si>
  <si>
    <t xml:space="preserve">Строительство двух КВЛ 10 кВ от ВЛ 10 кВ №806 ПС 110 кВ БОС, ВЛ 10 кВ №403 ПС 110 кВ АС4 для электроснабжения РТП 10 кВ ГК “Российские автомобильные дороги” на участке с КН 61:02:0600017:3370 в Аксайском районе Ростовской области </t>
  </si>
  <si>
    <t>Строительство КЛ-10 кВ от оп. №9 ВЛ-10кВ №808К ПС 110/10 кВ «БОС», ТП-10/0,4 кВ, ВЛИ-0,4 кВ, для электроснабжения насоса для полива заявителя Горобец А.А. Ростовская область, г. Батайск (ориентировочная протяженность ЛЭП– 0,210 км, ориентировочная трансформаторная мощность– 0,025 МВА</t>
  </si>
  <si>
    <t xml:space="preserve">Строительство ТП 10/0,4 кВ, ЛЭП 0,4 кВ, ЛЭП 10 кВ от ВЛ 10 кВ №406 ПС 110 кВ АС4 для электроснабжения нежилых застроек и складских зданий/помещений ИП Гулуа Р. З. в пос. АО «Родина» Аксайского района Ростовской области </t>
  </si>
  <si>
    <t>3.1.2.2.2.1</t>
  </si>
  <si>
    <t xml:space="preserve">Строительство КЛ 6 кВ от КЛ 6 кВ №214 (построенной по договору №61-1-15-00195001) ПС 110 кВ БТ2 для электроснабжения склада расположенного по адресу: г. Батайск, пер. Лесозащитный, д.26 к.н. 61:46:001201:490 </t>
  </si>
  <si>
    <t xml:space="preserve">Строительство ЛЭП 10кВ от опоры №144 по ВЛ 10кВ №3129 от ПС 110/35/10кВ "А-31", ТП 10/0,4кВ, ЛЭП 0,4кВ, для электроснабжения складов заявителей ИП Дорошенко И.И., ИП Главы КФХ Дорошенко Р.И., ИП Дорошенко И.И, с. Пешково, Азовский район, Ростовская область (ориентировочная протяженность ЛЭП - 0,245км, ориентировочная трансформаторная мощность - 0,630МВА) </t>
  </si>
  <si>
    <t>Строительство КЛ 6 кВ от КЛ 6 кВ №31-44 ПС 110 кВ Р31 для электроснабжения производственного и складских помещений ООО «БРИЗ», расположенной по адресу: г. Ростов-на-Дону, ул. 2-я Луговая, д. 18б, КН 61:44:0062505:166</t>
  </si>
  <si>
    <t>Строительство ВЛ-10кВ от опоры №8-223 ВЛ-10кВ №901 ПС 35/10кВ А-9, ТП-10/0,4кВ, ВЛИ-0,4кВ для подключения полевого стана ИП главы К(Ф)Х Поплавного А.В. с. Высочино Азовский р-он, Ростовская область (ориентировочная протяженность ЛЭП – 0,060км, ориентировочная трансформаторная мощность – 0,160МВА)</t>
  </si>
  <si>
    <t>'Строительство КЛ-10 кВ от оп. №9 ВЛ-10кВ №808К ПС 110/10 кВ «БОС», ТП-10/0,4 кВ, ВЛИ-0,4 кВ, для электроснабжения насоса для полива заявителя Горобец А.А. Ростовская область, г. Батайск (ориентировочная протяженность ЛЭП– 0,210 км, ориентировочная трансформаторная мощность– 0,025 МВА)</t>
  </si>
  <si>
    <t xml:space="preserve">Строительство КТПН 6/0,4 кВ, ВЛ 0,4 кВ, ВЛ 6 кВ от ВЛ 6 кВ №804 ПС 35 кВ АС8 для электроснабжения ВРУ 0,4 кВ жилых домов по ул. Овражная, 19, 23 в х. Большой Лог Аксайского района Ростовской области (ориентировочная мощность трансформатора 0,04 МВА, ориентировочная протяжённость ЛЭП 0,19 км)
</t>
  </si>
  <si>
    <t>Строительство ВЛ-10 кВ от оп. 10 кВ оп. №177 по ВЛ-10кВ №3113 ПС 110/35/10 кВ «А-31», ТП-10/0,4 кВ, ВЛИ-0,4 кВ и установка системы учета электрической энергии (мощности) на границе земельного участка для электроснабжения хозяйственного помещения заявителя ООО «Органик Фудс Инвестмент», с.Пешково, Азовский район Ростовская область (ориентировочная протяженность ЛЭП– 0,180 км, ориентировочная трансформаторная мощность – 0,025 МВА)</t>
  </si>
  <si>
    <t>Строительство ТП-10/0,4, ВЛ-10 кВ от существующей оп. №1 отпайки к КТП 599 по ВЛ 10 кВ Сельхозтехника ПС Ш-39, и ВЛИ-0,4 кВ от вновь установленной ТП-10/0,4 кВ для присоединения объекта придорожного сервиса ИП Серхель Д.М., Октябрьский район, п. Персиановский, ул. Школьная, 43 (ориентировочная протяженность ЛЭП 0,015 км, ориентировочная мощность трансформатора 25 кВА)</t>
  </si>
  <si>
    <t>Строительство ВЛ 0,4 кВ от ВЛ 0,4 кВ №1 КТП №425 ВЛ 10 кВ №1109 ПС 110 кВ АС11 с заменой силового трансформатора КТП №425 ВЛ 10 кВ №1109 ПС 110 кВ АС11 для электроснабжения ВРУ 0,4 кВ жилого дома Денисова И. В. на участке с КН 61:02:0030301:608 в х. Веселый Аксайского района Ростовской области</t>
  </si>
  <si>
    <t>Строительство ВЛ 10 кВ от опоры №1-00/19 по ВЛ 10 кВ Л-1 Мелькомбинат, строительство КТП 10/0,4 и ВЛ 0,4 кВ для электроснабжения объекта – нежилое здание, расположенного по адресу: РФ, Ростовская область, Сальский р-н, п. Рыбасово, в кадастровом квартале  61:34:0600012 с условным центром в п. Рыбасово, к.н. 61:34:0600012:1577, заявитель  Будько С.И.» (Ориентировочная протяженность ЛЭП - 0,02 км, ориентировочная мощность ТП – 0,063 МВА)</t>
  </si>
  <si>
    <t>Строительство ТП 10/0,4 кВ для технологического присоединения нежилого здания (станция технического обслуживания) Заявителя (ИП Климова Е.А.), по адресу: Ростовская область, Матвеево-Курганский район, п. Матвеев Курган, ул. Придорожная д. 8. к.н. 61:21:0010161:435. (мощность силового трансформатора 63 кВА)</t>
  </si>
  <si>
    <t>Строительство ТП 10/0,4 кВ от опоры №5-17/6 ВЛ-10 кВ № 107Н ПС 110/6/10 кВ «НС-1», строительство ВЛИ-0,4 кВ, для электроснабжения нежилого помещения заявителя ООО «РусЭл» п.Овощной, Азовский район Ростовская область (ориентировочная протяженность ЛЭП– 0,03 км, ориентировочная трансформаторная мощность – 0,063 МВА)</t>
  </si>
  <si>
    <t>Техническое перевооружение ТП 10/0,4 кВ №5-3 по ВЛ 10 кВ №5 ПС 35/10 кВ Б.Салы для технологического присоединения производственной базы Заявителя (Гаричева Л.С.) по адресу: Ростовская область, Мясниковский район, с. Б.Салы, ул. Абовяна, д.48 к.н.  №61:25:0040101:5275 (мощность силового трансформатора 160 кВА)</t>
  </si>
  <si>
    <t>Строительство ВЛ-10 кВ от оп. №123 ВЛ-10 кВ № 910-1106 ПС 35/10 кВ «А-9», ТП-10/0,4 кВ, ВЛИ-0,4 кВ, для электроснабжения склада заявителя Алоян А.В., ул. Победы, г. Азов, Азовский район Ростовская область (ориентировочная протяженность ЛЭП– 0,08 км, ориентировочная трансформаторная мощность – 0,250 МВА)</t>
  </si>
  <si>
    <t>Строительство ТП 6/0,4 кВ, ВЛ 6 кВ, ВЛ 0,4 кВ от проектируемой ВЛ 6 кВ (по договору № 61-1-18-00410909) от ВЛ 6 кВ № 305 ПС 35 кВ АС 3 для электроснабжения нежилого помещения ИП Телегина С. Е. по ул. Атаманская, 24 в г. Аксае Аксайского района Ростовской области</t>
  </si>
  <si>
    <t xml:space="preserve">Строительство КТПН 6/0,4 кВ, ВЛ 0,4 кВ, ВЛ 6 кВ от ВЛ 6 кВ №807 ПС 35 кВ АС8 для электроснабжения жилых домов в х. Большой Лог Аксайского района Ростовской области </t>
  </si>
  <si>
    <t xml:space="preserve">Строительство ТП 6/0,4 кВ, ВЛ 0,4 кВ, ВЛ 6 кВ от проектируемой ВЛ 6 кВ (по договору № 61-1-18-00411669 от 10.12.2018 г.) от ВЛ 6 кВ № 807 ПС 35 кВ АС 8 для электроснабжения нежилого здания ООО "Строительно-монтажная компания Интер" по ул. Калинина, 74 Б в х. Большой Лог Аксайского района Ростовской области </t>
  </si>
  <si>
    <t>Техническое перевооружение КТП 10/0,4 кВ №244 ВЛ 10 кВ №8 ПС 35/10 кВ «Покровская» с заменой силового трансформатора. для технологического присоединения нежилого здания Заявителя (Бабенко А.В.) по адресу: Ростовская область, Неклиновский район, с. Покровское, ул. О. Кошевого, 1, к.н. 61:26:0050101:198 (мощность силового трансформатора 250 кВА)</t>
  </si>
  <si>
    <t>Техническое перевооружение КТП №660 ВЛ 10 кВ №3 ПС 110/10 кВ «Самбек» с увеличением мощности силового трансформатора для технологического присоединения энергопринимающих устройств заявителей: Муртазин М.Р., Клычникова Е.В., Хачатрян Л.В., Недашковская Л.В., Рудаков В.А., Манджари А.Р., Викулина Е.В., Гаспарян В.Л., Ювакаева А.В., Шакер М., Хидешели М.В. в с. Самбек Неклиновского района Ростовской области (мощность силового трансформатора 250 кВА)</t>
  </si>
  <si>
    <t xml:space="preserve">Строительство ВЛ-10кВ от опоры №77 ВЛ-10кВ №1019 ПС 110/35/10кВ Самарская, ТП-10/0,4кВ, ВЛИ-0,4кВ, для электроснабжения объектов 7 заявителей х. Победа, Азовский район, Ростовская область (ориентировочная протяженность ЛЭП-0,510км, ориентировочная трансформаторная мощность-0,160МВА)  </t>
  </si>
  <si>
    <t xml:space="preserve">Строительство участка ВЛИ-0,4кВ от проектируемой ВЛ-0,4 кВ (по договору №61-1-20-00519721 от 07.08.2020г.) КТП 10/0,4 кВ №48 по ВЛ-10кВ №1815 ПС 35/10 кВ «А-18» и установка системы учета электрической энергии (мощности) на границе земельных участков для электроснабжения жилых домов заявителей Зарецкого А.В., Давыдовой А.В., Рыболовецкий колхоз им. Ленина, Азовский р-он Ростовская область (ориентировочная протяженность ЛЭП – 0,055 км) </t>
  </si>
  <si>
    <t xml:space="preserve">'Строительство ЛЭП-10 кВ от оп. 10 кВ №3-50 по ВЛ-10кВ №211 ПС 35/10 кВ «А-2», ТП-10/0,4 кВ, ЛЭП-0,4 кВ и установка системы учета электрической энергии (мощности) на границе земельного участка для электроснабжения склада заявителя ИП Балинской А.А., х.Новоалександровка, Азовский район Ростовская область (ориентировочная протяженность ЛЭП– 0,06 км, ориентировочная трансформаторная мощность – 0,250 МВА) </t>
  </si>
  <si>
    <t>Техническое перевооружение КТП 10/0,4 кВ №194 по ВЛ-10 кВ № 313 ПС 35/10 кВ «КГ-3» для электроснабжения магазина заявителя ИП Шульженко А.В., Кагальницкий район Ростовская область (ориентировочная трансформаторная мощность – 0,160 МВА)</t>
  </si>
  <si>
    <t>Обеспечение коммерческим учетом электрической энергии (мощности) в точке поставки и установка шкафа 0,4 кВ, с заменой ТП-6/0,4 кВ по ВЛ-6 кВ №1 ПС 35/6 кВ Романовская (по договорам ТП № 61-1-19-00441801 от 13.05.2019г, № 61-1-19-00437609 от 15.05.2019 г), по присоединению спального домика Погосяна А.Н., расположенного по адресу: Ростовская область, г. Волгодонск, ул. Отдыха, к.н. 61:48:0020101:1586 (ориентировочная мощность трансформатора 250 кВА)</t>
  </si>
  <si>
    <t>'Техническое перевооружение КТП 6/0,4 кВ №352 ВЛ-6 кВ № 207Н ПС 110/6/10 кВ «НС-2» с заменой силового трансформатора, строительство ВЛИ- 0,4 кВ от опор №352-36, №352-6 от КТП 6/0,4 кВ №352 ВЛ-6 кВ № 207Н ПС 110/6/10 кВ «НС-2» для электроснабжения участков Уварова И.А., Ильминской Т.А., Чуприной Т.И., Овчинникова Е.Н., Рогачевой З.А., СНТ «Квант» Азовский района, Ростовская область (ориентировочная протяжённость ЛЭП- 0,395 км, ориентировочная мощность трансформатора 0,400 МВА)</t>
  </si>
  <si>
    <t>Строительство ЛЭП 10кВ от опоры №144 по ВЛ 10кВ №3129 от ПС 110/35/10кВ "А-31", ТП 10/0,4кВ, ЛЭП 0,4кВ, для электроснабжения складов заявителей ИП Дорошенко И.И., ИП Главы КФХ Дорошенко Р.И., ИП Дорошенко И.И, с. Пешково, Азовский район, Ростовская область (ориентировочная протяженность ЛЭП - 0,245км, ориентировочная трансформаторная мощность - 0,630МВА)</t>
  </si>
  <si>
    <t>Обеспечение коммерческим учетом электрической энергии (мощности) в точке поставки и установка шкафа 0,22 кВ по присоединению хозяйственной постройки Кравчука В.В., расположенной по адресу: Ростовская область, Волгодонской район, п. Виноградный, ул. Молодежная, д.23,  к.н. 61:08:0601301:231</t>
  </si>
  <si>
    <t>Обеспечение коммерческим учетом электрической энергии (мощности) в точке поставки по присоединению скважины для полива огорода Агаева И.И., расположенного по адресу: Ростовская область, Мартыновский район, х. Малоорловский, ул. Новая, д. 7а, к.н. 61:20:0060101:5269</t>
  </si>
  <si>
    <t>Обеспечение коммерческим учетом электрической энергии (мощности) в точке поставки по присоединению скважины для полива огорода Чабанной Н.В., расположенной по адресу: Ростовская область, Мартыновский район, п. Новоберезовка, ул. Питерская, д. 1, к.н. 61:20:0090101:6001</t>
  </si>
  <si>
    <t>Обеспечение коммерческим учетом электрической энергии (мощности) в точке поставки по присоединению скважины для полива огорода Оленченко А.А., расположенной по адресу: Ростовская область, Мартыновский район, п. Новоберезовка, ул. Центральная, д. 12а, к.н. 61:20:0090101:517</t>
  </si>
  <si>
    <t>Установка коммерческого учета электрической энергии (мощности) в точке поставки и установка шкафа 0,22 кВ по присоединению подъезда от автомобильной дороги "г. Ростов-на-Дону (от магистрали "Дон") - г. Семикаракорск - г. Волгодонск" - г. Константиновск - пос. Тацинский" к х. Авилов Министерства транспорта Ростовской области, расположенного по адресу: Ростовская область, Константиновский район,  к.н. объекта: 61:17:0000000:7466, кадастровый номер земельного участка: 61:17:0600006:1535</t>
  </si>
  <si>
    <t>Обеспечение коммерческим учетом электрической энергии (мощности) в точке поставки и установка шкафа 0,22 кВ по присоединению жилого дома Фейзуллаевой Л.А., расположенного по адресу: Ростовская область, Константиновский район, х. Упраздно-Кагальницкий, ул. Степана Разина, д. 10, к.н. 61:17:0030401:854</t>
  </si>
  <si>
    <t>Обеспечение коммерческим учетом электрической энергии (мощности)в точке поставки по присоединению жилого дома Абдуллаева А.М., расположенного по адресу: Ростовская область, Заветинский район, с. Тюльпаны, проезд Солнечный, д. 2, кв./оф. 1,2, к.н. 61:11:0600012:582 (прибор учета коммерческой электрической энергии-1шт)</t>
  </si>
  <si>
    <t>Обеспечение коммерческим учетом электрической энергии (мощности) в точке поставки и установку шкафа 0,22 кВ по присоединению жилого дома Магомедова М.А., расположенного по адресу: Ростовская область, Заветинский район, с. Тюльпаны, проезд Солнечный, д.32, кв. 1,2,3,4 к.н. 61:11:0600012:574</t>
  </si>
  <si>
    <t>Обеспечение коммерческим учетом электрической энергии (мощности) в точке поставки по присоединению жилого дома Алихановой Ж.Ю., расположенного по адресу: Ростовская область, Волгодонской район, х. Погожев, ул. Школьная, д. 10а, к.н. 61:08:0070401:176</t>
  </si>
  <si>
    <t>Обеспечение коммерческим учетом электрической энергии (мощности) в точке поставки и установка шкафа 0,22 кВ по присоединению жилого дома Эминова Т.И., расположенного по адресу: Ростовская облаасть, Волгодонской район, станица Романовская, пер. Ясина, д. 16, кадастровый номер земельного участка: 61:08:0070130:536</t>
  </si>
  <si>
    <t>Установка коммерческого учета электрической энергии (мощности) в точке поставки и установка шкафа 0,22 кВ по присоединению магазина ИП Дьяконовой Н.А., расположенного по адресу: Ростовская область, Константиновский район, станица Николаевская, ул. 8 Марта, д. 7 «а», кадастровый номер земельного участка 61:17:0050101:2328</t>
  </si>
  <si>
    <t>Обеспечение коммерческим учетом электрической энергии (мощности)  в точке поставки и установка шкафа 0,22 кВ по присоединению спального домика Парфеновой И.М., расположенного по адресу: Ростовская область, г. Волгодонск, ул. Отдыха, д. 1, кадастровый номер земельного участка: 61:48:0020101:1428</t>
  </si>
  <si>
    <t>Установка коммерческого учета электрической энергии (мощности) в точке поставки и установка шкафа 0,22 кВ по присоединению жилого дома Землянова В.Н., расположенного по адресу: Ростовская область, Константиновский район, станица Богоявленская, ул. Южная, д. 1, кадастровый номер земельного участка: 61:17:0030101:2274</t>
  </si>
  <si>
    <t>Обеспечение коммерческим учетом электрической энергии (мощности) в точке поставки и установка шкафа 0,22 кВ по присоединению общественной территории Администрации Гапкинского сельского поселения, расположенной по адресу: Ростовская область, Константиновский район, х. Гапкин, ул Центральная, д.55а. , кадастровый номер земельного участка 61:17:0040101:1933</t>
  </si>
  <si>
    <t>Установка коммерческого учета электрической энергии (мощности) в точке поставки и установка шкафа 0,22 кВ по присоединению жилого дома Кнышук В.И., расположенного по адресу: Ростовская область, Волгодонской район, х. Лагутники, ул. Ленина, д. 55а, кадастровый номер земельного участка 61:08:0070202:489</t>
  </si>
  <si>
    <t>Установка коммерческого учета электрической энергии (мощности) в точке поставки и установка шкафа 0,4 кВ по присоединению жилого дома Писковцовой А.В., расположенного по адресу: Ростовская область, Волгодонской район, станица Романовская, ул. 75 лет Победы, д. 69, кадастровый номер земельного участка 61:08:0600601:4625</t>
  </si>
  <si>
    <t>Обеспечение коммерческим учетом электрической энергии (мощности) 
в точке поставки и установка шкафа 0,22 кВ по присоединению жилого дома Северенчук Н.В., расположенного по адресу: Ростовская область, Волгодонской район,  станица Романовская, ул. Чибисова,  д. 111а, к.н. 61:08:0070131:947(прибор учета коммерческой электрической энергии-1шт)</t>
  </si>
  <si>
    <t>Установка коммерческого учета электрической энергии (мощности) в точке поставки и установка шкафа 0,22 кВ по присоединению магазина ИП Дурневой А.М., расположенного по адресу: Ростовская область, Волгодонской район, х. Потапов, ул. Комсомольская, д. 49з, кадастровый номер земельного участка: 61:08:0040106:635</t>
  </si>
  <si>
    <t>Обеспечение коммерческим учетом электрической энергии (мощности) в точке поставки и установка шкафа 0,22 кВ по присоединению жилого дома Крымского Р.В., расположенного по адресу: Ростовская область,  г. Волгодонск, ул. Отдыха, д. 39в20, кадастровый номер земельного участка: 61:48:0020101:1529</t>
  </si>
  <si>
    <t>Установка коммерческого учета электрической энергии (мощности) в точке поставки и установка шкафа 0,22 кВ по присоединению жилого помещения Кагирова В.Ш., расположенного по адресу: Ростовская область, Дубовский район, х. Присальский, ул. Строителей, д. 38, кв. 2, кадастровый номер земельного участка: 61:09:0070101:1789</t>
  </si>
  <si>
    <t>Установка коммерческого учета электрической энергии (мощности) в точке поставки и установка шкафа 0,22 кВ по присоединению жилого дома Клевцова К.П., расположенного по адресу: Ростовская область, Дубовский район, станица Баклановская, ул. Майская, д. 8а, кадастровый номер земельного участка: 61:09:00120:182</t>
  </si>
  <si>
    <t>Обеспечение коммерческим учетом электрической энергии (мощности) в точке поставки и установка шкафа 0,22 кВ по присоединению квартиры Долид Е.В., расположенной по адресу: Ростовская область, Мартыновский район, х. Долгий, ул. Школьная, д. 1, кв. 2, к.н. 61:20:0060301:3105</t>
  </si>
  <si>
    <t>Обеспечение коммерческим учетом электрической энергии (мощности) в точке поставки и установка шкафа 0,22 кВ по присоединению квартиры Полумиевой Л.В., расположенной по адресу: Ростовская область, Мартыновский район, х. Комаров, ул. Ленина, д. 36, кв./оф. 3, к.н. 61:20:0050101:5751</t>
  </si>
  <si>
    <t>Обеспечение коммерческим учетом электрической энергии (мощности) в точке поставки и установка шкафа 0,22 кВ по присоединению жилого дома Байрахтарова М.Н., расположенного по адресу: Ростовская область, Мартыновский район, х. Комаров, ул. Калинина, д. 4б, к.н. 61:20:0050101:3780</t>
  </si>
  <si>
    <t>Установка прибора коммерческого учета электрической энергии (мощности) в точке поставки для присоединения нежилого помещения АО «Почта России», расположенного по адресу: Ростовская область, Константиновский район, х. Крюков, ул. Школьная, д.11, к.н.з.у.: 61:17:0060701:625</t>
  </si>
  <si>
    <t>Установка коммерческого учета электрической энергии (мощности) в точке поставки и установка шкафа 0,22 кВ по присоединению жилого дома Костюк И.В., расположенного по адресу: Ростовская область, Волгодонской район, станица Романовская, ул. 75 лет Победы, д. 55, кадастровый номер земельного участка 61:08:0600601:4612</t>
  </si>
  <si>
    <t>Установка коммерческого учета электрической энергии (мощности) в точке поставки и установка шкафа 0,22 кВ по присоединению жилого дома Алтуновой Б.У., расположенного по адресу: Ростовская область, Волгодонской район, х. Лагутники, ул. Кооперативная, д. 5а, кадастровый номер земельного участка: 61:08:0070201:524</t>
  </si>
  <si>
    <t>Установка прибора коммерческого учета электрической энергии (мощности) в точке поставки для присоединения жилого дома Северенчук А.П., расположенного по адресу: Ростовская область, Волгодонской район, станица Романовская, ул. Чибисова, д.107а, к.н.з.у.: 61:08:0070131:915</t>
  </si>
  <si>
    <t>Обеспечение коммерческим учетом электрической энергии (мощности) в точке поставки по присоединению дома Прокоповой О.В., расположенного по адресу: Ростовская область, Волгодонской район, х.Мокросоленый, ул.Центральная, д.42А,к.н. 61:08:0010201:1464</t>
  </si>
  <si>
    <t>Установка прибора коммерческого учета электрической энергии (мощности) в точке поставки для присоединения жилого дома Войнова П.Н., расположенного по адресу: Ростовская область, Константиновский район, х. Почтовый, ул. Шоферская, д.3а, к.н.з.у.: 61:17:0060101:834</t>
  </si>
  <si>
    <t>Установка прибора коммерческого учета электрической энергии (мощности) в точке поставки для присоединения нежилого здания ИП главы К(Ф)Х Халдыхроева А.Т., расположенного по адресу: Ростовская область, Заветинский район, Шебалинское сельское поселение, х. Шебалин, земельный участок расположен в кадастровом квартале 61:11:0600001, кадастровый номер земельного участка: 61:11:0600001:1353</t>
  </si>
  <si>
    <t>Установка прибора коммерческого учета электрической энергии (мощности) в точке поставки для присоединения площадки для занятия спором и физкультурой Администрации Кичкинского сельского поселения, расположенного по адресу: Ростовская область, Заветинский район, с. Кичкино, ул. Кооперативная, д. 11а, к.н.з.у.: 61:11:0030101:1532</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</si>
  <si>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Васецкий, ул. Колхозная, д. 7, Валяйкин С.В. (1шт)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</si>
  <si>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Дудкино, ул. Журбиной, д. 15, Донченко Н.А (1шт)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</si>
  <si>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ст-ца. Владимировская, ул. Заречная, д.29, Пудрена Д.А (1шт)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</si>
  <si>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п.Тополевый, ул. Горняцкая, д.4, п. Тополевый, ул. Мира, д.3, кв.5, (ПАО междугородной и международной электрической связи Ростелеком., Соловьев А.В) (2 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</si>
  <si>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Платово, пер. Мирный, д.7, х. Платово, ул. Советская, д.76 (Ткаченко Т.К., Лозовой А.А.) (2 шт)</t>
  </si>
  <si>
    <t>Обеспечение коммерческим учетом электрической энергии (мощности) в точке поставки по присоединению объектов заявителей. Ростовская область, г. Красный Сулин, ул. Прибрежная, б/н, Иванкова Л.Ю. (1шт.)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</si>
  <si>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Украинский, ул. Заречная, д.24, Управление земельно-имущественных отношений и муниципального заказа (1шт)</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</si>
  <si>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ст. Нижнекундрюченская, ул. Братская, д. 17 (Еремин А.П.) (1 шт.)</t>
  </si>
  <si>
    <t>Обеспечение коммерческим учетом электрической энергии (мощности) в точке поставки по присоединению объектов заявителей. Российская Федерация, Ростовская обл., р-н Семикаракорский, ст. Кочетовская, ул. Садовая, д. 36, ул. Студенческая, д. 14, кв. 2, ул. Садовая, д. 35 (Васильченко В.Н., Вишневецкая О.В., Калюженко О.Ю.) (3 шт.)</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</si>
  <si>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ст. Верхнекундрюченская, ул. Центральная, д. 25в (Сейранян Ф.Я.) (1 шт.)</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</si>
  <si>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х. Листопадов, ул. Лесная, д. 1-а (Текучев Д.А.) (1 шт.)</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</si>
  <si>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х. Коныгин, ул. Ленина, д. 3 (Покидышева О.И.) (1 шт.)</t>
  </si>
  <si>
    <t xml:space="preserve"> Обеспечение коммерческим учетом электрической энергии (мощности) в точке поставки по присоединению объекта заявителя. Ростовская обл., р-н Усть-Донецкий, х. Черни, ул. Озерная, д. 8 (Куликова С.А.) (1 шт.)</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</si>
  <si>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х. Топилин, ул. Зеленая Дубрава, д. 18 (Безуглов С.В.) (1 шт.)</t>
  </si>
  <si>
    <t>Обеспечение коммерческим учетом электрической энергии (мощности) в точке поставки по присоединению объекта заявителя. Ростовская обл., р-н Усть-Донецкий, х. Пухляковский, ул. Студенческая, д. 6а (Курбанов Н.Г.) (1 шт.)</t>
  </si>
  <si>
    <t>Обеспечение коммерческим учетом электрической энергии (мощности) в точке поставки по присоединению объекта заявителя. Ростовская обл., р-н Усть-Донецкий, х. Крымский, пер. Рождественский, д. 14 (Местная религиозная организация православный Приход Храма иконы Пресвятой Богородицы Одигитрия х. Крымского) (1 шт.)</t>
  </si>
  <si>
    <t>Обеспечение коммерческим учетом электрической энергии (мощности) в точке поставки по присоединению объекта заявителя. Ростовская область р-н. Родионово-Несветайский, х. Октябрьский, ул. Подгорная, д. 7 (Авраменко А.В.) (1 шт.)</t>
  </si>
  <si>
    <t>Обеспечение коммерческим учетом электрической энергии (мощности) в точке поставки и установка шкафа 0,23 кВ по присоединению жилого  дома  расположеннного   по адресу: Ростовская область, Родионово-Несветайский район,х. Октябрьский, ул. Клубная, д. 15  Воронков Л.В. (1 шт)</t>
  </si>
  <si>
    <t>Обеспечение коммерческим учетом электрической энергии (мощности) в точке поставки и установка шкафа 0,23 кВ по присоединению жилого  дома  расположеннного   по адресу: Ростовская область, Родионово-Несветайский район,сл. Родионово-Несветайская, ул. Комарова, д. 33А  Буцулина И.Б. (1 шт)</t>
  </si>
  <si>
    <t>Обеспечение коммерческим учетом электрической энергии (мощности) в точке поставки по присоединению объекта заявителя. Ростовская область, р-н. Родионово-Несветайский, х. Авилов, ул. Центральная, д. 2 (ООО «ОРП-Ростов») (1 шт.)</t>
  </si>
  <si>
    <t>Обеспечение коммерческим учетом электрической энергии (мощности) в точке поставки по присоединению объекта заявителя. Ростовская область р-н. Родионово-Несветайский, х. Нижнесоленый, ул. Зеленая, д. 7 (Руденко Г.Л.) (1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</si>
  <si>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сл. Красюковская, ул. Новая д. 5, ул. Дружбы д.7 (Дегтянникова Н.А., Петрушенко Е.О.) (2 шт.)</t>
  </si>
  <si>
    <t>Обеспечение коммерческим учетом электрической энергии (мощности) в точке поставки по присоединению объекта заявителя. Ростовская область, р-н. Родионово-Несветайский, х. Волошино, ул. Ленина, д. 22А (Тоноян В.Х.) (1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</si>
  <si>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п. Каменоломни, ул. Гвардейская д. 15, д. 20 (Осипян Ш.Г., Шакера А.А.) (2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</si>
  <si>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х. Костиков, ул. Сельская д. 13 (Димитров С.С.) (1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</si>
  <si>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ст-ца. Кривянская, ул. Чехова д. 59А, ул. Большая д. 154а, кадастровый номер земельного участка: 61:28:0040105:85, ул. Сухаревка д. 72 (Автандилян С.С., Страданченкова И.Н., Администрация Кривянского сельского поселения, Волков А.Б.) (4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</si>
  <si>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х. Калинин, пер. Первый д.12, ул. Донская, с/т "Дон" уч. №39 (Урюпина В.И., Сергеев М.К., Клименко И.А.) (3 шт.)</t>
  </si>
  <si>
    <t>Обеспечение коммерческим учетом электрической энергии (мощности) в точке поставки по присоединению объектов заявителей. Ростовская область, Родионово-Несветайский район, сл. Родионово-Несветайская, ул. Ленина, ул. Садовая д.80, ул. 30 лет Победы д.11, ул. Бабичева д.1Б (Адм. Родионово-Несветайского района, Антонян Р.Н., Голубева Р.А., Лихобабина Д.А., Лозовой М.Н.) (5 шт.)</t>
  </si>
  <si>
    <t>Обеспечение коммерческим учетом электрической энергии (мощности) в точке поставки и установка шкафа 0,23 (0,4) кВ по присоединению жилых домов  расположенных  по адресам: Ростовская область, Октябрьский р-н, п. Красногорняцкий, ул. Михайличенко, д. 17 Гудков Е.Е.; и Октябрьский р-н, п. Новокадамово, ул. Новая, д.27, кв. 2  Косов А.А; и Октябрьский р-н, сл. Красюковская, ул. Красюкова, д. 8а  Белоусов А.А.; и Октябрьский р-н, п. Красногорняцкий, ул. Петренко, д. 16 Скакунова Г.И.; и Октябрьский р-н, х. Калинин, пер. Тупиковый, д. 8а Нефедов В.Е.; и Октябрьский р-н, х. Красный Кут, ул. Социалистическая, д.40 (Реброва М.Ю.) (6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</si>
  <si>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х. Керчик-Савров, ул. Алейникова д. 9, ул. Советская д. 27 (Индивидуальный Предприниматель Глава крестьянского фермерского хозяйства Анешкин Р.В., Ажогин С.В.) (2 шт.)</t>
  </si>
  <si>
    <t xml:space="preserve">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х.Божковка, ул. Московская, д.13, х. Божковка, Божковское сельское поселение, ул. Социалистическая, д. 22, ул. Советская, д.15(Шестакова Н.Л., ООО Корунд., Морозова Н.И., ООО Водолей.) (4 шт)»
</t>
  </si>
  <si>
    <t>Обеспечение коммерческим учетом электрической энергии (мощности) в точке поставки по присоединению объектов заявителей. Российская Федерация, Ростовская обл., р-н Усть-Донецкий, ст. Раздорская, ул. Донская, д. 96А, ул. Красноармейская, д. 25-а, ул. Донская, д. 74 (Логвинова Е.А., Упорников Р.В., Чешко Т.Д.) (3 шт.)</t>
  </si>
  <si>
    <t>Обеспечение коммерческим учетом электрической энергии (мощности) в точке поставки по присоединению объектов заявителей. Ростовская обл., р-н Усть-Донецкий, х. Апаринский, ул. Космодемьянская, д. 1, ул. Вишневая, д. 9 (Егорова И.А., Шерстнев А.А.) (2 шт.)</t>
  </si>
  <si>
    <t>Обеспечение коммерческим учетом электрической энергии (мощности) в точке поставки по присоединению объектов заявителей. Ростовская обл., р-н Усть-Донецкий,х. Мостовой, ул. Степная,  д. 2, ул. Горького,  д. 4 (Мурзин М.М., Ситникова И.А.) (2 шт.)</t>
  </si>
  <si>
    <t>Установка прибора учета для присоединения жилого дома Сытникова К.В., расположенного по адресу: Ростовская область, Октябрьский район, сл. Красюковская, ул. Советская, д. 25-А, к.н.з.у.: 61:28:0070101:7953 (1шт.)</t>
  </si>
  <si>
    <t>Строительство ВЛ 0,4 кВ от существующей оп. №6 ВЛИ 0,4 кВ №1 от КТП №375 по ВЛ 6- кВ Пролетарка от ПС С-2 для присоединения нежилого здания. Ростовская область, Красносулинский район, х. Малая Гнилуша, ул. Центральная, д. 1а (Администрация Пролетарского СП) (ориентировочная протяженность ЛЭП-0,095 км)</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</si>
  <si>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Пролетарка, ул. Мира б/н, ул. Мира д.13 (ИП Волкова Т.Р., Варфаламеева А.М.) (2шт.)</t>
  </si>
  <si>
    <t>Установка прибора учета для присоединения объекта Малоэтажная жилая застройка (Индивидуальный жилой дом/Садовый/Дачный дом) Герман Л.В., расположенного по адресу: Ростовская область, Родионово-Несветайский район, х. Персиановка, ул. Колхозная,  д. 2А, КН ЗУ: 61:33:0060301:103 (1шт.)</t>
  </si>
  <si>
    <t>Установка прибора учета для присоединения объекта «Малоэтажная жилая застройка (Индивидуальный жилой дом/Садовый/Дачный дом)» Калита О.В. расположенного по адресу: Ростовская обл., р-н. Родионово-Несветайский, х. Каменный Брод, ул. Калининская, д. 39В/2, к.н.: 61:33:0030501:1908</t>
  </si>
  <si>
    <t>Установка прибора учета для присоединения объекта Малоэтажная жилая застройка (Индивидуальный жилой дом/Садовый/Дачный дом) Коробкина А.А., расположенного по адресу: Ростовская область, Родионово-Несветайский район, х. Юдино, ул. Новоселов,  д. 11А, КН ЗУ: 61:33:0070201:169 (1шт.)</t>
  </si>
  <si>
    <t>Установка прибора учета для присоединения объекта Малоэтажная жилая застройка (Индивидуальный жилой дом/Садовый/Дачный дом) Метелициной О.В., расположенного по адресу: Ростовская область, Родионово-Несветайский район, сл. Родионово-Несветайская, ул. Седова, д. 25, КН ЗУ: 61:33:0040137:213</t>
  </si>
  <si>
    <t>Установка прибора учета для присоединения объекта «Малоэтажная жилая застройка (Индивидуальный жилой дом/Садовый/Дачный дом)» Мищенко М.Н. расположенного по адресу: Ростовская обл., р-н. Родионово-Несветайский, сл. Родионово-Несветайская, ул. Панфиловцев, д. 63, к.н.: 61:33:0600010:3184</t>
  </si>
  <si>
    <t>Установка прибора учета для присоединения жилого дома Никишиной В.И., расположенного по адресу: Ростовская область, Родионово-Несветайский район, сл. Родионово-Несветайская, ул. 30 лет Победы, д. 51Б, КН ЗУ: 61:33:0040123:881</t>
  </si>
  <si>
    <t>Установка прибора учета для присоединения Малоэтажной жилой застройки (Индивидуальный жилой дом/Садовый/Дачный дом)  Ушанева А.И., расположенного по адресу: Ростовская область, Родионово-Несветайский район, х. Краснознаменка, ул. Центральная,  д. 26. КН ЗУ: 61:33:0020601:48 (1шт.)</t>
  </si>
  <si>
    <t>Установка прибора учета для присоединения объекта «Малоэтажная жилая застройка (Индивидуальный жилой дом/Садовый/Дачный дом)» Юсифовой Е.И., расположенного по адресу: Ростовская область, Родионово-Несветайский район, х. Октябрьский, СО Весна, КН ЗУ: 61:33:0500301:101</t>
  </si>
  <si>
    <t>Установка прибора учета для присоединения жилого дома Задорожной О.А., расположенного по адресу: Ростовская область, Родионово-Несветайский район, сл. Родионово-Несветайская, ул. Абрикосовая, д. 33А, КН ЗУ: 61:33:0040123:629</t>
  </si>
  <si>
    <t>Установка прибора учета для присоединения жилого дома Семчук А.Н., расположенного по адресу: Ростовская область, Родионово-Несветайский район, х. Нагорно-Тузловка, ул. Красноармейская,  д. 17, КН ЗУ: 61:33:0051201:1</t>
  </si>
  <si>
    <t>Установка прибора учета для присоединения жилого дома Честникова П.А., расположенного по адресу: Ростовская область, Родионово-Несветайский район, х. Персиановка, ул. Октября, д. 14, КН ЗУ: 61:33:0060301:105</t>
  </si>
  <si>
    <t>Установка прибора учета для присоединения жилого дома Лесовой Т.В., расположенного по адресу: Ростовская область, Родионово-Несветайский район, х. Маяки, ул. Суворова, д. 13, КН ЗУ: 61:33:0050901:22</t>
  </si>
  <si>
    <t>Установка прибора учета для присоединения гаража Кароян Л.Б., расположенного по адресу: Ростовская область, Родионово-Несветайский район, х. Веселый, ул. Гагарина,  д. 4/17, КН ЗУ: 61:33:0040701:1041 (1шт.)</t>
  </si>
  <si>
    <t>Установка прибора учета для присоединения жилого дома Распутняя М.В., расположенного по адресу: Ростовская область, Родионово-Несветайский район, с. Генеральское, ул. Звездова,  д. 8В, КН ЗУ: 61:33:0070601:2217 (1шт.)</t>
  </si>
  <si>
    <t>Установка прибора учета для присоединения сарая Романова В.Ф., расположенного по адресу: Ростовская область, Родионово-Несветайский район, х. Веселый, ул. Гагарина,  д. 4/7, КН ЗУ: 61:33:0040701:1106 (1шт.)</t>
  </si>
  <si>
    <t>Установка прибора учета для присоединения жилого дома Шевченко Н.В., расположенного по адресу: Ростовская область, Родионово-Несветайский район, х. Новотроицкий, ул. Центральная,  д. 12, КН ЗУ: 61:33:0021101:413 (1шт.)</t>
  </si>
  <si>
    <t>Установка прибора учета для присоединения помещения МБУК Родионово-Несветайского сельского поселения Веселовского СДК, расположенного по адресу: Ростовская область, Родионово-Несветайский район, х. Большой Должик, ул. Новая,  д. 1Б, КН ЗУ: 61:33:0040501:468 (1шт.)</t>
  </si>
  <si>
    <t>Установка прибора учета для присоединения жилого дома Запорожцева А.В., расположенного по адресу: Ростовская область, Красносулинский район, х. Пушкин, ул. Центральная, д. 1, КН ЗУ: 61:59:0050102:150</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</si>
  <si>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Коминтерн, ул. Щербтых, д.41, (Еловская Л.М.) (1шт.)</t>
  </si>
  <si>
    <t>Установка прибора учета для присоединения дачи Смолиной К.Р., расположенной по адресу: Ростовская область, Красносулинский район, х. Пушкин, с/т «Обогатитель», №21, КН ЗУ: 61:59:0050102:78 (1шт.)</t>
  </si>
  <si>
    <t>Установка прибора учета для присоединения дачи Железнякова И.В, расположенной по адресу: Ростовская область, Красносулинский район, х.Правда, ул.Набережная, д. 4, КН ЗУ: 61:18:0090401:23 (1шт.)</t>
  </si>
  <si>
    <t>Установка прибора учета  для присоединения  дачного домика Шевченко Р.П., расположенного по адресу: Ростовская область, Красносулинский район, х.Первомайский, ул. Балочная, д. 1, к.н.з.у.: 61:18:0050601:416 (1шт.)</t>
  </si>
  <si>
    <t>Установка прибора учета для присоединения жилого дома Шевцова А.А., расположенного по адресу: Ростовская область, Красносулинский район, 
х. Лихой, ул. Чичерина, д. 24 (1шт.)</t>
  </si>
  <si>
    <t>Установка приборов учета для присоединения жилого дома  Борохвостова Р.Ю., расположенного по адресу: Ростовская область, Красносулинский район, х. Черников, ул. Садовая, д. 84 (1шт.)</t>
  </si>
  <si>
    <t>Установка прибора учета для присоединения жилого дома Андроновой В.С., расположенного по адресу: Ростовская область, Красносулинский район, г. Красный Сулин, ул. Урожайная, д. 17, КН ЗУ: 61:18:0140104:46 (1шт.)</t>
  </si>
  <si>
    <t xml:space="preserve">Строительство ВЛИ-0,4 кВ от оп. №24 ВЛИ-0,4 кВ №1 МТП №802 ВЛ-10 кВ Красюковка ПС Ш-39 для электроснабжения двух садовых домов СТ «Электровозостроитель» (Кривцов С.Я., Мельникова Е.Н.) (ориентировочная протяженность ЛЭП – 0,04 км)
</t>
  </si>
  <si>
    <t>Обеспечение коммерческим учетом электрической энергии (мощности) в точке поставки по присоединению объектов заявителей. Российская Федерация, Ростовская обл., р-н Усть-Донецкий, ст. Мелиховская, ул. Коммунистическая, д. 26; ул. Интернациональная, д. 64; примерно в 44м по направлению на запад от ЗУ №39 по ул. Мерзлякова (Болгова Н.Б., Элиозашвили З.М., ИП Гукасян Д.В.)</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</si>
  <si>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Семикаракорский, ст. Кочетовская, пер. 15-й, д. 13 (Королева Л.А.)</t>
  </si>
  <si>
    <t>Установка прибора учета для присоединения ВРУ-0,23кВ жилого дома Негодаевой Н.Н., расположенного по адресу: 346561, Ростовская область, Усть-Донецкий район, х. Пухляковский, ул. Центральная,  д. 13, КН ЗУ: 61:39:0090101:152 (1шт.)</t>
  </si>
  <si>
    <t>Установка прибора учета для присоединения объекта ВРУ-0.23кВ нестационарного торгового объекта ИП Лукьяновой М.А., расположенного по адресу: Ростовская область, Усть-Донецкий район, ст. Мелиховская, примерно 2 м по направлению на юг от земельного участка с КН 61:39:0020105:835, кадастровый номер земельного участка: 61:39:0020105:00</t>
  </si>
  <si>
    <t>Установка прибора учета для присоединения ВРУ-0,23кВ уличного освещения Администрации Мелиховского сельского поселения, расположенного по адресу: Ростовская область, Усть-Донецкий район, х. Исаевский, пер. Веселый, ул. Центральная, ул. Речная, ул. Атаманская, пер. Солнечный, КН ЗУ: 61:39:0020201:694</t>
  </si>
  <si>
    <t>Установка прибора учета для присоединения ВРУ-0,23кВ жилого дома Чаплыгина Н.С., расположенного по адресу: 346553, Ростовская область,  Усть-Донецкий район, х. Апаринский, ул. Донецкая,  д. 196, КН ЗУ: 61:39:0050104:141 (1шт.)</t>
  </si>
  <si>
    <t>Установка прибора учета для присоединения ВРУ-0,23кВ жилого дома Темирбулатова А.А., расположенного по адресу: 346560, Ростовская область, Усть-Донецкий район, ст. Раздорская, ул. Калинина,  д. 36а, КН ЗУ: 61:39:0030103:1327 (1шт.)</t>
  </si>
  <si>
    <t>Установка прибора учета для присоединения объекта ВРУ-0.23кВ хозпостройки Татевосян А.А., расположенного по адресу: Ростовская область, Усть-Донецкий район, х. Апаринский, ул. Виноградная, д. 83а, кадастровый номер земельного участка: 61:39:0050101:1552</t>
  </si>
  <si>
    <t>Установка прибора учета для присоединения жилого дома Мягкова А.А., расположенного по адресу: Ростовская область, Усть-Донецкий район, ст. Раздорская, ул. Красноармейская,  д. 6а, КН ЗУ: 61:39:0030101:1198 (1шт.)</t>
  </si>
  <si>
    <t xml:space="preserve">Установка приборов учета для присоединения жилого дома Мокроусова В.Н., дачного дома Скопинцева С.Н., расположенных по адресу: Ростовская область, Усть-Донецкий район, ст. Раздорская, ул. Донская (2 шт.)
</t>
  </si>
  <si>
    <t>Установка прибора учета для присоединения объекта «Малоэтажная жилая застройка (Индивидуальный жилой дом/Садовый/Дачный дом)» Крылова А.Н., расположенного по адресу: Ростовская область, Родионово-Несветайский район, сл. Большекрепинская, ул. Октябрьская, д. 30</t>
  </si>
  <si>
    <t>Установка прибора учета для присоединения объекта «Нежилая застройка (хозяйственная застройка, нежилое здание)» Десятерик В.Д., расположенного по адресу: Ростовская область, Родионово-Несветайский район, х. Октябрьский, СНТ Электромонтажник, уч. 103, КН ЗУ: 61:33:0500201:572</t>
  </si>
  <si>
    <t>Установка прибора учета для присоединения объекта «Малоэтажная жилая застройка (Индивидуальный жилой дом/Садовый/Дачный дом)» Бейбутян Р.Г., расположенного по адресу: Ростовская область, Родионово-Несветайский район, сл. Родионово-Несветайская, ул. Абрикосовая, д. 5, КН ЗУ: 61:33:0040123:422</t>
  </si>
  <si>
    <t>Установка прибора учета  для присоединения жилого дома Готовец А.С., расположенного по адресу: Ростовская область, Родионово-Несветайского район, х. Октябрьский, ул. Заречная,  д. 24а, к.н.з.у.: 61:33:0030401:72 (1шт.)</t>
  </si>
  <si>
    <t>Установка прибора учета для присоединения квартиры Вороновой И.В., расположенной по адресу: Ростовская область, Родионово-Несветайского район, сл. Родионово-Несветайская, ул. Ленина,  д. 99, кв. 1, КН ЗУ: 61:33:0040128:30 (1шт.)</t>
  </si>
  <si>
    <t>Обеспечение коммерческим учетом электрической энергии (мощности) в точке поставки по присоединению объектов заявителей. Ростовская область, Родионово-Несветайский район, с.Генеральское ул. Ленина 31Б, ул. Советская 83Б (Бадалян А.Б., Бернасовский Ю.М.)</t>
  </si>
  <si>
    <t>Обеспечение коммерческим учетом электрической энергии (мощности) в точке поставки по присоединению объекта заявителя. Ростовская область р-н. Аксайский, х. Забуденовский, ул. Центральная, д. 19 (Темченко М.В.)</t>
  </si>
  <si>
    <t>Установка прибора учета для присоединения объекта Малоэтажная жилая застройка (Индивидуальный жилой дом/Садовый/Дачный дом) Панафидиной О.Б., расположенного по адресу: Ростовская область, Родионово-Несветайский район, СНТ Электромонтажник уч. 282а, КН ЗУ: 61:33:0500201:227</t>
  </si>
  <si>
    <t>Установка прибора учета для присоединения нежилого помещения МБУ «ЦСО ГПВиИ» Родионово-Несветайского района, расположенного по адресу: Ростовская область, Родионово-Несветайского район, х. Авилов, ул. Центральная,  д. 8, КН ЗУ: 61:33:0040401:680 (1шт.)</t>
  </si>
  <si>
    <t>Установка прибора учета для присоединения мастерской ИП Ткаченко В.Н., расположенной по адресу: Ростовская область,  Родионово-Несветайский район, ориентир по балке Карчина от сл. Родионово-Несветайская, участок находится примерно в 3000 м от ориентира по направлению на юго-запад, КН ЗУ: 61:33:0600010:2490 (1шт.)</t>
  </si>
  <si>
    <t>Установка прибора учета для присоединения объекта торговли (магазин, торговый центр, прочее) ИП Филюшиной Ю.Л., расположенного по адресу: Ростовская область, Родионово-Несветайский район, сл. Алексеево-Тузловка, ул. Садовая,  д. 21А, КН ЗУ: 61:33:0051001:1058 (1шт.)</t>
  </si>
  <si>
    <t>Установка прибора учета для присоединения жилого дома Лесникова В.В., расположенного по адресу: Ростовская область, Родионово-Несветайский район, х. Юдино, ул. Нагорная,  д. 14, КН ЗУ: 61:33:0070201:81 (1 шт.)</t>
  </si>
  <si>
    <t>Установка прибора учета для присоединения жилого дома Гондусова Р.Н., расположенного по адресу: Ростовская область, Красносулинский район, х. Большая Федоровка, пер. Степной, д.4, КН ЗУ: 61:18:0020201:4 (1шт.)</t>
  </si>
  <si>
    <t>Установка прибора учета для присоединения базовой станций/оборудования сотовой связи ПАО междугородной и международной электрической связи «Ростелеком», расположенной по адресу: Ростовская область, Красносулинский район, х. Малая Гнилуша (1шт.)</t>
  </si>
  <si>
    <t>Установка  прибора  учета  для  присоединения дачного домика Богданова А.И., расположенного по адресу: Ростовская область, Красносулинский район, п. Тополевый, ул. Школьная, д. 17,  КН ЗУ: 61:18:0010705:477 (1шт.)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</si>
  <si>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Бобров, ул. Южная, д.5 (Администрация Киселевского сельского поселения) (1шт.)</t>
  </si>
  <si>
    <t>Установка прибора учета для присоединения жилого дома Дроздова А.И., расположенного по адресу: Ростовская область, Красносулинский район, с. Киселево, ул. Речная, д. 1 (1шт.)</t>
  </si>
  <si>
    <t>Обеспечение коммерческим учетом электрической энергии (мощности) в точке поставки и установка шкафа 0,22 кВ с коммутационным аппаратом  для электроснабжения садового дома Алехина А.И., расположенного по адресу: Ростовская область, Октябрьский район, садоводческое товарищество «Электровозостроитель», уч. №3, к.н.з.у.: 61:28:0502501:360</t>
  </si>
  <si>
    <t>Установка прибора учета  для присоединения садового дома Выпряжкиной Т.Н., расположенного по адресу: Ростовская область, Октябрьский район, садоводческое товарищество «Электровозостроитель», уч. №134, к.н.з.у.: 61:28:0502501:595 (1шт.)</t>
  </si>
  <si>
    <t>Установка прибора учета для присоединения садового дома Гавринева С.В., расположенного по адресу: Ростовская область, Октябрьский район, садоводческое товарищество «Электровозостроитель», уч. 218, КН ЗУ: 61:28:0502501:414 (1шт.)</t>
  </si>
  <si>
    <t>Установка прибора учета  для присоединения садового дома Дорониной В.И., расположенного по адресу: Ростовская область, Октябрьский район, х. Яново-Грушевский, сад. Электровозостроитель, д.100, к.н.з.у.: 61:28:0502501:669 (1шт.)</t>
  </si>
  <si>
    <t xml:space="preserve">Установка приборов учета для присоединения садовых домов Заруба С.В., Мамайкина Е.П., Садиговой В.М., расположенных по адресу: Ростовская область, Октябрьский район, с/т «Электровозостроитель» (3 шт.)
</t>
  </si>
  <si>
    <t>Установка прибора учета для присоединения садового дома Ибрагимовой В.Б., расположенного по адресу: Ростовская область, Октябрьский район, садоводческое товарищество «Электровозостроитель», д. 211, КН ЗУ: 61:28:0502501:423 (1шт.)</t>
  </si>
  <si>
    <t>Установка прибора учета для присоединения жилого дома Каськовой Ю.П., расположенного по адресу: Ростовская область, Октябрьский район, с/т «Электровозостроитель», уч. №40, КН ЗУ: 61:28:0502501:336» (1шт.)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</si>
  <si>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х. Яново-Грушевский СТ «Электровозостроитель» уч.№123; уч. №133 (Кучер Т.В.; Нарожная Г.И.)</t>
  </si>
  <si>
    <t>Установка прибора учета для присоединения садового дома Макеева В.Б., расположенного по адресу: Ростовская область, Октябрьский район, СДТ «Электровозостроитель», д. 148а, КН ЗУ: 61:28:0502501:565 (1шт.)</t>
  </si>
  <si>
    <t>Установка прибора учета для присоединения малоэтажной жилой застройки Мануйленковой Т.А., расположенной по адресу: Ростовская область, Октябрьский район, садоводческое товарищество «Электровозостроитель», уч. 86, КН ЗУ: 61:28:0502501:236 (1шт.)</t>
  </si>
  <si>
    <t>Установка прибора учета для присоединения садового дома Михалевич Г.М., расположенного по адресу: Ростовская область, Октябрьский район, дп «Электровозостроитель», уч. 51, КН ЗУ: 61:28:0502501:311 (1шт.)</t>
  </si>
  <si>
    <t>Обеспечение коммерческим учетом электрической энергии (мощности) в точке поставки и установка шкафа 0,22 кВ с коммутационным аппаратом  для электроснабжения  садового дома Патюковой В.Н., расположенного по адресу: Ростовская область, Октябрьский район, садоводческое товарищество «Электровозостроитель», уч. №59, к.н.з.у.: 61:28:0502501:296</t>
  </si>
  <si>
    <t>Установка прибора учета для присоединения малоэтажной жилой застройки (индивидуального жилого дома/садового/дачного дома) Плевако Ю.Н., расположенного по адресу: Ростовская область, Октябрьский район, с/т «Электровозостроитель», д. 176, КН ЗУ: 61:28:0502501:503</t>
  </si>
  <si>
    <t>Установка прибора учета для присоединения садового дома Пузырного А.И., расположенного по адресу: Ростовская область, Октябрьский район, садоводческое товарищество «Электровозостроитель», уч. 28, КН ЗУ: 61:28:0502501:364
 (1шт.)</t>
  </si>
  <si>
    <t>Установка прибора учета для присоединения садового дома Яковлевой Г.Л, расположенного по адресу: Ростовская область, Октябрьский район, садоводческое товарищество «Электровозостроитель», уч. 214, КН ЗУ: 61:28:0502501:418 (1шт.)</t>
  </si>
  <si>
    <t xml:space="preserve">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ст. Кривянская, ул. Матвеевка д. 8; ул. Большая д.170 (Максимова Т.Н.; Сысоенко Н.П.) (2 шт.)
</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</si>
  <si>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п. Новосветловский, ул. Мелиховская д.41(Солодкая Н.С.) (1 шт.)</t>
  </si>
  <si>
    <t>Установка прибора учета для присоединения жилого дома Меркуловой С.В., расположенного по адресу: Ростовская область, Октябрьский район, х. Калинин, ул. Мигулинский, д.11, КН ЗУ: 61:28:030201:101 (1шт.)</t>
  </si>
  <si>
    <t>Установка прибора учета для присоединения жилого дома Казмина А.Р., расположенного по адресу: Ростовская область, Октябрьский район, сл. Красюковская, ул. Речная, д. 10, КН ЗУ: 61:28:0070101:1458 (1шт.)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</si>
  <si>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х. Заречный, ул. Заречная, д. 179 (Казмин Е.С.) (1 шт.)</t>
  </si>
  <si>
    <t>Установка прибора учета для присоединения жилого дома Даниловой В.М., расположенного по адресу: Ростовская область, Октябрьский район, сл. Красюковская, ул. Михайличенко, д. 45, к.н.з.у.: 61:28:0070101:1804 (1шт.)</t>
  </si>
  <si>
    <t>Установка прибора учета для присоединения жилого дома Мельник В.С., расположенного по адресу: Ростовская область, Октябрьский район, сл. Красюковская, ул. М.Горького, д. 19-а, КН ЗУ: 61:28:0070101:7523 (1шт.)</t>
  </si>
  <si>
    <t>Установка прибора учета для присоединения жилого дома Ластавченко А.А., расположенного по адресу: Ростовская область, Октябрьский район, рп. Каменоломни, ул. Гвардейская, д. 27, КН ЗУ: 61:28:0600020:224 (1шт.)</t>
  </si>
  <si>
    <t>Установка прибора учета для присоединения жилого дома Скляровой Н.Н., расположенного по адресу: Ростовская область, Октябрьский район, п. Красногорняцкий, ул. Парковая, д.7, КН ЗУ: 61:28:0600020:271 (1 шт)</t>
  </si>
  <si>
    <t>Установка прибора учета для присоединения малоэтажной жилой застройки Лукашевой Н.И., расположенной по адресу: Ростовская область, Октябрьский район, рп. Каменоломни, ул. Пролетарская, д.52, КН ЗУ: 61:28:0090501:654 (1шт.)</t>
  </si>
  <si>
    <t>Установка прибора учета для присоединения жилого дома Котловской А.Э., расположенного по адресу: Ростовская область, Октябрьский район, ст. Кривянская, ул. Пушкинская, д.82, КН ЗУ: 61:28:0040113:930 (1шт.)</t>
  </si>
  <si>
    <t>Установка прибора учета для присоединения жилого дома Романова Е.В., расположенного по адресу: Ростовская область, Октябрьский район, п. Новосветловский, ул. Мелиховская, КН ЗУ: 61:28:0090205:337 (1шт.)</t>
  </si>
  <si>
    <t>Установка прибора учета для присоединения индивидуального жилого дома Легкова В.В., расположенного по адресу: Ростовская область, Октябрьский район, п. Интернациональный, ул. Железнодорожная, д. 96, КН ЗУ: 61:28:0080701:2487 (1шт.)</t>
  </si>
  <si>
    <t>Установка прибора учета для присоединения жилого дома Вартанова А.В., расположенного по адресу: Ростовская область, Октябрьский район, п. Малая Сопка, ул. Заречная, д.10-в, КН ЗУ: 61:28:0090301:87 (1шт.)</t>
  </si>
  <si>
    <t>Установка прибора учета для присоединения жилого дома  Филипчук Д.С., расположенного по адресу: Ростовская область, Усть-Донецкий район, ст. Мелиховская, примерно 2,04 км на юго-восток от ст. Мелиховская, КН ЗУ: 61:39:0600016:1156 (1шт.)</t>
  </si>
  <si>
    <t>Обеспечение коммерческим учетом электрической энергии  в точке поставки, по присоединению ларька Индивидуального предпринимателя Лисовской С.И., расположенного по адресу: Ростовская область, Белокалитвинский район, х. Литвиновка, ул. Центральная, д. № 82 а, к.н. 61:04:0060105:225(прибор учета электроэнергии – 1шт).</t>
  </si>
  <si>
    <t>Обеспечение коммерческим учетом электрической энергии  в точке поставки, по присоединению строящегося жилого дома Высоцкой А.Е., расположенного по адресу: Ростовская область, Белокалитвинский район, х. Дороговский, пер. Ясный, д. № 1, к.н. 61:04:0502501:552(прибор учета электроэнергии – 1шт).</t>
  </si>
  <si>
    <t>Обеспечение коммерческим учетом электрической энергии  в точке поставки, по присоединению строящегося жилого дома Койшебаева А.С., расположенного по адресу: Ростовская область, Белокалитвинский район, х. Казминка, ул. Мельничная, д. № 1, к.н. 61:04:0110602:55(прибор учета электроэнергии – 1шт).</t>
  </si>
  <si>
    <t>Обеспечение коммерческим учетом электрической энергии  в точке поставки, по присоединению строящегося жилого дома Кручинина С.И., расположенного по адресу: Ростовская область, Белокалитвинский район, х. Рудаков, ул. Центральная, д. № 8, к.н. 61:04:0100201:116(прибор учета электроэнергии – 1шт).</t>
  </si>
  <si>
    <t>Установка прибора коммерческого учёта электрической энергии  для присоединения жилого дома Машкомаева О А., расположенного по адресу: Ростовская область, Милютинский р-н, ст. Селивановская , ул. Ворошилова д. 17, к.н. 61:23:0080101:106 (прибор учёта электроэнергии - 1шт).</t>
  </si>
  <si>
    <t>Обеспечение коммерческим учетом электрической энергии  в точке поставки, по присоединению строящегося жилого дома Коровиной Руфии Рушановны расположенного по адресу: Ростовская область, Обливский район, хутор Кзыл-Аул, улица 60лет СССР, дом 41, к.н. 61:27:0071201:554 (прибор учёта электроэнергии - 1шт).</t>
  </si>
  <si>
    <t>Установка прибора коммерческого учёта электрической энергии для присоединения жилого дома Рабадановой З.Ч., расположенного по адресу: Ростовская область, Обливский район, х. Леонов, ул. Молодежная, дом 4, к.н. 61:27:0010401:206 (прибор учёта электроэнергии – 1 шт).</t>
  </si>
  <si>
    <t>Обеспечение коммерческим учетом электрической энергии в точке поставки, по присоединению жилого дома Курчиева С.Г., расположенного по адресу: Ростовская область, Морозовский район, х. Сибирки, ул. Большая Садовая, д. 13, к.н. 61:24:0060601:225 (прибор учёта электроэнергии - 1шт)</t>
  </si>
  <si>
    <t xml:space="preserve">Обеспечение коммерческим учетом электрической энергии  в точке поставки, по присоединению энергопринимающих устройств «Сетевая видеокамера» Администрации Советского района, расположенного по адресу: Ростовская область, Советский район, ст. Советская, ул. 40 лет Октября д. 72, ул. Красноармейская д. 1,ул. Советская д. 29, ул. Красноармейская д. 41, кадастровые номера отсутствуют ( количество приборов учета электроэнергии – 4 шт).
</t>
  </si>
  <si>
    <t>Обеспечение коммерческим учетом электрической энергии в точке поставки, по присоединению уличного освещения двух участков дороги асфальтобетонной Муниципального образования «Жирновское сельское поселение», расположенных по адресу: Ростовская область, Тацинский район, х. Исаев, пер. Южный, к.н. отсутствует и ул. Черемушки, к.н. отсутствует (количество приборов учета электрической энергии - 2шт)</t>
  </si>
  <si>
    <t>Обеспечение коммерческим учетом электрической энергии в точке поставки, по присоединению уличного освещения дороги асфальтобетонной Муниципального образования «Жирновское сельское поселение», расположенного по адресу: Ростовская область, Тацинский район, х. Исаев, пер. Южный, к.н. отсутствует и  ул.Черёмушки, к.н. отсутствует (количество приборов учета электрической энергии-2шт).</t>
  </si>
  <si>
    <t>Обеспечение коммерческим учетом электрической энергии  в точке поставки, по присоединению уличного освещения дороги асфальтобетонной Муниципального образования «Верхнеобливское сельское поселение», расположенного по адресу: Ростовская область, Тацинский район, х. Новониколаевский, ул. Ленина, к.н. отсутствует (прибор учета электроэнергии – 1шт).</t>
  </si>
  <si>
    <t>Обеспечение коммерческим учетом электрической энергии в точке поставки, по присоединению жилого дома Филенко С.Н., расположенного по адресу: Ростовская область, Тарасовский район, х. Ерофеевка, ул. Школьная, д.18, к.н. 61:37:0050401:496 (прибор учёта электроэнергии - 1шт)</t>
  </si>
  <si>
    <t>Обеспечение коммерческим учетом электрической энергии в точке поставки, по присоединению уличного освещения дороги асфальтобетонной, автомобильной, Муниципального образования «Ефремово-Степановское сельское поселение», расположенного по адресу: Ростовская область, Тарасовский район, сл. Ефремово-Степановка, ул. Буденного, к.н. 61:37:0080101:654 (прибор учёта электроэнергии - 1шт)</t>
  </si>
  <si>
    <t>3</t>
  </si>
  <si>
    <t>Обеспечение коммерческим учетом электрической энергии  в точке поставки, по присоединению гаража Подболотовой Т.М., расположенного по адресу: Ростовская область, г. Морозовск, ул. Халтурина 179, №25, к.н. 61:24:0013011:127(прибор учёта электроэнергии - 1шт)</t>
  </si>
  <si>
    <t>Обеспечение коммерческим учетом электрической энергии  
в точке поставки, по присоединению жилого дома Матосян Н.Р., расположенного по адресу: Ростовская область, Тарасовский район,  х. Новоалексеевка, ул. Новоалексеевская, д. 4, к.н. отсутствует(прибор учета электроэнергии – 1шт).</t>
  </si>
  <si>
    <t>'Обеспечение коммерческим учетом электрической энергии  в точке поставки, по присоединению жилого дома Гуляевой Н.Г., расположенного по адресу: Ростовская область, Морозовский р-н, х. Морозов, ул. Кольцевая, д. 29 а, к.н. 61:24:0080102:514 (прибор учёта электроэнергии - 1шт).</t>
  </si>
  <si>
    <t>'Установка прибора коммерческого учёта электрической энергии, для присоединения жилого дома Ефимовой Г.А., расположенного по адресу:Ростовская область, Белокалитвинский р-н, х. Усть-Быстрый, ул. Нижняя, д. 61 а, к.н. 61:04:0070202:157 (прибор учёта электроэнергии - 1шт)</t>
  </si>
  <si>
    <t>'Установка прибора коммерческого учёта электрической энергии, для присоединения жилого дома Рубанова Ю.В., расположенного по адресу: Ростовская область, Белокалитвинский р-н, х. Богураев, ул. Нижняя, д. 52 А, к.н. 61:04:160108:212 (прибор учёта электроэнергии - 1шт)</t>
  </si>
  <si>
    <t>'Установка прибора коммерческого учёта электрической энергии, для присоединения магазина Тереховой А.П., расположенного по адресу: Ростовская область, Белокалитвинский р-н., с. Литвиновка,  ул. З. Космодемьянской, д. 3 а, к.н. 61:04:0060108:502 (прибор учёта электроэнергии - 1шт)</t>
  </si>
  <si>
    <t>'Установка прибора коммерческого учёта электрической энергии, для присоединения малоэтажной жилой застройки Боярской Веры Леонидовны., расположенного по адресу: Ростовская область, Белокалитвинский р-н, п. Сосны, ул. Заречая,  д. 1, к.н. 61:47:0010220:71 (прибор учёта электроэнергии - 1шт)</t>
  </si>
  <si>
    <t>Обеспечение коммерческим учетом электрической энергии  в точке поставки, по присоединению помещений торгового павильона Королёвой С.А., расположенных по адресу: Ростовская область, Милютинский р-н, ст. Маньково - Березовская, ул. им. Грекова, д. 44/2 этаж 1,  литер А, а1,а2, к.н. 61:24:0020501:313 (прибор учёта электроэнергии - 1шт).</t>
  </si>
  <si>
    <t>Обеспечение коммерческим учетом электрической энергии  в точке поставки, по присоединениюнаружного освещения Администрации Селивановского с/п, расположенного по адресу: Ростовская область, Милютинский район, х. Кутейников, ул. Ливадная , ул. Центральная, ул.. Гаражная, к.н.з.у. отсутствуют (прибор учета электроэнергии – 1шт)</t>
  </si>
  <si>
    <t>1</t>
  </si>
  <si>
    <t>Обеспечение коммерческим учетом электрической энергии  в точке поставки, по присоединению наружного уличного освещения Администрации Селивановского с/п, расположенного по адресу: Ростовская область, Милютинский район, х. Севостьянов, ул. Молодёжная, к.н.з.у. отсутствует (прибор учета электроэнергии – 1шт)</t>
  </si>
  <si>
    <t>Установка прибора коммерческого учёта электрической энергии, для присоединения жилого дома Кусова С.Д., расположенного по адресу: Ростовская область, Милютинский р-н,  х. Старокузнецов , ул. Центральная д. 169, к.н. 61:23:0030201:1862 (прибор учёта электроэнергии - 1шт)</t>
  </si>
  <si>
    <t>Установка прибора коммерческого учёта электрической энергии, для присоединения ВРУ- 0,22 кВ квартиры Петровой И.А., расположенной по адресу: Ростовская область, Милютинский район, х. Юдин, ул. им. Ломоносова, д. № 35, стр.1, кв.2 (прибор учётаэлектроэнергии - 1шт.).</t>
  </si>
  <si>
    <t>Установка прибора коммерческого учёта электрической энергии  для присоединения жилого дома Алексеева З.И., расположенного по адресу: Ростовская область, Морозовский р-н, х. Парамонов, ул. Школьная, д. 37, к.н. 61:24:0110105:43 (прибор учёта электроэнергии - 1шт)</t>
  </si>
  <si>
    <t>Установка прибора коммерческого учёта электрической энергии, для присоединения жилого дома Шаповаловой И.И., расположенного по адресу: Ростовская область, Морозовский р-н, х. Вознесенский, ул. Вознесенская, д. 32, к.н. 61:24:0030510:28 (прибор учёта электроэнергии - 1шт)</t>
  </si>
  <si>
    <t>Обеспечение коммерческим учетом электрической энергии в точке поставки, по присоединению жилого дома Мельников П.Г.,  расположенного по адресу: Ростовская область, Советский район, х. Русаков, ул. Главная, д. 9 к.н. 61:36:0010201:100(прибор учета электроэнергии – 1шт)</t>
  </si>
  <si>
    <t>Установка прибора коммерческого учёта электрической энергии для присоединения  кафе «Отдых» ИП Бовтко И.В., расположенного по адресу: Ростовская область, Тацинский район, п. Быстрогорский, пер. Торговый, д.7, к.н. 61:38:0040126:10(прибор учета электроэнергии – 1шт).</t>
  </si>
  <si>
    <t>Установка прибора коммерческого учёта электрической энергии для присоединения строящегося здания Ермоленко А.С., расположенного по адресу: Ростовская область, Тацинский район, х. Михайлов, пер. Полевой, д. 2, к.н. 61:38:0030121:170(прибор учета электроэнергии – 1шт).</t>
  </si>
  <si>
    <t>Обеспечение коммерческим учетом электрической энергии (мощности) в точке поставки и установка шкафа 0,22 кВ с коммутационным аппаратом, для присоединения жилого дома Бурлуцкой Р.Н., расположенного по адресу: Ростовская область, Чертковский район, с.Маньково- Калитвенское, ул. Садовая, д.12,  к.н. 61:42:0080132:24</t>
  </si>
  <si>
    <t>Обеспечение коммерческим учетом электрической энергии (мощности) в точке поставки и установка шкафа 0,22 кВ с коммутационным аппаратом для электроснабжения жилого дома Кобцева Д.И., расположенного по адресу: Ростовская область, Чертковский район, с. Алексеево-Лозовское, ул. А.Маркина, д. 21, к.н. 61:42:0010101:664 (1 шт)</t>
  </si>
  <si>
    <t>Обеспечение коммерческим учетом электрической энергии (мощности) в точке поставки и установка шкафа 0,22 кВ с коммутационным аппаратом, для электроснабжения жилого дома Овсянникова В.М., расположенного по адресу: Ростовская область, Кашарский район, х. Ольховский, ул. Лесная, д.46, к.н. 61:16:0050301:133</t>
  </si>
  <si>
    <t>Обеспечение коммерческим учетом электрической энергии (мощности) в точке поставки и установка шкафа 0,22 кВ с коммутационным аппаратом для электроснабжения жилого дома Стеблина В.А., расположенного по адресу: Ростовская область, Кашарский район, с. Лысогорка, ул. Мельничная, д. 2, к.н.з.у. 61:16:0100101:152» (1 шт)</t>
  </si>
  <si>
    <t>Обеспечение коммерческим учетом электрической энергии (мощности) в точке поставки и установка шкафа 0,22 кВ с коммутационным аппаратом для электроснабжения жилого дома Стукаленко Г..А., расположенного по адресу: Ростовская область, Кашарский район, п. Индустриальный, ул. Ждановская, д. 52, к.н.з.у. 61:16:0060101:828» (1 шт)</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</si>
  <si>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квартиры заявителя Жарковой Л.И., расположенной по адресу: Ростовская область, Шолоховский район, х. Калининский, ул. Центральная, д. 9, кв. 2, к.н.з.у. 61:43:0050101:401 (1 шт)</t>
  </si>
  <si>
    <t>Обеспечение коммерческим учетом электрической энергии (мощности) в точке поставки и установка шкафа 0,22 кВ с коммутационным аппаратом, для электроснабжения жилого дома Клесовой А.Н., расположенного по адресу: Ростовская область, Шолоховский район, х. Кружилинский, ул. Школьная, д. 77,  к.н.з.у. 61:43:0070101:625</t>
  </si>
  <si>
    <t>Обеспечение коммерческим учетом электрической энергии (мощности) в точке поставки и установка шкафа 0,22 кВ с коммутационным аппаратом, для электроснабжения жилого дома Харик В.А., расположенного по адресу: Ростовская область, Чертковский район, с. Щедровка, ул. Пролетарская, д. 24,  к.н.з.у. 61:42:0180101:1358</t>
  </si>
  <si>
    <t>Обеспечение коммерческим учетом электрической энергии (мощности) в точке поставки и установка шкафа 0,22 кВ с коммутационным аппаратом для электроснабжения летней кухни Заявителя, Абитханова Г.Л., расположенного по адресу: Ростовская область, Чертковский район, х. Дудниковский, ул. Речная, д. 67, к.н.з.у. 61:42:0080501:39» (1 шт)</t>
  </si>
  <si>
    <t>"Обеспечение коммерческим учетом электрической энергии(мощности) в точке поставки и установка шкафа 0,22 кВ с коммутационным аппаратом для электроснабжения жилого дома заявителя Гуковской Н.И.,расположенного по адресу:Ростовская область,Боковский  район,х.Коньков,ул.Комунная,д.32,к.н.з.у. 61:05:0000000:5570"</t>
  </si>
  <si>
    <t>Обеспечение коммерческим учетом электрической энергии (мощности) в точке поставки и установка шкафа 0,22 кВ с коммутационным аппаратом, для электроснабжения квартиры Лебедевой Л.В., расположенной по адресу: Ростовская область, Кашарский район, п. Дибровый, ул. Центральная, д. 4 кв. 1 (1 шт)</t>
  </si>
  <si>
    <t>Установка прибора коммерческого учета электрической энергии (мощности) на границе земельного участка, подключенного от опоры №б/н ВЛ-0,4 кВ №1 КТП 10/0,4кВ №277 (балансовая принадлежность Администрация Елизаветинского сельского поселения) ВЛ-10кВ №1815 ПС 35/10 кВ «А-18» для технологического присоединения энергопринимающих устройств жилого дома Заявителя Самсонова О.А., х. Обуховка, Азовский район Ростовская область (1 шт.)</t>
  </si>
  <si>
    <t>Обеспечение коммерческим учетом электрической энергии (мощности) в точке поставки и установка шкафа 0,22 кВ с коммутационным аппаратом для электроснабжения квартиры Заявителя Тарасова М.Н., расположенной по адресу: Ростовская область, Чертковский район, х. Крутой, ул. Новая, д. 2, кв. 1, к.н.з.у. 61:42:0050201:196» (1 шт)</t>
  </si>
  <si>
    <t>Установка прибора коммерческого учета электрической энергии (мощности) на границе земельного участка, подключенного от опоры №40-27 ВЛ-0,4 №1 от КТП-40 по ВЛ-10 103 ПС 110 кВ Звонкая, для электроснабжения жилого дома заявителя Мурадяна М.С., Ростовская область, Кагальницкий р-н, п. Березовая Роща, ул. Степная д.15    (1 шт.)</t>
  </si>
  <si>
    <t>Обеспечение коммерческим учетом электрической энергии (мощности) в точке поставки и установка шкафа 0,22 кВ с коммутационным аппаратом для электроснабжения жилого дома Заявителя Жиляевой Е.И., расположенного по адресу: Ростовская область, Чертковский район, с. Кутейниково, ул. Первомайская, д. 11, к.н.з.у. 61:42:0070101:142 (1 шт)</t>
  </si>
  <si>
    <t>Обеспечение коммерческим учетом электрической энергии (мощности) в точке поставки и установка шкафа 0,22 кВ с коммутационным аппаратом для электроснабжения квартиры Заявителя Заика А.Н., расположенной по адресу: Ростовская область, Чертковский район, х. Лозовой, ул. Центральная, д. 21, кв.2, к.н.з.у. 61:42:0060501:346 (1 шт.)</t>
  </si>
  <si>
    <t>Обеспечение коммерческим учетом электрической энергии (мощности) в точке поставки и установка шкафа 0,22 кВ с коммутационным аппаратом для электроснабжения квартиры Заявителя Игнатовой Е.В., расположенной по адресу: Ростовская область, Чертковский район, с. Алексеево-Лозовское, ул. Песчаная, д. 20, кв. 2, к.н.з.у. 61:42:0010101:3732 (1 шт.)</t>
  </si>
  <si>
    <t>Обеспечение коммерческим учетом электрической энергии (мощности) в точке поставки и установка шкафа 0,22 кВ с коммутационным аппаратом для электроснабжения квартиры Заявителя Макаренко В.Н., расположенной по адресу: Ростовская область, Боковский район, х. Верхнечирский, ул. Мира, д. 130, кв. 2, к.н.з.у. 61:05:0020103:109 (1 шт.)</t>
  </si>
  <si>
    <t>Обеспечение коммерческим учетом электрической энергии (мощности) в точке поставки и установка шкафа 0,22 кВ с коммутационным аппаратом для электроснабжения личного подсобного хозяйства Заявителя Пегиной Н.Г., расположенного по адресу: Ростовская область, Верхнедонской район, х. Тубянский, ул. Тубянская, д. 77, корп. в,  к.н.з.у. 61:07:0080401:283 (1 шт.)</t>
  </si>
  <si>
    <t>Обеспечение коммерческим учетом электрической энергии (мощности) в точке поставки и установка шкафа 0,22 кВ с коммутационным аппаратом для электроснабжения жилого дома Заявителя Сорокиной К.Ю., расположенного по адресу: Ростовская область, Миллеровский район, х. Банниково-Александровский, ул. Восточная, д. 16, к.н.з.у. 61:22:0010201:96 (1 шт)</t>
  </si>
  <si>
    <t>Обеспечение коммерческим учетом электрической энергии (мощности) в точке поставки и установка шкафа 0,22 кВ с коммутационным аппаратом, для электроснабжения квартиры Заявителя, МП "Энергосервис" Кашарского района., расположенной по адресу: Ростовская область, Кашарский район, п. Новопавловка, ул. Южная, д. 4Б, кв. 3, к.н.з.у. 61:16:0130301:96</t>
  </si>
  <si>
    <t>Установка прибора учета электрической энергии (мощности) в точке поставки и установка шкафа 0,22 кВ с коммутационным аппаратом, для электроснабжения квартиры Заявителя, МП "Энергосервис" Кашарского района., расположенной по адресу: Ростовская область, Кашарский район, п. Новопавловка, ул. Южная, д. 4В, кв. 2, к.н.з.у. 00:00:000000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</si>
  <si>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Калантаровой Е.В., расположенного по адресу: Ростовская область, Чертковский район, х. Новостепановский, ул. Степная, д. 3а, к.н.з.у. 61:42:0030201:45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</si>
  <si>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Булдачевского Н.В., расположенного по адресу: Ростовская область, Шолоховский район, х. Варваринский, ул. Большая, д. 17, к.н.з.у. 61:43:0080201:280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</si>
  <si>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квартиры Заявителя Сухаревой Т.М., расположенной по адресу: Ростовская область, Боковский район, х. Латышев, ул. Окраина, д. 13, кв. 1, к.н.з.у. 61:05:0040601:0:90/1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</si>
  <si>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Черняк В.В., расположенного по адресу: Ростовская область, Шолоховский район, х. Зубковский, ул. Лесная, д. 1, к.н.з.у. 61:43:0030301:192 (1 шт.)</t>
  </si>
  <si>
    <t xml:space="preserve">Установка прибора учета электрической энергии (мощности) в точке поставки и установка шкафа 0,22 кВ с коммутационным аппаратом для электроснабжения квартиры Заявителя МП «Энергосервис» Кашарского района, расположенной по адресу: Ростовская область, Кашарский район, п. Новопавловка, ул. Южная, д. 4В, кв. 1, к.н.з.у. 00:00:000000 (1 шт.)
</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</si>
  <si>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Колесникова В.В., расположенного по адресу: Ростовская область, Верхнедонской район, ст. Шумилинская, ул. Заречная, д. 54, к.н.з.у. 61:07:0030101:906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</si>
  <si>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Жовнер А.И., расположенного по адресу: Ростовская область, Чертковский район, х. Филипповский, ул. Полевая, д. 8, к.н.з.у. 61:42:0080201:8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</si>
  <si>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Овчелупова Г.Н., расположенного по адресу: Ростовская область, Шолоховский район, х. Колундаевский, ул. Заречная, д. 2, к.н.з.у. 61:43:0060101:1065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</si>
  <si>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Толмачева В.Н., расположенного по адресу: Ростовская область, Миллеровский район, х. Терновой, ул. Школьная, д. 88, к.н.з.у. 61:22:0061001:807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</si>
  <si>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квартиры Заявителя Сокирко О.А., расположенной по адресу: Ростовская область, Шолоховский район, х. Меркуловский, ул. Восточная, д. 34, кв. 1, к.н.з.у. 61:43:0080101:2559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</si>
  <si>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торгового павильона Заявителя ИП Балыкиной М.А., расположенного по адресу: Ростовская область, Чертковский район, х. Артамошкин, ул. Центральная, в 10 м севернее здания Администрации Донского сельского поселения, к.н.з.у. 61:42:0050101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</si>
  <si>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Корчинской И.В., расположенного по адресу: Ростовская область, Чертковский район, с. Маньково-Калитвенское, ул. Кирова, д. 49, к.н.з.у. 61:42:0080112:78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</si>
  <si>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квартиры Заявителя Кузнецова В.А., расположенной по адресу: Ростовская область, Чертковский район, х. Нагибин, ул. Молодежная, д. 6, кв. 2, к.н.з.у. 61:42:0100201:1373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</si>
  <si>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уличного освещения Заявителя, Администрация МО Маньковское СП, расположенного по адресу: Ростовская область, Чертковский район, с. Маньково-Калитвенское, ул. Калинина, ул. Комсомольская</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</si>
  <si>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Ищенко К.П., расположенного по адресу: Ростовская область, Чертковский район, х. Касьяновка, ул. Сельская, д. 25, к.н.з.у. 61:42:0190301:6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</si>
  <si>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квартиры Заявителя Коренюгиной А.С., расположенной по адресу: Ростовская область, Боковский район, ст. Каргинская, ул. Советская, д. 51, кв. 2, к.н.з.у. 61:05:0040104:14</t>
  </si>
  <si>
    <t>Установка прибора учета электрической энергии (мощности) в точке поставки и установка шкафа 0,22 кВ с коммутационным аппаратом для электроснабжения квартиры Заявителя Вороновой Л.В, расположенной по адресу: Ростовская область, Верхнедонской район, х. Раскольный, ул. Раскольная, д. 27, кв. 1, к.н.з.у. 61:07:0010401:306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</si>
  <si>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квартиры Заявителя Юрасова В.П., расположенной по адресу: Ростовская область, Чертковский район, с. Алексеево-Лозовское, ул. Спортивная, д. 10, кв. 1, к.н.з.у. 61:42:0010101:885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</si>
  <si>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земельного участка Заявителя Каппушева Б.Н, расположенного по адресу: Ростовская область, Верхнедонской район, ст. Казанская, ул. Трудовая, д. 9, к.н.з.у. 61:07:0050101:9714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</si>
  <si>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Жуковского А.И., расположенного по адресу: Ростовская область, Чертковский район, с. Осиково, пер. Зеленый, д. 9, к.н.з.у. 61:42:0190101:389</t>
  </si>
  <si>
    <t>Установка прибора учета электрической энергии (мощности) в точке поставки и установка шкафа 0,22 кВ с коммутационным аппаратом для электроснабжения гаража Заявителя ИП Шандарович А.Н., расположенного по адресу: Ростовская область, Чертковский район, х. Нагибин, ул. Лесная, 19, к.н.з.у. 61:42:0100201:94</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</si>
  <si>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Клименко Ю.Н., расположенного по адресу: Ростовская область, Кашарский район, сл. Верхнемакеевка, ул. Гагарина, д. 29, к.н.з.у. 61:16:0030102:163</t>
  </si>
  <si>
    <t>Установка прибора учета электрической энергии (мощности) в точке поставки и установка шкафа 0,22 кВ с коммутационным аппаратом для электроснабжения уличного освещения Заявителя, Администрация  Первомайского СП, расположенного по адресу: Ростовская область, Миллеровский район, х. Фоминка, ул. Лунная, к.н.з.у. 00:00:000000:00</t>
  </si>
  <si>
    <t>Установка прибора учета электрической энергии (мощности) в точке поставки и установка шкафа 0,22 кВ с коммутационным аппаратом для электроснабжения уличного освещения Заявителя, Администрация  Первомайского СП, расположенного по адресу: Ростовская область, Миллеровский район, х. Фоминка, ул. Шолохова, к.н.з.у. 00:00:000000:00</t>
  </si>
  <si>
    <t>Установка прибора учета электрической энергии (мощности) в точке поставки и установка шкафа 0,22 кВ с коммутационным аппаратом для электроснабжения личного подсобного хозяйства Заявителя Недосековой О.В., расположенного по адресу: Ростовская область, Кашарский район, сл. Поповка, ул. Большая Садовая, д. 60  к.н.з.у. 61:16:0130101:450</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</si>
  <si>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Овчарова В.В., расположенного по адресу: Ростовская область, Чертковский район, с. Сохрановка, ул. Первомайская, д. 28, к.н.з.у. 61:42:0150101:85»</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</si>
  <si>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Павлова А.А., расположенного по адресу: Ростовская область, Кашарский район, х. Сергеевка, ул. Кирсановская, 18, к.н.з.у. 61:16:0150101:324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</si>
  <si>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Просвирина В.В., расположенного по адресу: Ростовская область, Чертковский район, х. Богуны, ул. Ивановская, д. 14, к.н.з.у. 61:42:0060101:24»</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</si>
  <si>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Воробьевой Л.В., расположенного по адресу: Ростовская область, Чертковский район, сл. Анно-Ребриковская, ул. Южная, д. 25, к.н.з.у. 61:42:0030101:241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</si>
  <si>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Гончарова М.В., расположенного по адресу: Ростовская область, Шолоховский район, х. Нижнекривской, ул. Родниковая, д. 35, к.н.з.у. 61:43:0050401:219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</si>
  <si>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Бирюкова Н.Б., расположенного по адресу: Ростовская область, Кашарский район, х. Вяжа, ул. Набережная, 18, к.н.з.у. 61:16:0050101:78</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</si>
  <si>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Абакумова А.П., расположенного по адресу: Ростовская область, Боковский район, х. Грачев, ул. Федотова, д. 39, к.н.з.у. 61:05:0000000:2498</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</si>
  <si>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Сулина И.С., расположенного по адресу: Ростовская область, Чертковский район, х. Полтава, ул. Комарова, д. 7, к.н.з.у. 61:42:0210201:466</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</si>
  <si>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Брехова А.В., расположенного по адресу: Ростовская область, Чертковский район, х. Сетраки, ул. Подтелкова, д. 17, к.н.з.у. 61:42:0140101:742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</si>
  <si>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Гончарова И.С., расположенного по адресу: Ростовская область, Шолоховский район, х. Антоновский, ул. Песочная, д. 11, к.н.з.у. 61:43:0090201:7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</si>
  <si>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Куценко И.А., расположенного по адресу: Ростовская область, Чертковский район, х. Могилянский, ул. Мира, д. 79, к.н.з.у. 61:42:0040201:49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</si>
  <si>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светофора Заявителя, Администрация Чертковского района, расположенного по адресу: Ростовская область, Чертковский район, х. Марьяны, ул. Степная, к.н.з.у. 61:42:02000101:922 (1 шт.)</t>
  </si>
  <si>
    <t>«Установка прибора учета электрической энергии (мощности) в точке поставки и установка шкафа 0,22 кВ с коммутационным аппаратом (1 шт.) для электроснабжения светофора Заявителя, Администрация Чертковского района, расположенного по адресу: Ростовская область, Чертковский район, с. Греково-Степановка, ул. Центральная».</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</si>
  <si>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Курилех В.И., расположенного по адресу: Ростовская область, Чертковский район, сл. Семено-Камышенская, ул. Газовая, д. 9, к.н.з.у. 61:42:0130101:103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</si>
  <si>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Лагутина А.А., расположенного по адресу: Ростовская область, Чертковский район, х. Артамошкин, ул. Степная, д. 2, к.н.з.у. 61:42:0050101:297</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</si>
  <si>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Власовой В.Г., расположенного по адресу: Ростовская область, Чертковский район, с. Тихая Журавка, ул. Калиновая, д. 19, к.н.з.у. 61:42:0100101:329</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</si>
  <si>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Крепак Г.Н., расположенного по адресу: Ростовская область, Чертковский район, с. Маньково-Калитвенское, пер. Луначарского, д. 1, к.н.з.у. 61:42:0080121:1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</si>
  <si>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Беспаловой Т.Н., расположенного по адресу: Ростовская область, Чертковский район, с. Сохрановка, ул. Первомайская, д. 56, к.н.з.у. 61:42:0150101:125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</si>
  <si>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Маковецкого И.И., расположенного по адресу: Ростовская область, Чертковский район, с. Маньково-Калитвенское, ул. Степная, д. 65а, к.н.з.у. 61:42:0080114:29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</si>
  <si>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Пахно А.П., расположенного по адресу: Ростовская область, Чертковский район, х. Дудниковский, ул. Речная, д. 75, к.н.з.у. 61:42:0080501:44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</si>
  <si>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Шабельской И.Н., расположенного по адресу: Ростовская область, Верхнедонской район, п. Октябрьский, ул. Октябрьская, д. 1, к.н.з.у. 61:07:0110101:43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</si>
  <si>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личного подсобного хозяйства Заявителя Костенко Н.А., расположенного по адресу: Ростовская область, Чертковский район, х. Терновский, к.н.з.у. 61:42:0150201:36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</si>
  <si>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Иващенко М.В., расположенного по адресу: Ростовская область, Чертковский район, с. Маньково-Калитвенское, пер. Мостовой, д. 4, к.н.з.у. 61:42:0080129:20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</si>
  <si>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личного подсобного хозяйства Заявителя Денежкина В.В., расположенного по адресу: Ростовская область, Миллеровский район, сл. Мальчевско-Полненская, пер. Луговой, д. 7, к.н.з.у. 61:22:0060801:163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</si>
  <si>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Бойковой Т.В., расположенного по адресу: Ростовская область, Боковский район, х. Попов, ул. Заречная, д. 9, к.н.з.у. 61:05:0000000:1331 (1 шт.)</t>
  </si>
  <si>
    <t>Установка прибора учета электрической энергии (мощности) в точке поставки и установка шкафа 0,22 кВ с коммутационным аппаратом для электроснабжения жилого дома Заявителя Бортникова С.И, расположенного по адресу: Ростовская область, Верхнедонской район, ст. Мигулинская, ул. Центральная, д. 37, к.н.з.у. 61:07:0090201:2487 (1 шт.)</t>
  </si>
  <si>
    <t>Установка прибора учета для присоединения жилого дома Мега М.В., расположенного по адресу: Ростовская обл., р-н. Аксайский, ст-ца. Ольгинская, пер. 10-й,  д. 1,  корп. Г, кадастровый номер земельного участка: 61:02:0090101:3892» (1шт),</t>
  </si>
  <si>
    <t>Установка прибора учета для присоединения жилого дома Тикутовой Н.М., расположенного по адресу: Ростовская обл., р-н. Аксайский, ст-ца. Ольгинская, пер. Ленинский,  д. 16,  корп. Б, кадастровый номер земельного участка:  61:02:0090103:3147» (1шт)</t>
  </si>
  <si>
    <t xml:space="preserve">Установка прибора учета для присоединения жилого дома Юрченковой Т.И., расположенного по адресу: Ростовская обл., р-н. Аксайский, х. Махин, ул. Атаманская,  д. 15,  корп. А, кадастровый номер земельного участка: 61:02:0090301:458 (1шт)
</t>
  </si>
  <si>
    <t xml:space="preserve">Установка прибора учета для присоединения жилого дома Ким С.К., расположенного по адресу: Ростовская область, Багаевский район, х. Красный, ул. Набережная, д. 25-б, к.н. 61:03:0060104:196
</t>
  </si>
  <si>
    <t>Установка прибора учета для присоединения жилого дома Сугай Я.С., расположенного по адресу: Ростовская область, Багаевский район, х. Усьман, ул. Братская, д. 36-а, к.н. 61:03:0060404:41</t>
  </si>
  <si>
    <t>Установка прибора учета для присоединения жилого дома Полугудцева Р.В., расположенного по адресу: Ростовская обл., р-н. Аксайский, х. Краснодворск, ул. Центральная, д. 42, корп. Б, кадастровый номер земельного участка: 61:02:0110201:300» (1шт)</t>
  </si>
  <si>
    <t>Установка прибора учета для присоединения жилого дома Радченко Л.П., расположенного по адресу: Ростовская обл., р-н. Аксайский, х. Большой Лог, кадастровый номер земельного участка: 61:02:0600011:1679» (1шт)</t>
  </si>
  <si>
    <t>Установка приборов учета для присоединения жилых домов Асташкина И.А., Умягиной М.В., Муженской В.Н., Мирошникова П.В., Носа А.Н., Коледова А.П., Савченко Д.А., расположенных по адресу: Ростовская обл., р-н. Азовский, п. Красный Сад, ул. Шолохова, д. 30, ул. Крылова, д. 24 А, д. 31, д. 36,  корп. А,  д. 37,  корп. А, ул. Чехова,  д. 25,  д. 25,  корп. А ,ул. Тургенева,  д. 13,  корп. А, (8шт)</t>
  </si>
  <si>
    <t>Установка приборов учета для присоединения жилых домов, расположенных по адресу: Ростовская обл., р-н. Азовский, п. Красный Сад, ул. Рубиновая, д. 42, кадастровый номер земельного участка: 61:01:0600007:2173, в границах землепользования СПК(артель) "Красный сад", кадастровый номер земельного участка:  61:01:0600007:2058, 61:01:0600007:1884, 61:01:0600007:2169» (4 шт)</t>
  </si>
  <si>
    <t>Установка прибора учета для присоединения жилого дома Сазонова Д.А., расположенного по адресу: Ростовская обл., р-н. Аксайский, п. Янтарный, ул. Каштановая, участок 5, квартал 54(1шт)</t>
  </si>
  <si>
    <t>Установка прибора учета для присоединения жилого дома Чумакова Г.Н., расположенного по адресу: Ростовская обл., р-н. Аксайский, п. Дорожный, ул. Широкая, д. 24, кадастровый номер земельного участка: 61:02:005010:2273»(1шт)</t>
  </si>
  <si>
    <t>Установка прибора учета для присоединения жилого дома Зюзгинова С.Б., расположенного по адресу: Ростовская область, Багаевский район, ст. Манычская, ул. Широкая, д. 3-а, к.н. 61:03:0040105:411 ( 1 шт)</t>
  </si>
  <si>
    <t>Установка прибора учета для присоединения жилого дома Рудь С.А., расположенного по адресу: Ростовская область, Багаевский район, ст. Манычская, ул. Малая Озерная, д. 9, к.н. 61:03:0040101:15 (1 шт)</t>
  </si>
  <si>
    <t>Установка прибора учета для присоединения ВРУ-0,23кВ жилого здания Бирюковой Н.А, расположенной по адресу: 346630 Российская Федерация, Ростовская обл., р-н. Семикаракорский, г. Семикаракорск, ул. Заводская, д. 73, кадастровый номер земельного участка: 61:35:0110202:16</t>
  </si>
  <si>
    <t>Установка приборов учета для присоединения жилых домов в Аксайском районе Ростовской области» (1 этап 96 шт.)</t>
  </si>
  <si>
    <t>Установка прибора учета для присоединения жилого дома Гвилава Б.К., расположенного по адресу: Ростовская область, Багаевский район, ст. Манычская, ул. Советская, д. 72, к.н. 61:03:0040150:2»(1шт)</t>
  </si>
  <si>
    <t>Установка прибора учета для присоединения жилого дома Недайводина В.В., расположенного по адресу: Ростовская область, Багаевский район, х. Красный, ул. Набережная, д. 41-а, к.н. 61:03:0060104:49»(1шт)</t>
  </si>
  <si>
    <t>Установка прибора учета для присоединения жилого дома Садаева Н.К., расположенного по адресу: Ростовская область, Багаевский район, х. Красный, ул. Мальчевская, д. 33-б, к.н. 61:03:0060103:473</t>
  </si>
  <si>
    <t>Установка прибора учета для присоединения магазина Рузметовой Д.Б., расположенного по адресу: Ростовская область, Багаевский район, х. Красный, ул. Центральная, д. 32-в, к.н. 61:03:0060103:562»(1шт)</t>
  </si>
  <si>
    <t>Установка прибора учета для присоединения жилого дома Казарян С. Л. расположенного по адресу: Ростовская область, Веселовский район, п. Веселый, ул. Советская, 101-а к.н. 61:06:0010110:481»(1шт),</t>
  </si>
  <si>
    <t>Установка прибора учета для присоединения объекта сельхоз. Производства ООО «СЕМЕНЫЧ»., расположенного по адресу: Ростовская обл., р-н. Семикаракорский, примерно в 50 м на северо-восток от х. Слободской, к.н.: 61:35:0600014:324 (1 шт)</t>
  </si>
  <si>
    <t>Установка прибора учета для присоединения жилого дома Шаюсупова А. М., расположенного по адресу: Ростовская обл., р-н. Семикаракорский, х. Большемечетный, ул. Советская, д. 10, к.н.: 61:35:0020101:1681»(1шт)</t>
  </si>
  <si>
    <t>Строительство ВЛ 0,4 кВ от ВЛ 0,4 кВ №1 КТП №434 ВЛ 10 кВ №1103 ПС 110 кВ АС11 для электроснабжения ВРУ 0,4 кВ жилого дома Дятловой Н. А. на участке с КН 61:02:0600009:2985 в ст-це Мишкинская Аксайского района Ростовской области (ориентировочная протяжённость ЛЭП 0,24 км)</t>
  </si>
  <si>
    <t>Установка приборов учета для присоединения жилых домов, расположенных по адресу: Ростовская обл., р-н. Аксайский, г. Аксай, х. Веселый, х. Большой Лог, х. Киров, р-н. Азовский, п. Красный Сад» (18 шт)</t>
  </si>
  <si>
    <t>Строительство ВЛ 0,4 кВ от ВЛ 0,4 кВ №2 КТП 10/0,4 кВ №23 ВЛ 10 кВ №261 ПС 110 кВ БГ2 для электроснабжения жилого дома Грицко Г.П. по адресу РО, Багаевский район, ст. Манычская, пер. Восточный, д. 1, к.н. 61:03:0040124:7</t>
  </si>
  <si>
    <t>Установка прибора учета для присоединения шкафа телекоммуникационного ПАО «Ростелеком», расположенного по адресу: Ростовская область, Багаевский район, п. Отрадный, южнее ул. Молодежная, д. 1-а, к.к. 61:03:0050103»(1шт)</t>
  </si>
  <si>
    <t>Установка прибора учета для присоединения  жилого дома Полторакина В. В. расположенного по адресу: Ростовская область, Веселовский район, п. Веселый, ул. Советская, 9-а к.н. 61:06:0010128:519»(1шт)</t>
  </si>
  <si>
    <t>Строительство ВЛ 0,4 кВ от ВЛ 0,4 кВ №1 ТП 10 кВ №450 ВЛ 10 кВ №1103 ПС 110 кВ АС11 для электроснабжения ВРУ 0,22 кВ жилого дома Батуева В. В. на участке с КН 61:02:0600009:1066 в ст-це Мишкинская Аксайского района Ростовской области (ориентировочная протяжённость ЛЭП 0,037 км)</t>
  </si>
  <si>
    <t>Установка системы учета для технологического присоединения «жилого дома», расположенного по адресу: Российская Федерация, Ростовская область, р-н Сальский, с. Екатериновка, ул. Кирова, д.9,  к.н.з.у. 61:34:0050101:3829, заявитель Сорокин Ю.Ю. (1 шт.)</t>
  </si>
  <si>
    <t>Установка системы учета для технологического присоединения «храм», расположенного по адресу: 347763, РФ, Ростовская область, Целинский район, п. Вороново, ул. Рубликова, д. 1 «А», к.н. з.у.: 61:40:0030101:3274, заявитель ООО «Кировский конный завод» (1 шт.)</t>
  </si>
  <si>
    <t xml:space="preserve"> Установка системы учета для технологического присоединения объекта «жилой дом», расположенного по адресу: 347523, РФ, Ростовская область, Орловский район, х. Островянский, ул. Школьная,9/2, к.н.з.у.: 61:29:0070101:160, заявитель   Ивкина С.В.  (1шт.)</t>
  </si>
  <si>
    <t>Установка системы учета для технологического присоединения «дачного дома», расположенного по адресу: Российская Федерация, Ростовская обл., р-н Сальский, х. Бровки, д.9, СНТ №2 «Бровки», ул. Цветочная, д. 9., к.н.з.у.:61:34:0500801:508, заявитель Белогурова Е. А.  (1 шт.)</t>
  </si>
  <si>
    <t>Установка системы учета для технологического присоединения «жилого дома», расположенного по адресу: Российская Федерация, Ростовская обл., г. Сальск, СНТ «Локомотивщик», ул. Абрикосовая, д. 13, к.н.з.у.:61:57:0010977:1366, заявитель Штылев А. В. (1 шт.)</t>
  </si>
  <si>
    <t>Установка системы учета для технологического присоединения объекта – «объект животноводства», расположенного по адресу: РФ, Ростовская область, Пролетарский район, по границе п. Опенки по направлению на юг, к.н 61:31:0600012:998, заявитель Ковалёва Е.В. (1 шт.)</t>
  </si>
  <si>
    <t>«Установка системы учета для технологического присоединения объекта – «дачный дом», расположенного по адресу: РФ, Ростовская область, Пролетарский район, п. Приманычский, к.н 61:31:0600008:1481, заявитель Колупаева Н.Л.» (1 шт.)</t>
  </si>
  <si>
    <t>Установка системы учета для технологического присоединения «жилого дома», расположенного по адресу: 347629 Российская Федерация, Ростовская обл., р-н Сальский, п. Приречный, ул. Степная, д. 14, кадастровый номер земельного участка: 61:34:0130101:315, заявитель Якушина О.В. (1 шт.)</t>
  </si>
  <si>
    <t>Установка системы учета для технологического присоединения «нежилого помещения», расположенного по адресу: 347568, РФ, Ростовская область, Песчанокопский район, с. Летник, ул. Ленина, 50/11 пом. №8,9,10 к.н.  61:30:0060101:5096, заявитель ИП Малютина Г.И. (1 шт.)</t>
  </si>
  <si>
    <t>Установка системы учета для технологического присоединения «объект торговли», расположенного по адресу: 347627, Российская Федерация, Ростовская обл., р-н. Сальский, п. Сеятель Северный, ул. Садовая, д. 52,  кв./оф. 2, кадастровый номер земельного участка: 61:34:0070101:2032, заявитель Кислица А.И. (1 шт.)</t>
  </si>
  <si>
    <t xml:space="preserve">Установка системы учета для технологического присоединения «магазина», расположенного по адресу: 347568, РФ, Ростовская область, Песчанокопский район, с. Летник, ул. Мичурина,129/1, к.н.з.у.: 61:30:0060101:5200, заявитель ИП Ковалева Г.А. (1 шт.) </t>
  </si>
  <si>
    <t>Установка системы учета для технологического присоединения «жилого помещения», расположенного по адресу: 347609, Российская Федерация, Ростовская обл., р-н. Сальский, п. Белозерный, пер. Молодёжный, д. 6, кв./оф. 1, кадастровый номер земельного участка: 61:34:0080101:1868, заявитель ООО «Белозёрное». (1 шт.)</t>
  </si>
  <si>
    <t>Установка системы учета для технологического присоединения «жилого дома», расположенного по адресу: 347569, РФ, Ростовская область, Песчанокопский район, с. Рассыпное, ул. Садовая, д. 24, к.н. з. у.: 61:30:0100101:424, заявитель Табунщик М.К. (1 шт.)</t>
  </si>
  <si>
    <t xml:space="preserve">Установка системы учета для технологического присоединения объекта «нежилое здание», расположенного по адресу: 347500, РФ, Ростовская область, Орловский район, п. Красноармейский, ул. Горького,21, к.н. з.у.: 61:29:0060123:119, заявитель Администрация Красноармейского сельского поселения (1 шт.) </t>
  </si>
  <si>
    <t>Установка системы учета для технологического присоединения «жилой дом, расположенного по адресу: 347760, РФ, Ростовская область, Целинский район, п. Новая Целина, ул. Дружбы, 26, к.н. з.у.: 61:40:0010146:62, заявитель Бабыкин Александр Константинович (1 шт.)"</t>
  </si>
  <si>
    <t xml:space="preserve"> «Установка системы учета для технологического присоединения объекта «бытовка», расположенного по адресу: 347526, РФ, Ростовская область, Орловский район, примерно в 3,5км по направлению на запад от ориентира х. Верхне-Водянный к.н. з.у.: 61:29:0600013:143, заявитель ИП Безмогорычный А.В. (1шт.)"</t>
  </si>
  <si>
    <t>Установка системы учета для технологического присоединения «жилой дом», расположенного по адресу: РФ, Ростовская область, Целинский район, х. Северный, ул. Новая, д. 1а/2, к.н. з.у.: 61:40:0031101:2438, заявитель Дилаверова Фатима Нусуровна (1 шт.)</t>
  </si>
  <si>
    <t>Установка системы учета для технологического присоединения «весовой», расположенной по адресу: РФ, Ростовская область, Песчанокопский район,  с. Развильное, ул. Северная, 1-а к.н. з. у.: 61:30:0090101:9780, заявитель ИП глава КФХ Галабурдо П.С. (1 шт)</t>
  </si>
  <si>
    <t>«Установка системы учета для технологического присоединения объекта «жилой дом», расположенного по адресу: 347500, РФ, Ростовская область, Орловский район, 
х. Токмацкий, пер. Шолохова, д. 15, к.н. з.у.: 61:29:0061001:119, заявитель Костырина А.А.» (1 шт.)</t>
  </si>
  <si>
    <t>Установка системы учета для технологического присоединения объекта «жилой дом», расположенного по адресу: 347521, РФ, Ростовская область, Орловский район, х. Луганский, пер. Майский, д. 11, к.н. з.у.: 61:29:0010501:981, заявитель Лукьянченко В.Г. (1 шт.)</t>
  </si>
  <si>
    <t>«Установка системы учета для технологического присоединения «жилого дома», расположенного по адресу: Российская Федерация, Ростовская обл.,  р-н Сальский, х. Бровки, СНТ №2 «Бровки», пер. Дачный, 17, кадастровый номер земельного участка: 61:34:0500801:378, заявитель Павленко С.А.»</t>
  </si>
  <si>
    <t>«Установка системы учета для технологического присоединения «жилого дома», расположенного по адресу: Российская Федерация, Ростовская обл., г. Сальск, СНТ «Приток», 
ул. Садовая, 19 участок 26, кадастровый номер земельного участка: 61:34:0500401:407, заявитель Пономарев А.С.»</t>
  </si>
  <si>
    <t>"Установка системы учета для технологического присоединения «жилого дома», расположенного по адресу: 347770, РФ, Ростовская область, Целинский район, с. Степное, ул. Школьная, 73 к.н. з. у.: 61:40:0090101:250, заявитель Сулейманов О.А." (1 шт.)</t>
  </si>
  <si>
    <t>"Установка системы учета для технологического присоединения «садового дома», расположенного по адресу: Российская Федерация, Ростовская обл.,   Сальский район, х. Бровки, ул. Береговая, д. 41, кадастровый номер земельного участка: 61:34:0500801:1263, заявитель Архипов С.А. (1 шт.)"</t>
  </si>
  <si>
    <t>"Установка системы учета для технологического присоединения «садовый домик», расположенного по адресу: Российская Федерация, Ростовская обл., р-н. Сальский, СНТ "Колос», линия 7, участок 5, кадастровый номер земельного участка: 61:34:0500501:499, заявитель Бородаенко А.В." (1 шт.)</t>
  </si>
  <si>
    <t>Строительство ВЛ 0,4 кВ от опоры №2-02/11 ВЛ 0,4 кВ Л-2 КТП 10/0,4 кВ  № 280 по ВЛ 10 кВ Л-7 Кундрюченская, для электроснабжения объекта – «жилой дом», расположенного по адресу: РФ, Ростовская область, Орловский район, х. Луганский, ул. 50 лет Октября, д. 1а, к.н. з.у.: 61:29:0010501:2373, заявитель Гайдукова О.А.» (Ориентировочная протяженность ЛЭП – 0,045 км)</t>
  </si>
  <si>
    <t>"Установка системы учета для технологического присоединения «жилого дома», расположенного по адресу: Российская Федерация, Ростовская обл., г. Сальск, СНТ «Железнодорожник», бригада 5, участок 19 кадастровый номер земельного участка: 61:57:0010977:1226, заявитель Голубнякова Е.А.  (1 шт.)"</t>
  </si>
  <si>
    <t>"Установка системы учета для технологического присоединения «жилого дома», расположенного по адресу: Российская Федерация, Ростовская обл.,   г. Сальск, СНТ "Железнодорожник", 1 бригада, участок 19, кадастровый номер земельного участка: 61:57:0010977:1310, заявитель Мартынов А.Ю." (1 шт.)</t>
  </si>
  <si>
    <t>"Установка системы учета для технологического присоединения «жилого дома», расположенного по адресу: 347636, Российская Федерация, Ростовская обл., р-н. Сальский, г. Сальск, СНТ «Железнодорожник», 11 бригада, д.21 кадастровый номер земельного участка: 61:57:0010977:1304, заявитель Новоселова Н. Е."  (1 шт.)</t>
  </si>
  <si>
    <t>"Установка системы учета для технологического присоединения «жилого дома», расположенного по адресу: 347636 Российская Федерация, Ростовская обл., р-н. Сальский, г. Сальск, СНТ «Железнодорожник», бригада 1, участок 34, кадастровый номер земельного участка: 61:57:0010977:1359, заявитель Орлова Т.И." (1 шт.)</t>
  </si>
  <si>
    <t>"Установка системы учета для технологического присоединения «отделение почтовой связи», расположенного по адресу: 347629 Российская Федерация, Ростовская обл., р-н. Сальский, п. Приречный, пл. Юбилейная, д. 2, кадастровый номер земельного участка: 61:34:0130101:510, заявитель АО «Почта России» (1 шт.)"</t>
  </si>
  <si>
    <t>"Установка системы учета для технологического присоединения «объекты дорожного хозяйства (светофорные объекты, объекты видеофиксации)», расположенного по адресу: Российская Федерация, Ростовская обл., р-н. Сальский, с. Новый Егорлык, 23 км 500 м автодороги " г. Сальск - с. Новый Егорлык - Яшалта", Сальский р-н (с. Новый Егорлык, ул. Советская, напротив ул. Советская, д.1А), кадастровый номер земельного участка: 61:34:0110101:1378, заявитель Государственное казенное учреждение Ростовской области «Центр безопасности дорожного движения». (1 шт.)"</t>
  </si>
  <si>
    <t xml:space="preserve">Установка коммерческого учета электрической энергии (мощности) на границе земельного участка, подключенного от опоры №57-10 ВЛ-0,4  № 1 КТП-10/0,4 кВ №57 ВЛ-10кВ № 801  ПС 110/35/10 кВ Роговская, для электроснабжения нежилого помещения № 5,7-18 заявителя ИП Мазуренко В.В. ,ул. им.Сергея Пешеходько, 39, п.Роговский, Егорлыкский район, Ростовская область </t>
  </si>
  <si>
    <t>Установка коммерческого учета электрической энергии (мощности) на границе земельного участка, подключенного от опоры №4-93 ВЛ-0,4 кВ №3 КТП-10/0,4 кВ №4 по ВЛ-10 кВ №305 ПС 35/10 кВ "КГ-3", для электроснабжения жилого дома заявителя Аристакесян К.Г. Кагальницкий р-н, ст. Кировская, ул.Садовая д.34 Ростовская область</t>
  </si>
  <si>
    <t>Установка коммерческого учета электрической энергии (мощности) на границе земельного участка, подключенного от опоры №135-70 ВЛ-0,4 кВ № 3 КТП-10/0,4 кВ №135 ВЛ-10 кВ №805 от ПС 110/10 кВ «БОС», для электроснабжения жилого дома заявителя Енина С.Э.  Ростовская область, Кагальницкий р-н., п. Мокрый Батай, ул. Мира дом 25</t>
  </si>
  <si>
    <t xml:space="preserve">Установка коммерческого учета электрической энергии (мощности) на границе земельного участка, подключенного от опоры №25-105 ВЛ- 0,4 кВ №1 КТП-10/0,4 кВ №25 по ВЛ-10 кВ №1006 ПС 110/10 кВ "Полячки", для электроснабжения жилого дома заявителя Койло А.И. Кагальницкий р-н, х. Родники, ул.Школьная д.24 кв. 3, Ростовская область  </t>
  </si>
  <si>
    <t>Установка коммерческого учета электрической энергии (мощности) на границе земельного участка, подключенного от опоры № 74-34 ВЛ-0,4 кВ №2 КТП-10/0,4 кВ №74 по ВЛ-10 кВ № 413 ПС 35/10 кВ «КГ-4», для электроснабжения социально реабилитационного центра заявителя МБУ "Центр социального обслуживания граждан пожилого возраста и инвалидов" Кагальницкого района п. Васильево-Шамшево, ул. Жукова д.2А, Ростовская область</t>
  </si>
  <si>
    <t xml:space="preserve">Установка коммерческого учета электрической энергии (мощности) на границе земельного участка, подключенного от опоры №117-32 ВЛ-0,4 кВ №1 КТП-10/0,4 кВ №177 ВЛ-10 кВ №904 ПС 110/35/10 кВ Балко-Грузская, для электроснабжения участка заявителя Милованова В.П., бытовое помещение (вагончик), х. Балко-Грузский, Егорлыкский район, Ростовская область  </t>
  </si>
  <si>
    <t>Установка коммерческого учета электрической энергии (мощности) на границе земельного участка, подключенного от опоры №117-50 ВЛ-0,4 кВ №1 КТП-10/0,4 кВ №177 ВЛ-10 кВ №904 ПС 110/35/10 кВ Балко-Грузская, для электроснабжения участка заявителя Миловановой А.В., бытовое помещение (вагончик), х. Балко-Грузский, Егорлыкский район, Ростовская область</t>
  </si>
  <si>
    <t xml:space="preserve">'Установка коммерческого учета электрической энергии (мощности) на границе земельного участка, подключенного от опоры №52-133 ВЛ-0,4 кВ № 4 КТП-10/0,4 кВ №52 ВЛ-10 кВ №319 от ПС 35/10 кВ «КГ-3», для электроснабжения жилого дома заявителя Бадаловой Ю.Я.  Ростовская область, Кагальницкий р-н., ст. Кировская, ул. Крупской д.30   </t>
  </si>
  <si>
    <t xml:space="preserve">Установка коммерческого учета электрической энергии (мощности) на границе земельного участка, для технологического присоединения энергопринимающих устройств заявителей: Элоян А.Г., Поляков А.Н. в Зерноградском районе Ростовской области </t>
  </si>
  <si>
    <t>Строительство системы учета для технологического присоединения энергопринимающих устройств Заявителей: Головченко Н.Ф., Кутровский А.Н. в Зерноградском, Кагальницком районе Ростовской области</t>
  </si>
  <si>
    <t xml:space="preserve">Строительство системы учета для технологического присоединения энергопринимающих устройств Заявителя Терещенко В.П., Кагальницкий р-н. Ростовская область </t>
  </si>
  <si>
    <t>Установка коммерческого учета электрической энергии (мощности)  для технологического присоединения энергопринимающих устройств Заявителей: Болдаревой Л.Е., Мироновой М.О., Кагальницкий р-н, Игнатенко М.Г. Зерноградский р-н, Ростовская область ( 3 шт.)</t>
  </si>
  <si>
    <t xml:space="preserve">Установка коммерческого учета электрической энергии (мощности)  для технологического присоединения энергопринимающих устройств Заявителей: Дороничева Е.М., Кагальницкий р-он, Латыпов М.М., Зерноградский р-он, Ростовская область (2 шт.) </t>
  </si>
  <si>
    <t>Установка прибора коммерческого учета электрической энергии (мощности) на границе земельного участка, подключенного от оп. №24-58 ВЛ-0,4 кВ №2 КТП-10/0,4 кВ №24 по ВЛ-10 кВ № 104 ПС 110/35/10 кВ «3вонкая» для электроснабжения ЛПХ заявителя Аветисова А.С. ст. Хомутовская, Кагальницкий р-он, Ростовская область ( 1 шт.)</t>
  </si>
  <si>
    <t xml:space="preserve">Установка коммерческого учета электрической энергии (мощности) для технологического присоединения энергопринимающих устройств Заявителей: Полеев А.А., Тепкина Н.Н., ИП Цаплев В.В., Зубова Т.Н, Сергушкин А.Ю., Кагальницкий р-он Ростовская область ( 5 шт.)  </t>
  </si>
  <si>
    <t>Установка коммерческого учета электрической энергии (мощности) на границе земельного участка, подключенного от оп. оп. № 9-46 ВЛ-0,4 кВ №4 КТП-10/0,4 кВ №9 по ВЛ-10 кВ №612 ПС 35/10 кВ «КГ-6», для электроснабжения ЛПХ по заявке Спыну С.И., Кагальницкий р-он. с. Новобатайск ул. Крым-Гереевская  д.18Б  , Ростовская область (1 шт.)</t>
  </si>
  <si>
    <t xml:space="preserve">Установка коммерческого учета электрической энергии (мощности) на границе земельного участка, подключенного от оп. оп. №68-69 ВЛ-0,4 кВ №3 КТП-10/0,4 кВ №68 по ВЛ-10 кВ №603 ПС 35/10 кВ «ЗР-6», для электроснабжения магазина по заявке Стрижакова С.Б., Кагальницкий р-он. п. Лободин ул. Дорожная д.4а, Ростовская область (1 шт.) </t>
  </si>
  <si>
    <t xml:space="preserve">'Строительство участка ВЛИ-0,4кВ от №184-28 ВЛ-0,4 кВ №3 КТП 10/0,4 кВ №184 ВЛ-10кВ №3113 ПС 110/35/10 кВ «А-31» и системы учета электрической энергии (мощности) на границе земельного участка для электроснабжения жилого дома заявителя Макеевой А.С., с. Пешково, Азовский р-он Ростовская область (ориентировочная протяженность ЛЭП – 0,07 км) </t>
  </si>
  <si>
    <t xml:space="preserve">Установка коммерческого учета электрической энергии (мощности) на границе земельного участка, подключенного от опоры №167-16 ВЛ-0,4 кВ №3 КТП-10/0,4 кВ №167 по ВЛ-10 кВ № 106Н ПС 110/6/10 кВ «НС-1», для электроснабжения жилого дома заявителя Алиева М.М., ДНТ «Кулешовка», Ростовская область </t>
  </si>
  <si>
    <t>Установка коммерческого учета электрической энергии (мощности) на границе земельного участка, подключенного от опоры №185-15 ВЛ-0,4 кВ №1 КТП 10/0,4кВ №185 ВЛ-10кВ №106Н ПС 110/6/10 кВ «НС-1», для электроснабжения жилого дома заявителя Иоанова И.С., с. Кулешовка, Ростовская область</t>
  </si>
  <si>
    <t xml:space="preserve">Установка коммерческого учета электрической энергии (мощности) на границе земельного участка, подключенного от опоры №101-57 ВЛ-0,4 кВ №1 КТП-10/0,4 кВ №101 ВЛ-10 кВ №2412 ПС 35/10 кВ "А-24", для электроснабжения жилого дома заявителя Бездольного С.Л., х. Полушкин, Азовский р-он Ростовская область  </t>
  </si>
  <si>
    <t>Установка коммерческого учета электрической энергии (мощности) на границе земельного участка, подключенного от опоры №162-48 ВЛ-0,4 кВ №1 КТП 10/0,4кВ №162 ВЛ-10кВ №1702 ПС 35/10 кВ «А-17», для электроснабжения участка заявителя Безродного В.М., с. Круглое, Азовский р-он Ростовская область</t>
  </si>
  <si>
    <t xml:space="preserve">Установка коммерческого учета электрической энергии (мощности) на границе земельного участка, подключенного от опоры №б/н ВЛ-0,4 кВ №1 КТП 10/0,4кВ №10 (бесхозное) ВЛ-10кВ №202Н ПС 110/6/10 кВ «НС-2», для электроснабжения жилого дома заявителя Дзыс И.А., с. Кулешовка, Азовский р-он Ростовская область </t>
  </si>
  <si>
    <t xml:space="preserve">Установка коммерческого учета электрической энергии (мощности) на границе земельного участка, подключенного от опоры №б/н ВЛ-0,4 кВ КТП-10/0,4 кВ №94 (балансовая принадлежность Администрациия Елизаветинского сельского поселения) по ВЛ-10 кВ №2907 РП-29 ПС 35/10 кВ "А-18", для электроснабжения жилого дома заявителя Крамарченковой И.Н., х.Казачий Ерик, Ростовская область  </t>
  </si>
  <si>
    <t xml:space="preserve">Установка коммерческого учета электрической энергии (мощности) на границе земельного участка, подключенного от опоры №б/н ВЛ-0,4 кВ №1 КТП-10/0,4 кВ №249 (балансовая принадлежность СТ "Энтузиаст") по ВЛ-10 кВ №2907 РП-29 ПС 35/10 кВ "А-18", для электроснабжения жилого дома заявителя Соловьевой Б.Т., х. Полушкин, Азовский р-он Ростовская область </t>
  </si>
  <si>
    <t>Строительство участка ВЛИ-0,4кВ от оп. №17-30 ВЛ-0,4кВ №1 КТП 10/0,4 кВ №17 ВЛ-10кВ №107Н ПС 110/6/10 кВ «НС-1» и системы учета электрической энергии (мощности) на границе земельного участка для электроснабжения жилого дома заявителя Стельмашова А.В., п. Овощной, Азовский р-он Ростовская область (ориентировочная протяженность ЛЭП – 0,04 км)</t>
  </si>
  <si>
    <t>Установка коммерческого учета электрической энергии (мощности) на границе земельного участка, подключенного от опоры №50-4 ВЛ-0,4 кВ №1 КТП 10/0,4кВ №50 ВЛ-10кВ №2907 РП-29 ПС 35/10 кВ «А-18», для электроснабжения жилого дома заявителя Ляхницкой Н.Н., ст-ца. Елизаветинская, Азовский р-он Ростовская область</t>
  </si>
  <si>
    <t xml:space="preserve">Установка коммерческого учета электрической энергии (мощности) на границе земельного участка, подключенного от опоры №98-23 ВЛ-0,4 кВ №1 КТП-10/0,4 кВ №98 ВЛ-10 кВ №1815 ПС 35/10 кВ "А-18", для электроснабжения жилого дома заявителя Мамотковой Е.А., х. Колузаево, Азовский р-он Ростовская область </t>
  </si>
  <si>
    <t xml:space="preserve">Установка коммерческого учета электрической энергии (мощности) на границе земельного участка, подключенного от оп. №99-1 ВЛ-0,4 кВ №1 КТП 10/0,4 кВ №99 по ВЛ-10 кВ №106 Н ПС 110/6/10 кВ "НС-1", для электроснабжения жилого дома заявителя Бабяна А.А., п. Овощной, Азовский р-он,  Ростовская область </t>
  </si>
  <si>
    <t xml:space="preserve">Установка коммерческого учета электрической энергии (мощности) на границе земельного участка, подключенного от опоры №185-62/21 ВЛ-0,4 кВ №2 (балансовая принадлежность ДНТ "Эдем")  КТП 10/0,4 кВ №185 ВЛ-10 кВ №106Н ПС 110/6/10 кВ "НС-1", для электроснабжения жилого дома заявителя Шепелевой И.В., ДНТ "Эдем", Азовский р-он,  Ростовская область </t>
  </si>
  <si>
    <t xml:space="preserve">Установка коммерческого учета электрической энергии (мощности) на границе земельного участка, подключенного от опоры №226-78 ВЛ-0,4 кВ №3 КТП 10/0,4 кВ №226 ВЛ-10 кВ №2608 ПС 110/10 кВ "А-26", для электроснабжения жилого дома заявителя Добролюбовой А.Ю., СТ "Ягодка-2", Азовский р-он,  Ростовская область </t>
  </si>
  <si>
    <t xml:space="preserve">Установка коммерческого учета электрической энергии (мощности) на границе земельного участка, подключенного от оп. №б/н ВЛ-0,4 кВ КТП 10/0,4 кВ №279 (балансовая принадлежность ИП Усачев В.И.(п. Беловодье) по ВЛ-10 кВ №1815 ПС 35/10 кВ "А-18", для электроснабжения жилого дома заявителя Макарова И.А., х. Обуховка, Азовский р-он,  Ростовская область </t>
  </si>
  <si>
    <t>Установка коммерческого учета электрической энергии (мощности) на границе земельного участка, подключенного от опоры №215-21 ВЛ-0,4 кВ №1 КТП 10/0,4 кВ №215 ВЛ-10 кВ №1101ПС 35/10 кВ "А-11", для электроснабжения жилого дома заявителя Ягольницкого С.И., с. Кагальник, Азовский р-он,  Ростовская область</t>
  </si>
  <si>
    <t xml:space="preserve">'Установка коммерческого учета электрической энергии (мощности) на границе земельного участка, подключенного от опоры №43-5 ВЛ-0,4 кВ №1 КТП 10/0,4кВ №43 ВЛ-10кВ №1802 ПС 35/10 кВ «А-18», для электроснабжения жилого дома заявителя Фоменко А.А., х. Рогожкино, Азовский р-он Ростовская область </t>
  </si>
  <si>
    <t xml:space="preserve">Установка прибора коммерческого учета электрической энергии (мощности) на границе земельного участка, подключенного от оп. № 413-37   ВЛ-0,4 № 1 КТП-413 ВЛ-10  607  ПС 35 кВ Е-6, для электроснабжения торговой точки заявителя ИП Манукян Р.А., х.Кавалерский, ул. Ленина, 35а, Егорлыкский р-он, Ростовская область (1шт)  </t>
  </si>
  <si>
    <t>Установка прибора коммерческого учета электрической энергии (мощности) на границе земельного участка, подключенного от оп. №78-11   ВЛ-0,4 № 1 КТП-78 ВЛ-10 507 ПС 35 кВ Е-5, для электроснабжения жилого дома заявителя Пристинской О.В., х.Дудукалов, ул.Дудукаловская, 7в, Егорлыкский р-он Ростовская область (1шт)</t>
  </si>
  <si>
    <t>Установка приборов коммерческого учета электрической энергии (мощности) для технологического присоединения энергопринимающих устройств Заявителей: Измайлова Н.И., Давыдова М.А., Кагальницкий р-он Ростовская область ( 2 шт.)</t>
  </si>
  <si>
    <t>Установка прибора коммерческого учета электрической энергии (мощности) на границе земельного участка, подключенного от опоры №85-64 ВЛ-0,4 кВ № 3 КТП-10/0,4 кВ №85 ВЛ-10 кВ №119 от ПС 220/110/35/10 кВ «Зерновая», для электроснабжения видеокамеры заявителя Администрация Зерноградского городского поселения, Ростовская область, Зерноградский р-н, п. Дубки, ул. Зерноградская вблизи д.21 ( 1 шт.)</t>
  </si>
  <si>
    <t>Установка прибора коммерческого учета электрической энергии (мощности) на границе земельного участка, подключенного от опоры №40-28 ВЛ-0,4 № 2 от КТП-40 по ВЛ-10 103 ПС 110 кВ Звонкая, для электроснабжения сельского дома культуры заявителя МБУК «Кировский СДК», Ростовская область, Кагальницкий р-н, п. Березовая Роща, ул. Степная д.9 (1 шт.)</t>
  </si>
  <si>
    <t>Установка коммерческого учета электрической энергии (мощности) на границе земельного участка, подключенного от опоры №42-25 ВЛ-0,4 кВ №1 КТП 10/0,4кВ №42 ВЛ-10кВ №1802 ПС 35/10 кВ «А-18», для электроснабжения жилого дома заявителя Быкадоровой Т.Н., х. Рогожкино, Ростовская область</t>
  </si>
  <si>
    <t>Установка коммерческого учета электрической энергии (мощности) на границе земельного участка, подключенного от опоры №42-25 ВЛ-0,4 кВ №1 КТП 10/0,4кВ №42 ВЛ-10кВ №1802 ПС 35/10 кВ «А-18», для электроснабжения жилого дома заявителя Репкина Н.В., х. Рогожкино, Ростовская область</t>
  </si>
  <si>
    <t xml:space="preserve">Установка коммерческого учета электрической энергии (мощности) на границе земельного участка, подключенного от опоры №351-6 ВЛ-0,4 кВ №3 КТП-6/0,4 кВ №351  по ВЛ-6 кВ №207Н ПС 110/6/10 кВ "НС-2", для электроснабжения участка заявителя Нестеровой Н.Т., СТ "Квант", Азовский р-он, Ростовская область </t>
  </si>
  <si>
    <t xml:space="preserve">Строительство участка ВЛИ-0,4кВ от проектируемой ВЛ-0,4 кВ (по договору № 61-1-20-00499303 от 04.03.2020 г.) КТП-6/0,4 кВ №350 по ВЛ-6 кВ № 207Н ПС 110/6/10 кВ «НС-2» и установка системы учета электрической энергии (мощности) на границе земельных участков для электроснабжения объектов заявителей Гамзюковой О.Д., Бухтояровой В.А., Гуриной Л.В., СТ «Квант», Азовский р-он Ростовская область (ориентировочная протяженность ЛЭП – 0,115 км)  </t>
  </si>
  <si>
    <t>'Строительство участка ВЛИ 0,4кВ от опоры №21-28 ВЛ 0,4 кВ №2 КТП 10/0,4 кВ №21 ВЛ 10 кВ №1702 ПС 35/10 кВ «А-17» и системы учета электрической энергии (мощности) на границе земельного участка для электроснабжения вагончика заявителя Ксандо Н.А., с.Стефанидинодар, Азовский район, Ростовская область (ориентировочная протяженность ЛЭП – 0,095 км)</t>
  </si>
  <si>
    <t xml:space="preserve">Установка коммерческого учета электрической энергии (мощности) на границе земельного участка, подключенного от оп. №39-37 ВЛ-0,4 кВ №1 КТП 10/0,4 кВ №39 ВЛ-10 кВ №802 ПС 35/10 кВ "А-8", для электроснабжения жилого дома заявителя Чикова С.С., х. Павло-Очаково, Азовский р-он,  Ростовская область </t>
  </si>
  <si>
    <t>Установка приборов коммерческого учета электрической энергии (мощности) для технологического присоединения энергопринимающих устройств Заявителей: Шен А.Ф., Соколова В.А., Вихровой Л.В., Одинцовой В.Э., Азовский р-он Ростовская область (4 шт.)</t>
  </si>
  <si>
    <t xml:space="preserve">Установка прибора коммерческого учета электрической энергии (мощности) на границе земельного участка, подключенного от оп. №233-13 ВЛ-0,4 кВ №1 КТП 10/0,4кВ №233 ВЛ-10кВ №1815 ПС 35/10 кВ «А-18» для технологического присоединения энергопринимающих устройств жилого дома Заявителя Горбаневой А.И., СНТ «Надежда-4», участок 114, Азовский район Ростовская область (1 шт.)  </t>
  </si>
  <si>
    <t>Установка прибора коммерческого учета электрической энергии (мощности) на границе земельного участка, подключенного от оп. №75-52 ВЛ-0,4 кВ №2 КТП 10/0,4кВ №75 ВЛ-10кВ №606 ПС 35/10 кВ «А-6»  для технологического присоединения энергопринимающих устройств жилого дома Заявителя Исаковой Е. В., с. Порт-Катон, Азовский район Ростовская область (1 шт.)</t>
  </si>
  <si>
    <t xml:space="preserve">Установка приборов коммерческого учета электрической энергии (мощности) для технологического присоединения энергопринимающих устройств жилых домов заявителя Казарян Р.Л., с. Пешково, Азовский район Ростовская область (4 шт.)  </t>
  </si>
  <si>
    <t xml:space="preserve">Установка приборов коммерческого учета электрической энергии (мощности) для технологического присоединения энергопринимающих устройств жилого дома Заявителя Оганнисяна А.А., с. Пешково, Азовский район Ростовская область </t>
  </si>
  <si>
    <t xml:space="preserve">Установка прибора коммерческого учета электрической энергии (мощности) на границе земельного участка, подключенного от опоры №168-22 ВЛ-0,4 кВ №1 КТП 10/0,4кВ №168 ВЛ-10кВ №1708 ПС 35/10 кВ «А-17» для технологического присоединения энергопринимающих устройств жилого дома Гуринович Л.Н. с.Круглое, Азовский район Ростовская область (1 шт.)  </t>
  </si>
  <si>
    <t xml:space="preserve">Установка прибора коммерческого учета электрической энергии (мощности) на границе земельного участка, подключенного от опоры №62-15 ВЛ-0,4 кВ №1 КТП 10/0,4кВ №62 ВЛ-10кВ №302Н РП-19 ПС 110/35/6/10 кВ «НС-3» для технологического присоединения энергопринимающих устройств жилого дома Заявителя Ким Л.В. х. Еремеевка, Азовский район Ростовская область (1 шт.)  </t>
  </si>
  <si>
    <t xml:space="preserve">Установка прибора коммерческого учета электрической энергии (мощности) на границе земельного участка, подключенного от опоры №224-58 ВЛ 0,4 кВ №1 КТП 10/0,4кВ №224 ВЛ 10кВ №1106 ПС 35/10 кВ А-11 для технологического присоединения энергопринимающих устройств жилого дома Заявителя Тихомировой А.А. п. Зеленый, Азовский район Ростовская область (1 шт.)  </t>
  </si>
  <si>
    <t xml:space="preserve">Установка прибора коммерческого учета электрической энергии (мощности) на границе земельного участка, подключенного на оп. №79-41   ВЛ-0,4 № 2 КТП-71 ВЛ-10 507 ПС 35 кВ Е-5, для электроснабжения жилого дома заявителя  Гай М.А., х.Новая Деревня, 9а, Егорлыкский р-он Ростовская область» (1шт)  </t>
  </si>
  <si>
    <t xml:space="preserve">Установка прибора коммерческого учета электрической энергии (мощности) на границе земельного участка, подключенного на оп. №132-83   ВЛ-0,4 № 3 КТП-132 ВЛ-10 506 ПС 35 кВ Е-5, для электроснабжения нежилого здания (магазин) заявителя ИП Гай М.А., х.Объединенный, ул. Заречная, 21А, Егорлыкский р-он Ростовская область» (1шт) </t>
  </si>
  <si>
    <t xml:space="preserve">Установка приборов коммерческого учета электрической энергии (мощности) для технологического присоединения энергопринимающих устройств Заявителей: Щербина А.Н., Зерноградский р-он, Алояна Р.М., Хатояна З.М. Кагальницкий р-он, Ростовская область ( 3 шт.)  </t>
  </si>
  <si>
    <t>Установка прибора коммерческого учета электрической энергии (мощности) на границе земельного участка, подключенного от опоры №196-12 ВЛ-0,4 № 1 от МТП-196 по ВЛ-10 805 ПС 110 кВ БОС, для электроснабжения жилого дома заявителя Братянской Н.В., Ростовская область, Кагальницкий р-н, п. Мокрый Батай, ул. Мира д.70 (1 шт.</t>
  </si>
  <si>
    <t xml:space="preserve">Установка прибора коммерческого учета электрической энергии (мощности) на границе земельного участка, подключенного от опоры №196-11 ВЛ-0,4 № 1 от МТП-196 по ВЛ-10 805 ПС 110 кВ БОС, для электроснабжения жилого дома заявителя Милановой Л.А., Ростовская область, Кагальницкий р-н, п. Мокрый Батай, ул. Мира д.81 (1 шт.) </t>
  </si>
  <si>
    <t>Установка приборов коммерческого учета электрической энергии (мощности) для технологического присоединения энергопринимающих устройств Заявителей: Муниципального предприятия жилищно-коммунального хозяйства Кагальницкого сельского поселения, Марадудина В.И., Буденного И.И., Вельченко Н.Н., Сафаряна Д.А., Зерноградский р-он, Кагальницкий р-он Ростовская область ( 7 шт.)</t>
  </si>
  <si>
    <t>Установка прибора коммерческого учета электрической энергии (мощности) на границе земельного участка, подключенного от опоры №191-18 ВЛ-0,4 №1 от КТП-191 по ВЛ-10 606 ПС 35 кВ КГ6, для электроснабжения ЛПХ заявителя Дмитриенко К.В., Ростовская область, Кагальницкий р-н, с. Новобатайск, пер. Восточный д.1 кв.3 (1 шт.)</t>
  </si>
  <si>
    <t>Установка прибора коммерческого учета электрической энергии (мощности) на границе земельного участка, подключенного от опоры №76-8 ВЛ-0,4 кВ №1 КТП 10/0,4кВ №76 ВЛ-10кВ №214 ПС 35/10 кВ «А-2» для технологического присоединения энергопринимающих устройств жилого дома Заявителя Пак А.А. с. Кулешовка,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</si>
  <si>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№156-41 ВЛ-0,4 кВ №1 КТП 10/0,4кВ №156 ВЛ-10кВ №910 ПС 35/10 кВ «А-9» для технологического присоединения энергопринимающих устройств жилого дома Заявителя Тетерева А.П. х. Павловка,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</si>
  <si>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№228-39 ВЛ 0,4 кВ №3 КТП 10/0,4кВ №228 ВЛ 10кВ №106Н ПС 110/6/10 кВ НС-1 для технологического присоединения энергопринимающих устройств жилого дома Заявителя Авдеевой И.В., п. Овощной,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</si>
  <si>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№171-4 ВЛ-0,4 кВ №1 КТП 10/0,4кВ №171 ВЛ-10кВ №1101 ПС 35/10 кВ «А-11» для технологического присоединения энергопринимающих устройств жилого дома Заявителя Голото А.С., с. Кагальник,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</si>
  <si>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№48-56 ВЛ 0,4 кВ №2 КТП 10/0,4кВ №48 ВЛ 10кВ №1107 ПС 35/10 кВ А-11 для технологического присоединения энергопринимающих устройств жилого дома Заявителя Досовой Т.В., с. Кагальник,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</si>
  <si>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№70-3 ВЛ-0,4 кВ №1 КТП 10/0,4кВ №70 ВЛ-10кВ №2608 ПС 110/10 кВ «А-26» для технологического присоединения энергопринимающих устройств магазина Заявителя ИП Головань Д.Ю., с. Кулешовка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</si>
  <si>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№236-7 ВЛ 0,4 кВ №1 КТП 10/0,4кВ №236 ВЛ 10кВ №2608 ПС 110/10 кВ А-26 для технологического присоединения энергопринимающих устройств жилого дома Заявителя Николаенко Е.А., с. Кулешовка,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</si>
  <si>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№99-10 ВЛ 0,4 кВ №1 КТП 10/0,4кВ №99 ВЛ 10кВ №106Н ПС 110/6/10 кВ НС-1 для технологического присоединения энергопринимающих устройств жилого дома Заявителя Нос А.Н., п.Овощной,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</si>
  <si>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№99-5 ВЛ-0,4 кВ №1 КТП 10/0,4кВ №99 ВЛ-10кВ №106Н ПС 110/6/10 кВ «НС-1» для технологического присоединения энергопринимающих устройств жилого дома Заявителя Сухининой А.А., п. Овощной, Азовский район Ростовская область (1 шт.)</t>
  </si>
  <si>
    <t>Установка приборов коммерческого учета электрической энергии (мощности) для технологического присоединения энергопринимающих устройств Заявителей: Курашова Р.А., Гаджикурбанова И.П. Зерноградский район, Обертышева С.С. Кагальницкий район Ростовская область (3 шт.)</t>
  </si>
  <si>
    <t>Установка прибора коммерческого учета электрической энергии (мощности) на границе земельного участка, подключенного от опоры №54-56 ВЛ-0,4 кВ № 2 КТП-10/0,4 кВ №54 ВЛ-10 кВ №318 от ПС 35/10 кВ «КГ-3», для электроснабжения жилого дома заявителя Оганьян С.Г., Ростовская область, Кагальницкий р-н, ст. Кировская, ул. Буденновская д.77А (1 шт.)</t>
  </si>
  <si>
    <t>Установка приборов коммерческого учета электрической энергии (мощности) для технологического присоединения энергопринимающих устройств Заявителей: Соловьева В.Н.,  Зерноградский район, Полупановой Л.Ю. ; Соловьева В.Н.  Кагальницкий район Ростовская область (3 шт.)</t>
  </si>
  <si>
    <t>Установка приборов коммерческого учета электрической энергии (мощности) для технологического присоединения энергопринимающих устройств Заявителей: Кривошеева Н.В., Левченко П.В. ; Кагальницкий район Ростовская область (2 шт.)</t>
  </si>
  <si>
    <t>Установка прибора коммерческого учета электрической энергии (мощности) на границе земельного участка, подключенного от опоры №109-91 ВЛ-0,4 №3 от КТП-109 по ВЛ-10 805 ПС 110 кВ БОС, для электроснабжения ЛПХ заявителя Бутенко И.И., Ростовская область, Кагальницкий р-н, п. Мокрый Батай, ул. Солнечная д.40 (1 шт.)</t>
  </si>
  <si>
    <t>Установка прибора коммерческого учета электрической энергии (мощности) на границе земельного участка, подключенного от опоры №97-23 ВЛ-0,4кВ №1 КТП-97 ВЛ-10 805 ПС 110 кВ БОС для технологического присоединения энергопринимающих устройств квартиры Заявителя Тан С.С., Ростовская область, Кагальницкий р-н, п. Мокрый Батай, ул. Садовая д.11 (1 шт.)</t>
  </si>
  <si>
    <t>Установка прибора коммерческого учета электрической энергии (мощности) на границе земельного участка, подключенного от опоры №97-6 ВЛ-0,4 №1 от КТП-97 по ВЛ-10 114 ПС 220 кВ Зерновая, для электроснабжения ЛПХ заявителя Ермарченко С.Н., Ростовская область, Зерноградский р-н, п. Кленовый, ул. Подбельского д.33Д (1 шт.)</t>
  </si>
  <si>
    <t>Установка прибора коммерческого учета электрической энергии (мощности) на границе земельного участка, подключенного от опоры №126-45 ВЛ-0,4 №1 КТП-126 ВЛ-10 313 ПС 35 кВ КГ3 для технологического присоединения энергопринимающих устройств садового дома Заявителя Атрощенко В.Н., Ростовская область, Аксайский р-н, СНТ Садко уч.2830 (1 шт.)</t>
  </si>
  <si>
    <t>Установка прибора коммерческого учета электрической энергии (мощности) на границе земельного участка, подключенного от опоры №69-12 ВЛ-0,4 № 1 КТП-69 ВЛ-10 716 от ПС 110 Юбилейная, для электроснабжения жилого дома заявителя Поповой С.И., Ростовская область, Кагальницкий р-н, п. Воронцовка, ул. Галичева д.6 кв.2 (1 шт.)</t>
  </si>
  <si>
    <t>Установка прибора коммерческого учета электрической энергии (мощности) на границе земельного участка, подключенного от опоры №55-23 ВЛ-0,4 №1 КТП-55 ВЛ-10 318 ПС 35 кВ КГ3 для технологического присоединения энергопринимающих устройств жилого дома Заявителя Кочарян А.Ж., Ростовская область, Кагальницкий р-н, ст. Кировская, ул. Колхозная д.16А (1 шт.)</t>
  </si>
  <si>
    <t>Установка коммерческого учета электрической энергии (мощности) на границе земельного участка, подключенного от опоры №б/н ВЛ- 0,4 кВ КТП-10/0,4 кВ №279 (балансовая принадлежность КТП №279, ВЛ-0,4 кВ ИП Усачев В.И. (п.Беловодье) по ВЛ-10 кВ №1815 ПС 35/10 кВ "А-18", для электроснабжения жилого дома заявителя Волченсковой С.Г., х.Обуховка, Ростовская область</t>
  </si>
  <si>
    <t>Установка приборов коммерческого учета электрической энергии (мощности) для технологического присоединения энергопринимающих устройств Заявителей: Шарковой Н.Л., Ломакиной Р.М., Плотниковой О.И., Карасевой Г.Р., Луговской А.Г., Азовский р-он Ростовская область (5 шт.)</t>
  </si>
  <si>
    <t>Установка приборов коммерческого учета электрической энергии (мощности) для технологического присоединения энергопринимающих устройств Заявителей: Матвиенко С.П., Татаринцева И.Е., Тен Л.А., ИП Чермантеевой С.П., Щербаковой В.И., Азовский р-он Ростовская область (5 шт.)</t>
  </si>
  <si>
    <t>Установка приборов коммерческого учета электрической энергии (мощности) на границе земельного участка,подключенного от опоры №111-82 ВЛ-0,4 кВ №3 КТП 10/0,4кВ №111 ВЛ-10кВ №3113 ПС 110/35/10 кВ «А-31» для технологического присоединения энергопринимающих устройств жилого дома Заявителя Малой А.В., с. Пешково,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</si>
  <si>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№111-71 ВЛ-0,4 кВ №3 КТП 10/0,4кВ №111 ВЛ-10кВ №3113 ПС 110/35/10 кВ А-31 для технологического присоединения энергопринимающих устройств жилого дома Дворниченко Т.Н. с.Пешково,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</si>
  <si>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№154-23 ВЛ-0,4 кВ №1 КТП 10/0,4кВ №154 ВЛ-10кВ №1901 РП-19 ПС 110/35/10 кВ «Самарская» для технологического присоединения энергопринимающих устройств жилого дома Заявителя Половинкина И.А. п. Каяльский,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</si>
  <si>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№156-19 ВЛ 0,4 кВ №2 КТП 10/0,4кВ №156 ВЛ 10кВ №910 ПС 35/10 кВ А-9 для технологического присоединения энергопринимающих устройств жилого дома Смалюк Ю.Ю. х.Павловка,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</si>
  <si>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№305-16 ВЛ-0,4 кВ №1 КТП 10/0,4кВ №305 ВЛ-10кВ №2608 ПС 110/10 кВ «А-26» для технологического присоединения энергопринимающих устройств жилого дома Заявителя Витчикова О.В., с. Кулешовка,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</si>
  <si>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№185-62/22 ВЛ-0,4кВ №4 (балансовая принадлежность ДНТ «Эдем») КТП 10/0,4 кВ №185 ВЛ-10кВ №106Н ПС 110/6/10 кВ «НС-1» для технологического присоединения энергопринимающих устройств жилого дома Заявителя Ступникова А.В., ДНТ «Эдем»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</si>
  <si>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№181-17 ВЛ-0,4 кВ №1 КТП-10/0,4 кВ №181 по ВЛ-10 кВ № 3113 ПС 110/35/10 кВ «А-31»  для технологического присоединения энергопринимающих устройств жилого дома Заявителя Четверикова А.Н., с. Пешково,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</si>
  <si>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№173-120 ВЛ 0,4 кВ №2 КТП 10/0,4кВ №173 ВЛ 10кВ №902 ПС 35/10 кВ А-9 для технологического присоединения энергопринимающих устройств жилого дома Заявителя Кислица А.А., х. Павловка,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</si>
  <si>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№185-62/21 ВЛ-0,4кВ №4 КТП 10/0,4 кВ №185 ВЛ 10кВ №106Н ПС 110/6/10 кВ НС-1 для технологического присоединения энергопринимающих устройств жилого дома Заявителя Харитонова И.И., ДНТ «Эдем»,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</si>
  <si>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№221-3 ВЛ 0,4 кВ №1 КТП 10/0,4кВ №221 ВЛ 10кВ №901 ПС 35/10 кВ А-9 для технологического присоединения энергопринимающих устройств жилого дома Заявителя Темникова В.Г. с. Высочино,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</si>
  <si>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№99-12 ВЛ 0,4 кВ №1 КТП 10/0,4кВ №99 ВЛ 10кВ №106Н ПС 110/6/10 кВ НС-1 для технологического присоединения энергопринимающих устройств жилого дома Заявителя Мартиросян Л.С. п. Овощной,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</si>
  <si>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№151-17 ВЛ 0,4 кВ №1 КТП 10/0,4кВ №151 ВЛ 10кВ №1101 ПС 35/10 кВ А-11 для технологического присоединения энергопринимающих устройств жилого дома Заявителя Жамкочян Е.Е., с. Кагальник,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</si>
  <si>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№157-65 ВЛ 0,4 кВ №3 КТП 10/0,4кВ №157 ВЛ 10кВ №1101 ПС 35/10 кВ А-11 для технологического присоединения энергопринимающих устройств жилого дома Заявителя Жамкочян С.Р., с. Кагальник,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</si>
  <si>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№381-58 ВЛ 0,4 кВ №1 КТП 10/0,4кВ №381 ВЛ 10кВ №106Н ПС 110/6/10 кВ НС-1 для технологического присоединения энергопринимающих устройств жилого дома Заявителя Погосян Е.А., ДНТ «Кулешовка»,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</si>
  <si>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№81-41 ВЛ 0,4 кВ №1 КТП 10/0,4кВ №81 ВЛ 10кВ №803 ПС 35/10 кВ А-8 для технологического присоединения энергопринимающих устройств жилого дома Заявителя Дениченко Т.Л., с. Семибалки,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</si>
  <si>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№86-6 ВЛ 0,4 кВ №1 КТП 10/0,4кВ №86 ВЛ 10кВ №1107 ПС 35/10 кВ А-11 для технологического присоединения энергопринимающих устройств жилого дома Заявителя Демяненко К.В., х. Узяк, Азовский район Ростовская область (1 шт.)</t>
  </si>
  <si>
    <t>Установка приборов коммерческого учета электрической энергии (мощности) для технологического присоединения энергопринимающих устройств Заявителей: Диденко Р.Г., Бажановой Л.М., Азовский район Ростовская область (2 шт.)</t>
  </si>
  <si>
    <t>Установка приборов коммерческого учета электрической энергии (мощности) на границе земельного участка, подключенного от опоры №240-49 ВЛ-0,4 кВ №2 КТП 10/0,4кВ №240 ВЛ-10кВ №106Н ПС 110/6/10 кВ «НС-1» для технологического присоединения энергопринимающих устройств жилого дома Заявителя Клименко Е.А.,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</si>
  <si>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№40-27 ВЛ-0,4 №1 от КТП-40 по ВЛ-10 103 ПС 110 кВ Звонкая, для электроснабжения жилого дома заявителя Мурадяна М.С., Ростовская область, Кагальницкий р-н, п. Березовая Роща, ул. Степная д.15 (1 шт.)</t>
  </si>
  <si>
    <t>Установка прибора коммерческого учета электрической энергии (мощности) на границе земельного участка, подключенного от опоры No129-99 ВЛ-0,4 No3 от КТП-129 по ВЛ-10 313 ПС 35 кВ КГ3, для электроснабжения жилого дома заявителя РедькинаА.Ю., Ростовская область, Аксайский р-н, Истоминское сельское поселение, в юго-восточном направлении 2500м от центра х. Истомино, СНТ «Садко», участок No3652 (1 шт.)</t>
  </si>
  <si>
    <t>Установка прибора коммерческого учета электрической энергии (мощности) на границе земельного участка, подключенного от опоры №122-18 ВЛ-0,4 №2 от КТП-122 по ВЛ-10 313 ПС 35 кВ КГ3, для электроснабжения садового дома заявителя Щепкин В.А., Ростовская область, Аксайский р-н, х. Истомино, СНТ «Железнодорожник» уч.2667 (1 шт.)</t>
  </si>
  <si>
    <t>Установка прибора коммерческого учета электрической энергии (мощности) на границе земельного участка, подключенного от опоры №124-48 ВЛ-0,4 №1 от КТП-124 по ВЛ-10 313 ПС 35 кВ КГ3, для электроснабжения садового дома заявителя Азаровой С.Г., Ростовская область, Аксайский р-н, х. Истомино, СНТ «Железнодорожник» уч.3183 (1 шт.)</t>
  </si>
  <si>
    <t>Установка прибора коммерческого учета электрической энергии (мощности) на границе земельного участка, подключенного от опоры №194-60 ВЛ-0,4 №2 от КТП-194 по ВЛ-10 612 ПС 35 кВ КГ6, для электроснабжения личного подсобного хозяйсва заявителя Трапезниковой Н.П., Ростовская область, Кагальницкий р-н, с. Новобатайск ул. Зудова д.18 (1 шт.)</t>
  </si>
  <si>
    <t>Установка прибора коммерческого учета электрической энергии (мощности) на границе земельного участка, подключенного от опоры №28-281 ВЛ-0,4 №1 от ЗТП-28 по ВЛ-10 313 ПС 35 кВ КГ3, для электроснабжения личного подсобного хозяйства заявителя Аристакесян С.А., Ростовская область, Кагальницкий р-н. ст-ца Кировская ул. Олимпийская д. 26а (1 шт.)</t>
  </si>
  <si>
    <t>Установка прибора коммерческого учета электрической энергии (мощности) на границе земельного участка, подключенного от опоры №28-282 ВЛ-0,4 №1 от ЗТП-28 по ВЛ-10 313 ПС 35 кВ КГ3, для электроснабжения личного подсобного хозяйства заявителя  Мкртчян С.С., Ростовская область, Кагальницкий р-н. ст-ца Кировская ул. Олимпийская д. 27а (1 шт.)</t>
  </si>
  <si>
    <t>Установка прибора коммерческого учета электрической энергии (мощности) на границе земельного участка, подключенного от опоры №28-282 ВЛ-0,4 №1 от ЗТП-28 по ВЛ-10 313 ПС 35 кВ КГ3, для электроснабжения личного подсобного хозяйства заявителя Мкртчян С.С., Ростовская область, Кагальницкий р-н. ст-ца Кировская ул. Олимпийская д. 27б (1 шт.)</t>
  </si>
  <si>
    <t>Установка прибора коммерческого учета электрической энергии (мощности) на границе земельного участка, подключенного от опоры №64-48 ВЛ-0,4 №1 от КТП-64 по ВЛ-10 1102 ПС 35 кВ ЗР-11, для электроснабжения личного подсобного хозяйства заявителя Назаренко И.Н., Ростовская область, Зерноградский р-н, с. ноябрьское, пер. Торговый д.7/6 (1 шт.)</t>
  </si>
  <si>
    <t>Установка прибора коммерческого учета электрической энергии (мощности) на границе земельного участка, подключенного от опоры №27-35 ВЛ 0,4 кВ №2 КТП 10/0,4кВ №27 ВЛ 10кВ №1815 ПС 35/10 кВ А-18 для технологического присоединения энергопринимающих устройств жилого дома Заявителя Цыбан М.А. х. Городище,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</si>
  <si>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№112-17 ВЛ 0,4 кВ №1 КТП 10/0,4кВ №112 ВЛ 10кВ №3113 ПС 110/35/10 кВ А-31 для технологического присоединения энергопринимающих устройств жилого дома Заявителя Ткаченко С.В. с. Пешково,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</si>
  <si>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 №226-130 ВЛ 0,4 кВ №2 КТП 10/0,4кВ №226 ВЛ 10кВ №2608 ПС 110/10 кВ «А-26» для технологического присоединения энергопринимающих устройств садового дома Заявителя Агакеримова В.А. СТ «Ягодка-2»,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</si>
  <si>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№62-6 ВЛ-0,4 кВ №1 КТП 10/0,4кВ №62 ВЛ-10кВ №302Н ПС 110/35/6/10 кВ «НС-3» для технологического присоединения энергопринимающих устройств жилого дома Заявителя Кийко Н.А., с. Еремеевка,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</si>
  <si>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№101-76 ВЛ 0,4 кВ №2 КТП 10/0,4кВ №101 ВЛ 10кВ №2412 ПС 35/10 кВ А-24 для технологического присоединения энергопринимающих устройств жилого дома Заявителя Нечепуренко Н.М., х. Полушкин,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</si>
  <si>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№381-48 ВЛ-0,4 кВ №1 КТП 10/0,4кВ №381 ВЛ 10кВ №106Н ПС 110/6/10 кВ НС-1 для технологического присоединения энергопринимающих устройств жилого дома Заявителя Сухомлинова В.И., ДНТ СН Кулешовка-2,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</si>
  <si>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оп. №223-48 ВЛ 0,4 кВ №3 КТП 10/0,4кВ №223 ВЛ-10кВ №901 ПС 35/10 кВ А-9 для технологического присоединения энергопринимающих устройств жилого дома Заявителя Розаренова В.М., с. Высочино, Азовский район Ростовская область (1 шт.)</t>
  </si>
  <si>
    <t xml:space="preserve">Установка коммерческого учета электрической энергии (мощности) на границе земельного участка, подключенного от оп. №б/н ВЛ-0,4 кВ (балансовая принадлежность Квартального Комитета №39) КТП 6/0,4 кВ №11 по ВЛ-6 кВ №10701 ПС 110/35/6 кВ "А-1", для электроснабжения жилого дома заявителя Шукирова И.А., г. Азов, Азовский р-он,  Ростовская область </t>
  </si>
  <si>
    <t>Строительство участка ВЛИ 0,4кВ от опоры № 257-94 ВЛ 0,4 кВ №2 КТП 6/0,4 кВ №257 КВЛ 6 кВ №10701 ПС 110/35/6 кВ «А-1» и системы учета электрической энергии (мощности) на границе земельного участка для электроснабжения жилого дома заявителя Сибиль Г.Н., г. Азов Ростовская область (ориентировочная протяженность ЛЭП – 0,100 км)</t>
  </si>
  <si>
    <t>Установка прибора коммерческого учета электрической энергии (мощности) на границе земельного участка, подключенного от опоры №257-91 ВЛ-0,4 кВ №2 КТП 6/0,4кВ №257 ВЛ-6кВ №10701 ПС 110/35/6 кВ «А-1» для технологического присоединения энергопринимающих устройств жилого дома Заявителя Певник А.В., г. Азов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</si>
  <si>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№25-23 ВЛ-0,4 №1 от КТП-25 по ВЛ-10 1009 ПС 35 кВ ЗР-10, для электроснабжения жилого дома заявителя Крецова А.А., Ростовская область, Зерноградский р-н, г. Зерноград, ул. Российская д.34 (1 шт.)</t>
  </si>
  <si>
    <t>Обеспечение коммерческим учетом электрической энергии (мощности) в точке поставки и установка шкафа 0,4 кВ по присоединению жилого дома Вострецовой В.В., расположенного по адресу: Ростовская область, Волгодонской район, станица Романовская, ул. Язева, д.40,  к.н. 61:08:0600601:4531</t>
  </si>
  <si>
    <t>Обеспечение коммерческим учетом электрической энергии (мощности) в точке поставки и установка шкафа 0,4 кВ по присоединению жилого дома Лысенко С.В., расположенного по адресу: Ростовская область, Волгодонской район, станица Романовская, пер. Октябрьский, д.56, к.н. 61:08:0070118:127</t>
  </si>
  <si>
    <t>Обеспечение коммерческим учетом электрической энергии (мощности) в точке поставки и установка шкафа 0,4 кВ по присоединению жилого дома Шевченко О.Ю., расположенного по адресу: Ростовская область, Волгодонской район, станица Романовская, ул. Базарная, д.34А, к.н. 61:08:0070125:382</t>
  </si>
  <si>
    <t>Обеспечение коммерческим учетом электрической энергии (мощности) в точке поставки и установка шкафа 0,4 кВ по присоединению жилого дома Урмаева А.П., расположенного по адресу: Ростовская область, Цимлянский район, п. Саркел, пер. Боевой Славы, д.5, к.н. 61:41:0011104:462</t>
  </si>
  <si>
    <t>Обеспечение коммерческим учетом электрической энергии (мощности) в точке поставки и установка шкафа 0,4 кВ по присоединению жилого дома Кружилиной М.А., расположенного по адресу: Ростовская область, Цимлянский район, п. Дубравный, ул. Красноярская, д.16,  к.н. 61:41:0030401:217</t>
  </si>
  <si>
    <t>Обеспечение коммерческим учетом электрической энергии (мощности) в точке поставки по присоединению жилого дома Рыбалкина А.А., расположенного по адресу: Ростовская область, Цимлянский район, станица Красноярская, пер. Береговой, д. 20, к.н. 61:41:0020127:899</t>
  </si>
  <si>
    <t>Обеспечение коммерческим учетом электрической энергии (мощности) в точке поставки и установка шкафа 0,4 кВ по присоединению жилого дома Копейкина С.В., расположенного по адресу: Ростовская область, Цимлянский район, станица Камышевская, ул. Бакреневская, д.17а, к.н. 61:41:0040109:16</t>
  </si>
  <si>
    <t>Обеспечение коммерческим учетом электрической энергии (мощности) в точке поставки и установка шкафа 0,4 кВ по присоединению жилого дома Киселевой Д.Б., расположенного по адресу: Ростовская область, Цимлянский район, п. Дубравный, ул. Красноярская,  д. 6, кв./оф. 2, к.н. 61:41:0030401:129</t>
  </si>
  <si>
    <t>Обеспечение коммерческим учетом электрической энергии (мощности) в точке поставки и установка шкафа 0,4 кВ по присоединению базовой станции сотовой связи БС61-02761 ПАО "МТС", расположенной по адресу: Ростовская область, Цимлянский район, х. Крутой, ул. Советская, д.2, к.н. 61:41:0020310:26</t>
  </si>
  <si>
    <t>Обеспечение коммерческим учетом электрической энергии (мощности) в точке поставки и установка шкафа 0,22 кВ по присоединению жилого дома Шульдика Д.А., расположенного по адресу: Ростовская область, Цимлянский район, станица Лозновская, ул. Лесная, д.7, к.н. 61:41:0040205:11</t>
  </si>
  <si>
    <t xml:space="preserve">Обеспечение коммерческим учетом электрической энергии (мощности) в точке поставки и установка шкафа 0,4 кВ по присоединению склада ИП главы К(Ф)Х Магомедова М.А., расположенного по адресу: Ростовская область, Цимлянскимй район, х. Ремизов,  400 м восточнее х.Ремизов к.н. 61:41:0000000:19112
</t>
  </si>
  <si>
    <t>Обеспечение коммерческим учетом электрической энергии (мощности) в точке поставки и установка шкафа 0,4 кВ по присоединению жилого дома Бацараева Х.Х., расположенного по адресу: Ростовская область, Дубовский район,  станица Подгоренская, ул. Школьная,  д. 8, к.н. 61:09:030301:0000:0885</t>
  </si>
  <si>
    <t xml:space="preserve">Обеспечение коммерческим учетом электрической энергии (мощности) в точке поставки и установка шкафа 0,4 кВ по присоединению квартиры Савченко И.С., расположенной по адресу: Ростовская область, Ремонтненский район, с. Кормовое, ул. Красная, кв./оф. 2,к.н. 61:32:0060101:237
</t>
  </si>
  <si>
    <t>Обеспечение коммерческим учетом электрической энергии (мощности) в точке поставки по присоединению жилого дома Сатуева М.Х., расположенного по адресу: Ростовская область, Ремонтненский район, п. Привольный, ул. Прудовая, д. 29, к.н. 61:32:0100101:15 (прибор учета коммерческой электрической энергии-1шт)</t>
  </si>
  <si>
    <t xml:space="preserve">Обеспечение коммерческим учетом электрической энергии (мощности)в точке поставки по присоединению полевого стана Главы К(Ф)Х Полоусова С.В., расположенного по адресу: Ростовская область, Ремонтненский район, с. Богородское, с/п Калининское, северо-восточнее с. Богородское, к.н. 61:32:0600009:4705
</t>
  </si>
  <si>
    <t xml:space="preserve">Обеспечение коммерческим учетом электрической энергии (мощности) в точке поставки по присоединению парка Администрации Приволенского сельского поселения Ремонтненского района Ростовской области, расположенного по адресу: Ростовская область, Ремонтненский район, п. Привольный, на расстоянии 70 м на запад от здания Администрации Приволенского сельского поселения, к.н. 61:32:0100101:1835 </t>
  </si>
  <si>
    <t>Обеспечение коммерческим учетом электрической энергии (мощности) в точке поставки и установка шкафа 0,4 кВ по присоединению жилого дома Богданова Ф.В., расположенного по адресу: Ростовская область, Ремонтненский район, с. Первомайское, ул. Богданова, д.151, к.н. 61:32:0080102:1953</t>
  </si>
  <si>
    <t>Обеспечение коммерческим учетом электрической энергии (мощности) в точке поставки и установка шкафа 0,4 кВ по присоединению жилого дома Наконечной О.В., расположенного по адресу: Ростовская область, Мартыновский район, х. Кривой Лиман, ул. Набережная, д.8, к.н. 61:20:0080401:2128</t>
  </si>
  <si>
    <t>Обеспечение коммерческим учетом электрической энергии (мощности) в точке поставки и установка шкафа 0,4 кВ по присоединению жилого дома Стецко Е.В., расположенного по адресу: Ростовская область, Константиновский район, станица Николаевская, ул. Ермакова, д. 83, кадастровый номер земельного участка: 61:17:0050101:1631</t>
  </si>
  <si>
    <t>Обеспечение коммерческим учетом электрической энергии (мощности) в точке поставки и установка шкафа 0,4 кВ по присоединению жилого дома Грудцина Д.В., расположенного по адресу: Ростовская область, Константиновский район, х. Старозолотовский, ул. Донских казаков, д. 16-г, кадастровый номер земельного участка: 61:17:0000000:7576</t>
  </si>
  <si>
    <t>Обеспечение коммерческим учетом электрической энергии (мощности) в точке поставки и установка шкафа 0,4 кВ по присоединению квартиры Пасько П.Г., расположенной по адресу: Ростовская область, Заветинский район, х. Савдя, ул. Школьная, д.4, кв.2, к.н. 61:11:0060101:1495</t>
  </si>
  <si>
    <t>Обеспечение коммерческим учетом электрической энергии (мощности) в точке поставки и установка шкафа 0,4 кВ по присоединению квартиры Ульяновой Т.В., расположенной по адресу: Ростовская область, Заветинский район, с. Тюльпаны, пер. Центральный, д. 3, кв. 2, кадастровый номер земельного участка: 61:11:040101:961</t>
  </si>
  <si>
    <t>Обеспечение коммерческим учетом электрической энергии (мощности) в точке поставки и установки шкафа 0,4 кВ по присоединению подсобного помещения для ведения личного подсобного хозяйства Горбачева Н.И., расположенного по адресу: Ростовская область, Заветинский район, х. Золотое Руно, ул. Заречная, д.5, к.н. 61:11:0040301:60</t>
  </si>
  <si>
    <t xml:space="preserve">Обеспечение коммерческим учетом электрической энергии (мощности) в точке поставки по присоединению жилого дома Аникеенко Н.Н., расположенного по адресу: Ростовская область, Волгодонской район, х. Холодный, ул. Набережная, д.29,  к.н. 61:08:0030303:58
</t>
  </si>
  <si>
    <t>Обеспечение коммерческим учетом электрической энергии (мощности) в точке поставки и установка шкафа 0,4 кВ по присоединению квартиры Попова В.С., расположенной по адресу: Ростовская область, Волгодонской район, х. Семенкин, ул. Школьная, д.8, кв./оф. 2, к.н. 61:08:0070503:73</t>
  </si>
  <si>
    <t>Обеспечение коммерческим учетом электрической энергии (мощности) в точке поставки и установка шкафа 0,4 кВ по присоединению жилого дома Шигалева А.В., расположенного по адресу: Ростовская область, Дубовский район, станица Подгоренская,пер. Солнечный, д. 20, кадастровый номер земельного участка: 61:09:0301:0049:332 (прибор учета коммерческой электрической энергии-1шт)</t>
  </si>
  <si>
    <t>Установка коммерческого учета электрической энергии (мощности) в точке поставки и установка шкафа 0,4 кВ по присоединению магазина №67 ИП Рудяшко В.А., расположенного по адресу: Ростовская область, Константиновский район, х. Гапкин, ул. Центральная, д.55, кадастровый номер земельного участка 61:17:0040101:444</t>
  </si>
  <si>
    <t>Обеспечение коммерческим учетом электрической энергии (мощности) в точке поставки и установка шкафа 0,4 кВ по присоединению БССС №78024 ПАО «Вымпел-Коммуникации», расположенной по адресу: Ростовская область, г. Волгодонск, ул. Лодочная, д.25, к.н. 61:48:0010401:13</t>
  </si>
  <si>
    <t>Обеспечение коммерческим учетом электрической энергии (мощности) в точке поставки и установка шкафа 0,4 кВ по присоединению жилого дома Топорова Е.В., расположенного по адресу: Ростовская область, Дубовский район, станица Подгоренская, ул. Школьная, д. 14, кадастровый номер земельного участка: 61:09:0030301:519</t>
  </si>
  <si>
    <t>Установка коммерческого учета электрической энергии (мощности) в точке поставки и установка шкафа 0,4 кВ по присоединению здания магазина ИП Василевич Е.В., расположенного по адресу: Ростовская область, Константиновский район, х. Ведерников, ул. Южная, д. 5, кадастровый номер земельного участка 61:17:0010501:232</t>
  </si>
  <si>
    <t>Установка коммерческого учета электрической энергии (мощности) в точке поставки и установка шкафа 0,4 кВ по присоединению гаража ООО «Стычное», расположенного по адресу: Ростовская область, Константиновский район, п. Стычновский, ул. Центральная, д. 2а, кадастровый номер земельного участка 61:17:0070101:434</t>
  </si>
  <si>
    <t>Обеспечение коммерческим учетом электрической энергии (мощности) в точке поставки и установка шкафа 0,4 кВ по присоединению жилого дома Царукян А.В., расположенного по адресу: Ростовская область, г. Волгодонск, ул. Отдыха, д.39в46, к.н. 61:48:0020101:1520</t>
  </si>
  <si>
    <t>Обеспечение коммерческим учетом электрической энергии (мощности) в точке поставки и установка шкафа 0,4 кВ по присоединению жилого дома Переверзевой Н.Ф., расположенного по адресу: Ростовская область, Цимлянский район, х. Лозной, ул. Советская, д. 54, кадастровый номер земельного участка: 61:41:0030109:196</t>
  </si>
  <si>
    <t>Установка прибора коммерческого учета электрической энергии (мощности) в точке поставки для присоединения части здания (магазин) ИП Опариной Н.В., расположенной по адресу: Ростовская область, Цимлянский район, станица Красноярская, ул. Победы, д.112б, кадастровый номер земельного участка: 61:41:0020108:50</t>
  </si>
  <si>
    <t>Установка коммерческого учета электрической энергии (мощности) в точке поставки и установка шкафа 0,4 кВ по присоединению жилого дома Ковтун А.С., расположенного по адресу: Ростовская область, Цимлянский район, станица Красноярская, ул. Набережная, д. 137в, кадастровый номер земельного участка 61:41:0020114:126</t>
  </si>
  <si>
    <t>Установка прибора коммерческого учета электрической энергии (мощности) в точке поставки для присоединения жилого дома Изаренковой М.И., расположенного по адресу: Ростовская область, Константиновский район, х. Ведерников, ул. Донская, д.21, кадастровый номер земельного участка: 61:17:0010502:27</t>
  </si>
  <si>
    <t>Установка коммерческого учета электрической энергии (мощности) в точке поставки и установка шкафа 0,4 кВ по присоединению жилого дома Арутюновой В.К., расположенного по адресу: Ростовская область, Волгодонской район, х. Погожев, ул. Гладкова, д. 22, кадастровый номер земельного участка 61:08:0600601:4708</t>
  </si>
  <si>
    <t>Установка коммерческого учета электрической энергии (мощности) в точке поставки и установка шкафа 0,4 кВ по присоединению жилого дома блокированной застройки Тамилиной Л.А., расположенного по адресу: Ростовская область, Волгодонской район, х. Погожев, ул. Гладкова, д. 24, кадастровый номер земельного участка 61:08:0600601:4709 (1 шт)</t>
  </si>
  <si>
    <t>Обеспечение коммерческим учетом электрической энергии (мощности) в точке поставки и установка шкафа 0,4 кВ по присоединению спального домика Поздняковой В.И., расположенного по адресу: Ростовская область, г. Волгодонск, ул. Отдыха, д.67, к.н. 61:48:0020101:1236</t>
  </si>
  <si>
    <t>Обеспечение коммерческим учетом электрической энергии (мощности) в точке поставки и установка шкафа 0,4 кВ по присоединению жилого дома  Кравец Н.Л., расположенного по адресу: Ростовская область, Волгодонской район, х. Лагутники, ул. Степная, 49, кадастровый номер земельного участка: 61:08:0070209:87</t>
  </si>
  <si>
    <t>Установка коммерческого учета электрической энергии (мощности) в точке поставки и установка шкафа 0,4 кВ по присоединению жилого дома Абдулвахабова У., расположенного по адресу: Ростовская область, Дубовский район, х. Ивановка, ул. Дорожная, д. 1, кадастровый номер земельного участка 61:09:0080201:41</t>
  </si>
  <si>
    <t>Установка прибора коммерческого учета электрической энергии (мощности) в точке поставки для присоединения склада №1 ИП главы К(Ф)Х Недорубова А.А., расположенного по адресу: Ростовская область, Константиновский район, 0,2 км севернее станицы Мариинская, к.н.з.у.: 61:17:0600016:2266</t>
  </si>
  <si>
    <t>Установка прибора коммерческого учета электрической энергии (мощности) в точке поставки для присоединения сооружения связи ООО «ДонСвязьКонструкция», расположенного по адресу: Ростовская область, Волгодонской район, станица Романовская, ул. Жемчужная, на пересечении ул. Жемчужной и пер. Союзного, вблизи жилого дома с к.н. 61:08:0070114:629, с кадастровым кварталом 61:08:0600601, к.н.з.у. 61:08:0070114:629</t>
  </si>
  <si>
    <t>Установка прибора коммерческого учета электрической энергии (мощности) в точке поставки для присоединения жилого дома Жукова В.И., расположенного по адресу: Ростовская область, Волгодонской район, станица Романовская, ул. 75 лет Победы, д. 39, к.н.з.у.: 61:08:0600601:4596</t>
  </si>
  <si>
    <t>Установка прибора коммерческого учета электрической энергии (мощности) в точке поставки для присоединения нежилого здания ИП Убейкина Д.Г., расположенного по адресу: Ростовская область, г. Волгодонск, ул. Отдыха, д.47, кадастровый номер земельного участка: 61:48:0020101:327</t>
  </si>
  <si>
    <t>Установка коммерческого учета электрической энергии (мощности) в точке поставки и установка шкафа 0,4 кВ по присоединению жилого дома Мельника В.С., расположенного по адресу: Ростовская область, Мартыновский район, х. Московский, ул. Московская, д. 11, кадастровый номер земельного участка 61:20:0070601:431</t>
  </si>
  <si>
    <t>Установка коммерческого учета электрической энергии (мощности)  в точке поставки и установка шкафа 0,4 кВ по присоединению нежилого здания Ложниченко В.С., расположенного по адресу: Ростовская область, Ремонтненский район, п. Денисовский, жт. Денисова, д. 11, строение 2, кадастровый номер земельного участка 61:32:0600008:9246</t>
  </si>
  <si>
    <t>Установка прибора коммерческого учета электрической энергии (мощности) в точке поставки для присоединения квартиры Юхно Н.Г., расположенной по адресу: Ростовская область, Ремонтненский район, п. Денисовский, ул. 40 лет Победы, д. 3, кв. 2, к.н.з.у.: 61:32:0030101:1593</t>
  </si>
  <si>
    <t>Установка прибора коммерческого учета электрической энергии (мощности) в точке поставки для присоединения индивидуального жилого дома Фисенко В.Д., расположенного по адресу: Ростовская область, Волгодонской район, станица Романовская, ул. 75 лет Победы, д. 45, к.н.з.у.: 61:08:0600601:4602</t>
  </si>
  <si>
    <t>Установка прибора коммерческого учета электрической энергии (мощности) в точке поставки для присоединения малоэтажной жилой застройки Ким М.А., расположенной по адресу: Ростовская область, Волгодонской район, станица Романовская, ул. 75 лет Победы, д.59, кадастровый номер земельного участка: 61:08:0600601:4616</t>
  </si>
  <si>
    <t>Установка прибора коммерческого учета электрической энергии (мощности) в точке поставки для присоединения жилого дома Каймачникова Д.Г., расположенного по адресу: Ростовская область, Волгодонской район, станица Романовская, ул. 75 лет Победы, д. 65, к.н.з.у.: 61:08:0600601:4621</t>
  </si>
  <si>
    <t>Установка прибора коммерческого учета электрической энергии (мощности) в точке поставки для присоединения здания администрации ИП Коваленко О.С., расположенного по адресу: Ростовская область, Волгодонской район, примерно в 1,5 км на северо-восток от станицы Романовская, к.н.з.у: 61:08:0070104:281</t>
  </si>
  <si>
    <t>Установка коммерческого учета электрической энергии (мощности) в точке поставки и установка шкафа 0,4 кВ по присоединению жилого дома Косаревой Н.С., расположенного по адресу: Ростовская область, Волгодонской район, станица Романовская, ул. Язева, д. 25, кадастровый номер земельного участка 61:08:0600601:3833 (1шт)</t>
  </si>
  <si>
    <t xml:space="preserve">Установка приборов коммерческого учета электрической энергии (мощности) в точке поставки для присоединения жилого дома Усенко М.В. и индивидуального жилого дома Шейкиной Л.П., расположенных по адресу: Ростовская область, Волгодонской район, станица Романовская, ул. 75 лет Победы, д.57, к.н.з.у.: 61:08:0600601:5144 и д.61, к.н.з.у.: 61:08:0600601:4618 </t>
  </si>
  <si>
    <t>Установка прибора коммерческого учета электрической энергии (мощности) в точке поставки для присоединения индивидуального жилого дома Удодовой Г.С., расположенного по адресу: Ростовская область, Волгодонской район, станица Романовская, ул. 75 лет Победы, д. 71, к.н.з.у.: 61:08:0600601:4627</t>
  </si>
  <si>
    <t>Установка прибора коммерческого учета электрической энергии (мощности) в точке поставки для присоединения магазина ИП Акмалиева А.Е., расположенного по адресу: Ростовская область, Волгодонской район, станица Романовская, ул. Тюхова, д. 80б, к.н.з.у.: 61:08:0000000:3578</t>
  </si>
  <si>
    <t>Установка коммерческого учета электрической энергии (мощности) в точке поставки и установка шкафа 0,4 кВ по присоединению жилого дома Шейкина С.В., расположенного по адресу: Ростовская область, Волгодонской район, станица Романовская, ул. Соловьевых, д. 75а, кадастровый номер земельного участка 61:08:0070121:292</t>
  </si>
  <si>
    <t>Установка прибора коммерческого учета электрической энергии (мощности) в точке поставки для присоединения индивидуального жилого дома Кучиной М.А., расположенного по адресу: местоположение установлено относительно ориентира, расположенного в границах участка. Почтовый адрес ориентира: Ростовская область, Волгодонской район, станица Романовская, пер. Союзный. 2, кадастровый номер земельного участка: 61:08:0070120:688</t>
  </si>
  <si>
    <t>Установка прибора коммерческого учета электрической энергии (мощности) в точке поставки для присоединения жилого дома Прокопенко И.А., расположенного по адресу: Ростовская область, Волгодонской район, х. Потапов, ул. Комсомольская, д.62,  к.н.з.у: 61:08:0040104:74</t>
  </si>
  <si>
    <t>Установка прибора коммерческого учета электрической энергии (мощности) в точке поставки для присоединения складского здания ИП Московой И.С., расположенного по адресу: Ростовская область, Волгодонской район, х. Потапов, ул. Комсомольская, д. 63Г, к.н.з.у.: 61:08:0040103:93</t>
  </si>
  <si>
    <t>Установка прибора коммерческого учета электрической энергии (мощности) в точке поставки для присоединения жилого дома Рябышева П.А., расположенного по адресу: Ростовская область, Дубовский район, х. Овчинников, ул. Весенняя, д. 21, к.н.з.у.: 61:09:0030201:62:21</t>
  </si>
  <si>
    <t>Установка прибора коммерческого учета электрической энергии (мощности) в точке поставки для присоединения жилого дома Крюковой В.Н., расположенного по адресу: Ростовская область, Дубовский район, х. Овчинников, ул. Центральная, д. 5, к.н.з.у.: 61:09:0030201:635</t>
  </si>
  <si>
    <t>Установка прибора коммерческого учета электрической энергии (мощности) в точке поставки для присоединения малоэтажной жилой застройки (Индивидуальный жилой дом/Садовый/Дачный дом) Стеценко С.В., расположенной по адресу: Ростовская область, Дубовский район, х. Овчинников, ул. Береговая, д.22, кадастровый номер земельного участка: 61:09:0030201:35</t>
  </si>
  <si>
    <t>Обеспечение коммерческим учетом электрической энергии (мощности) в точке поставки и установка шкафа 0,4 кВ по присоединению магазина Сардалиева Э.Н., расположенного по адресу: Ростовская область, Мартыновский район, слобода Большая Орловка, ул. Революционная, д.65-а, к.н. 61:20:0020101:13067</t>
  </si>
  <si>
    <t>Установка прибора коммерческого учета электрической энергии (мощности) в точке поставки для присоединения квартиры Крюкова С.А., расположенной по адресу: Ростовская область, Константиновский район, х. Нижнекалинов, ул. Степная, д.6, кв.2, к.н.з.у: 61:17:0060801:314</t>
  </si>
  <si>
    <t>Установка коммерческого учета электрической энергии (мощности) в точке поставки и установка шкафа 0,4 кВ по присоединению жилого дома Абраменко Г.А., расположенного по адресу: Ростовская область, Константиновский район, станица Николаевская, ул. Коммунистическая, д. 8, кадастровый номер земельного участка 61:17:0050101:6434</t>
  </si>
  <si>
    <t>Установка прибора коммерческого учета электрической энергии (мощности) в точке поставки для присоединения жилого дома Болдырева Д.П., расположенного по адресу: Ростовская область, Константиновский район, х. Суворов, ул. Центральная, д. 36, к.н.з.у.: 61:17:0040601:444</t>
  </si>
  <si>
    <t>Установка коммерческого учета электрической энергии (мощности) в точке поставки и установка шкафа 0,4 кВ по присоединению жилого дома Поповой Г.И., расположенного по адресу: Ростовская область, Ремонтненский район, с. Кормовое, ул. Мира, д. 38, кадастровый номер земельного участка 61:32:0060101:267 (1 шт)</t>
  </si>
  <si>
    <t>Установка прибора коммерческого учета электрической энергии (мощности) в точке поставки для присоединения жилого дома Титова П.А., расположенного по адресу: Ростовская область, Цимлянский район, станица Камышевская, ул. Большая Садовая, д. 59, к.н.з.у.: 61:41:0040110:32</t>
  </si>
  <si>
    <t>Установка прибора коммерческого учета электрической энергии (мощности) в точке поставки для присоединения модульного отделения почтовой связи АО «Почта России», расположенного по адресу: Ростовская область, Заветинский район, х. Шебалин, ул. Гагарина, д. 20а, к.н.з.у.: 61:11:0090101:1423</t>
  </si>
  <si>
    <t>Установка прибора коммерческого учета электрической энергии (мощности) в точке поставки для присоединения жилого дома Тарасенко Л.В., расположенного по адресу: Ростовская область, Заветинский район, с. Кичкино, ул. Октябрьская, д. 43, к.н.з.у.: 61:11:0030101:7</t>
  </si>
  <si>
    <t>Обеспечение коммерческим учетом электрической энергии (мощности) в точке поставки и установка шкафа 0,4 кВ по присоединению квартиры Мироненко Е.А., расположенной по адресу: Ростовская область, Заветинский район, с. Кичкино, ул. Школьная, д. 6, кв.2, кадастровый номер земельного участка 61:11:0030101:584</t>
  </si>
  <si>
    <t>Обеспечение коммерческим учетом электрической энергии (мощности) в точке поставки и установка шкафа 0,4 кВ по присоединению жилого дома Поддубной С.В., расположенного по адресу: Ростовская область, Заветинский район, с. Кичкино, ул. Солнечная, д. 10, кадастровый номер земельного участка 61:11:0030101:519</t>
  </si>
  <si>
    <t>Установка прибора коммерческого учета электрической энергии (мощности) в точке поставки для присоединения жилого дома Салеевой Л.М., расположенного по адресу: Ростовская область, Заветинский район, х. Шебалин, ул. Набережная, д.13, кадастровый номер объекта: 61:11:090101:0498:2300/А:0/7320</t>
  </si>
  <si>
    <t xml:space="preserve"> 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Большая Федоровка, въезд в х. Большая Федоровка, х. Большая Федоровка, ул. Заречная (Администрация Владимирского сельского поселения). (2шт)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</si>
  <si>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Петровский, ул. Центральная, д.33, Козменко В.И. (1шт)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</si>
  <si>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Садки, пер. Крутой, д.5, Галатова В.П. (1шт)</t>
  </si>
  <si>
    <t xml:space="preserve"> 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р.п. Усть-Донецкий, ул. Дачная, д. 53 (Димитренков О.М.) (1 шт.)</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</si>
  <si>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х. Чумаковский, ул. Колхозная, д. 7 (Токарев Н.И.) (1 шт.)</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</si>
  <si>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х. Бронницкий, ул. Советская, д. 36 (Счанян О.Л.) (1 шт.)</t>
  </si>
  <si>
    <t xml:space="preserve"> Обеспечение коммерческим учетом электрической энергии (мощности) в точке поставки по присоединению объекта заявителя. Ростовская область р-н. Аксайский, х. Горизонт (Каверин Д.Л.) (1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</si>
  <si>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п. Красногорняцкий, ул. Михайличенко д.15, ул. Петренко д 17 (Кузнецова О.А., Андриянцев Р.В.) (2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</si>
  <si>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х. Марьевка, ул. Вишневая, д. 20 (Матвиенко Т.В.) (1 шт.)</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</si>
  <si>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х. Шевченко, ул. Подгорная, д. 22 (Шерешев И.В.) (1 шт.)</t>
  </si>
  <si>
    <t>Обеспечение коммерческим учетом электрической энергии (мощности) в точке поставки по присоединению объекта заявителя. Ростовская область, Родионово-Несветайский район, х. Болдыревка, ул. Дубовая, д. 11 (Дроменко И.П.) (1 шт.)</t>
  </si>
  <si>
    <t>Обеспечение коммерческим   учетом электрической энергии (мощности) в точке поставки и установка шкафа 0,4 кВ для электроснабжения «ВРУ-0,4 кВ для наружного освещения автомобильной дороги», от опоры №19 ВЛ 0,4кВ № 1 от КТП 303 ВЛ 10кВ "Мир" ПС Н-9, расположенной по адресу Родионово-Несветайский район, х. Новотроицкий, ул. Центральная  Ростовской области</t>
  </si>
  <si>
    <t>Обеспечение коммерческим   учетом электрической энергии (мощности) в точке поставки и установка шкафа 0,4 кВ для электроснабжения «ВРУ-0,4 кВ для наружного освещения автомобильной дороги», от опоры №1 ВЛ 0,4кВ № 1 от КТП 10/0,4 № 34 ВЛ 10кВ "Мир" ПС Н-9, расположенной по адресу Родионово-Несветайский район, х. Новотроицкий, ул. Центральная  Ростовской области</t>
  </si>
  <si>
    <t>Обеспечение коммерческим учетом электрической энергии (мощности) в точке поставки по присоединению объекта заявителя. Ростовская область, Родионово-Несветайский район, сл. Родионово-Несветайская, ул. Сосновая,5, (ИП Комендатова Н.С.)</t>
  </si>
  <si>
    <t>Обеспечение коммерческим учетом электрической энергии (мощности) в точке поставки по присоединению объектов заявителей. Ростовская область, Октябрьский район, ст. Кривянская, ул. Орджоникидзе д.20 (Лиманцева С.И) (1 шт.)</t>
  </si>
  <si>
    <t>Установка прибора учета для присоединения базовой станции сотовой связи АО «ПБК», расположенной по адресу: Ростовская область Родионово-Несветайский район, х. Каменный Брод, ул. Первомайская,  участок в 60 м от дома № 4, в пределах кадастрового квартала 61:33:0030501, расположенный в территориальной зоне Р1 (1шт.)</t>
  </si>
  <si>
    <t>Установка прибора учета для присоединения ЛЭП 0,4 кВ жилого дома Бакушкиной Л.Г., расположенного по адресу: Ростовская область,  Родионово-Несветайский район,  х. Волошино, ул. Заречная,  д. 20, КН ЗУ: 61:33:0070101:1437 (1шт.)</t>
  </si>
  <si>
    <t>Установка прибора учета для присоединения жилого дома Бабушкина И.А., расположенного по адресу: Ростовская область, Родионово-Несветайский район,  х. Каменный Брод, ул. Смирнова,  д. 8б, КН ЗУ: 61:33:0030501:156 (1шт.)</t>
  </si>
  <si>
    <t>Установка прибора учета для присоединения объекта Малоэтажная жилая застройка (Индивидуальный жилой дом/Садовый/Дачный дом) Бунь А.П., расположенного по адресу: Ростовская область, Родионово-Несветайский район,  х. Октябрьский, СНТ "Электромонтажник", участок № 214А, КН ЗУ: 61:33:0500201:288 (1шт.)</t>
  </si>
  <si>
    <t>Установка прибора учета для присоединения Малоэтажной жилой застройки (Индивидуальный жилой дом/Садовый/Дачный дом) Данько М.В., расположенной по адресу: Ростовская область, Родионово-Несветайский район, с. Генеральское, ул. Советская,  д. 28, КН ЗУ: 61:33:0070601:36 (1шт.)</t>
  </si>
  <si>
    <t>Установка прибора учета для присоединения жилого дома Шумейко С.Н., расположенного по адресу: Ростовская область, Родионово-Несветайский район, х. Греково-Балка, ул. Центральная,  д. 24, КН ЗУ: 61:33:0021001:47 (1шт.)</t>
  </si>
  <si>
    <t>Установка прибора учета для присоединения Малоэтажной жилой застройки (Индивидуальный жилой дом/Садовый/Дачный дом) Петровой В.П., расположенной по адресу: Ростовская область, Родионово-Несветайский район, сл. Барило-Крепинская, ул. Гончарова,  д. 7, КН ЗУ: 61:33:0050101:270 (1шт.)</t>
  </si>
  <si>
    <t>Установка прибора учета для присоединения СТОА ИП Понимаш В.Н., расположенной по адресу: Ростовская область, Родионово-Несветайский район, сл. Родионово-Несветайская, ул. Гвардейцев-Танкистов,  д. 2М, КН ЗУ: 61:33:0040133:99 (1шт.)</t>
  </si>
  <si>
    <t>Установка прибора учета для присоединения жилого дома Долженко С.В., расположенного по адресу: Ростовская область, Родионово-Несветайский район, сл. Родионово-Несветайская, ул. 30 лет Победы,  д. 15, КН ЗУ: 61:33:0040123:79 (1шт.)</t>
  </si>
  <si>
    <t>Установка прибора учета для присоединения «Малоэтажной жилой застройки (Индивидуальный жилой дом/Садовый/Дачный дом)» Петровой И.В., расположенной по адресу: Ростовская область, Родионово-Несветайский район, х. Каменный Брод, ул. Каменка,  д. 43, КН ЗУ: 61:33:0030501:632 (1шт.)</t>
  </si>
  <si>
    <t>Установка прибора учета для присоединения ВРУ-0,4кВ  здания администрации Садковского сельского поселения, расположенного по адресу: Ростовская область, Красносулинский район, х.Садки, ул. Советская, д.17, к.н.з.у.: 61:18:0090104:295 (1шт.)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</si>
  <si>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х. Большое Зверево, ул. Колхозная, д.15,Баранова А.С. (1шт)</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</si>
  <si>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п. Черевково, ул. Октябрьская д.26, кв./оф.1 (Стогнеев Г.А.) (1шт.)</t>
  </si>
  <si>
    <t>Установка прибора учета для присоединения зернохранилища ИП Поливанова В.П., расположенного по адресу: Ростовская область, Красносулинский район, с.Ребриковка, ул. Веселая, д. 5, КН ЗУ: 61:18:0050701:112» (1шт.)</t>
  </si>
  <si>
    <t>Установка прибора учета для присоединения базовой станции/ оборудование сотовой связи Красносулинского района ООО «Герц», расположенной по адресу: Ростовская область, Красносулинский район, п. Пригородный, ул. Ленина (1шт.)</t>
  </si>
  <si>
    <t>Установка прибора  учета  для  присоединения Базовой станции/ оборудование сотовой связи ООО «Герц», расположенной по адресу: Ростовская область,  Красносулинский район, х. Пушкин, Пролетарское сельское поселение, 7,5 км на юго-запад от ул. Центральная (1шт.)</t>
  </si>
  <si>
    <t>Установка прибора учета для присоединения «Малоэтажная жилая застройка (Индивидуальный жилой дом/Садовый/Дачный дом)» Кравченко А.Н. расположенной по адресу: р-н. Родионово-Несветайский с. Генеральское, ул. Ленина,  д. 28а, к.н.з.у. 61:33:0070601:1750</t>
  </si>
  <si>
    <t>Установка прибора учета для присоединения жилого дома Миронова И.В., расположенного по адресу: Ростовская область, Родионово-Несветайский район, сл. Родионово-Несветайская, ул. Панфиловцев,  д. 39,  д. 1, КН ЗУ: 61:33:0040137:5 (1шт.)</t>
  </si>
  <si>
    <t>Установка прибора учета для присоединения «Малоэтажная жилая застройка (Индивидуальный жилой дом/Садовый/Дачный дом)» Михно Г.В.. расположенной по адресу: р-н. Родионово-Несветайский, сл. Большекрепинская, ул. Заречная, д. 42а, к.н.з.у. 61:33:0060101:3032</t>
  </si>
  <si>
    <t>Установка прибора учета для присоединения жилого дома Шакарян А.В., расположенного по адресу: Ростовская область, Родионово-Несветайский район,  сл. Родионово-Несветайская, ул. Айвовая,  д. 17, КН ЗУ: 61:33:0040123:251 (1шт.)</t>
  </si>
  <si>
    <t>Строительство ВЛИ-0,4 кВ от оп.32 по 64 по ВЛ 0,4кВ № 2 от ТП № 48 ВЛ-10 кВ Новоегорьевка ПС Н-9, для электроснабжения земельного участка ИП Лигус В.Н. по адресу: Родионово-Несветайский район, х. Греково-Балка, к.н.з.у. 61:33:0600006:146, (ориентировочная протяженность ЛЭП – 0,290 км)</t>
  </si>
  <si>
    <t xml:space="preserve">Обеспечение коммерческим учетом электрической энергии (мощности) в точке поставки и установка шкафа с коммутационным аппаратом для электроснабжения ВРУ-0,4 кВ ремонтного цеха ИП Ванян С.А., Ростовская область, Красносулинский район, на землях ПСХ «Аютинское», к.н.з.у.: 61:18:0600022:158 </t>
  </si>
  <si>
    <t>Обеспечение коммерческим учетом электрической энергии (мощности) в точке поставки по присоединению объектов заявителей. Ростовская область, Красносулинский район, с. Прохоровка, ул. Центральная, д.94 (Конкин Артур Петрович) (1шт.)</t>
  </si>
  <si>
    <t>Установка  прибора  учета  для  присоединения детского сада на 60 мест Муниципального казенного учреждения Красносулинского района «Отдел капитального строительства», расположенного по адресу: Ростовская область, Красносулинский район, ст. Владимировская, ул. Школьная, б/н, КН ЗУ: 61:18:0020103:171 (1шт.)</t>
  </si>
  <si>
    <t>Обеспечение коммерческим учетом электрической энергии (мощности) в точке поставки по присоединению объекта Заявителя ВРУ-0,4 кВ для электроснабжения хозяйственной постройки Ващенко Е.В., расположенного по адресу: Ростовская область, Семикаракорский район, ст. Кочетовская, ул. Набережная,  д. 51, к.н.з.у.: 61:35:0080101:4074 (1шт)</t>
  </si>
  <si>
    <t>Обеспечение коммерческим учетом электрической энергии (мощности) в точке поставки по присоединению объекта заявителя. Ростовская обл., р-н Усть-Донецкий, х. Пухляковский, ул. Западная, д. 13-В (Малейко Г.В.)</t>
  </si>
  <si>
    <t>Установка прибора учета для присоединения жилого дома Бойко С.В., расположенного по адресу: Ростовская область, Усть-Донецкий район, х. Пухляковский, ул. Садовая,  д. 5, КН ЗУ: 61:39:0090101:368» (1шт.)</t>
  </si>
  <si>
    <t>Установка прибора учета для присоединения жилого дома Коробова С.Е., расположенного по адресу: Ростовская область, Усть-Донецкий район, ст. Нижнекундрюченская, ул. Нечаевская,  д. 2, КН ЗУ: 61:39:0060101:117 (1шт.)</t>
  </si>
  <si>
    <t>Обеспечение коммерческим учетом электрической энергии (мощности) в точке поставки по присоединению объекта заявителя. Российская Федерация, Ростовская обл., р-н. Усть-Донецкий, ст. Нижнекундрюченская, ул. Пролетарская, д.25 (ИП Автонов П.В.)</t>
  </si>
  <si>
    <t>Установка прибора учета для присоединения жилого дома  Шабановой Е.А., расположенного по адресу: Ростовская область, Усть-Донецкий район, х. Апаринский, ул. Университетская,  д. 8, кадастровый номер земельного участка: 61:39:0050102:48 (1шт.)</t>
  </si>
  <si>
    <t>Установка прибора учета для присоединения объекта ВРУ-0.4кВ жилого дома Попова М.В., расположенного по адресу: Ростовская область, Усть-Донецкий район, х. Апаринский, ул. Первомайская, д. 18, кадастровый номер земельного участка: 61:39:050102:0022 (1 шт)</t>
  </si>
  <si>
    <t>Установка прибора учета для присоединения  жилого дома  Залепиловой О.М., расположенного по адресу: Ростовская область, Усть-Донецкий район, р.п. Усть-Донецкий, ул. Шолохова,  д. 52, КН ЗУ: 61:39:0010104:44 (1шт.)</t>
  </si>
  <si>
    <t>Установка прибора учета для присоединения жилого дома  Токаревой С.М., расположенного по адресу: Ростовская область, Усть-Донецкий район, р.п. Усть-Донецкий, ул. Виноградная,  д. 39, кадастровый номер земельного участка: 61:39:0010104:219 (1шт.)</t>
  </si>
  <si>
    <t>Установка прибора учета для присоединения жилого дома  Бузулуцкой Л.И., расположенного по адресу: Ростовская область, Октябрьский район, п. Равнинный, ул. Майская,  д. 23, кадастровый номер земельного участка: 61:28:0020601:87 (1шт.)</t>
  </si>
  <si>
    <t>Установка прибора учета для присоединения объекта ВРУ-0.4кВ жилого дома Каменева М.В., расположенного по адресу: Ростовская область, Усть-Донецкий район, ст. Нижнекундрюченская, ул. Почтовая,  д. 41, кадастровый номер земельного участка: 61:39:0060102:143 (1 шт)</t>
  </si>
  <si>
    <t>Обеспечение коммерческим учетом электрической энергии (мощности) в точке поставки для электроснабжения ВРУ-0.4кВ объекта благоустройства прибрежной зоны вдоль реки Северский Донец Администрации Апаринского с/п, расположенного по адресу: Ростовская область, Усть-Донецкий район, х. Апаринский, примерно в 150 м по направлению на юго-восток от земельного участка № 58 по ул. Донецкая, кадастровый номер земельного участка 61:39:0600009:348</t>
  </si>
  <si>
    <t>Установка прибора учета для присоединения дошкольной образовательной организации (учреждения) МКУ «Служба заказчика» Усть-Донецкого района, расположенного по адресу: Ростовская область, Усть-Донецкий район, х. Апаринский, ул. Виноградная,  д. 22, КН ЗУ 61:39:0050101:1461 (1шт.)</t>
  </si>
  <si>
    <t>Строительство ВЛИ-0,4 кВ от оп.3 ВЛ 0,4 кВ № 1 от МТП 10/0,4кВ № М-2 по ВЛ-10кВ «Маяки» ПС Н-15, для электроснабжения жилого дома Семенова А.А.по адресу: р-н. Родионово-Несветайский, х. Атамано-Власовка, ул. Чапаева, д. 3, (ориентировочная протяженность ЛЭП – 0,040 км)</t>
  </si>
  <si>
    <t>Обеспечение коммерческим учетом электрической энергии (мощности) в точке поставки по присоединению объекта заявителя. Ростовская область, Родионово-Несветайский район, сл. Родионово-Несветайская, ул. Айвовая, д. 32  (Сухин Ю.С.)</t>
  </si>
  <si>
    <t>Обеспечение коммерческим учетом электрической энергии (мощности) в точке поставки по присоединению объекта заявителя. Ростовская область р-н. Родионово-Несветайский, х. Новотроицкий, ул. Степная, д. 6 (Лимарев А.А.)</t>
  </si>
  <si>
    <t>Установка прибора учета  для присоединения базовой станции/оборудования сотовой связи ПАО междугородной и международной электрической связи «Ростелеком», расположенной по адресу: Ростовская область, Красносулинский район, с. Павловка (1шт.)</t>
  </si>
  <si>
    <t>Установка прибора учета для присоединения базовой станции/оборудования сотовой связи ПАО междугородной и международной электрической связи «Ростелеком», расположенной по адресу: Ростовская область, Красносулинский район, х. Васецкий (1шт.)</t>
  </si>
  <si>
    <t>Установка прибора учета для присоединения склада ИП Данилова Н.В., расположенного по адресу: Ростовская область, Красносулинский район, с. Киселево, ул. Лермонтова, д. 6, КН ЗУ: 61:18:0050104:105 (1шт.)</t>
  </si>
  <si>
    <t>Установка прибора учета для присоединения жилого дома Абанина Д.Н, расположенного по адресу: Ростовская область, Красносулинский район, п. Пригородный, ул. 47-й Гвардейской Стрелковой Дивизии, д. 66, КН ЗУ: 61:18:0110104:26 (1шт.)</t>
  </si>
  <si>
    <t>Установка прибора учета для присоединения жилого дома Димитрова Н.И., расположенного по адресу: Ростовская область, Красносулинский район, х. Молаканский, пер. Школьный, д. 3 (1шт.)</t>
  </si>
  <si>
    <t>Обеспечение коммерческим учетом электрической энергии«Обеспечение коммерческим учетом электрической энергии  в точке поставки, по присоединению жилого дома Кривовой А.Н., расположенного по адресу: Ростовская область, Белокалитвинский район,  х. Гусынка, ул. Хуторская, д. № 8, к.н. (1шт)</t>
  </si>
  <si>
    <t>Обеспечение коммерческим учетом электрической энергии в точке поставки, по присоединению телятника № 2 индивидуального предпринимателя Вдовенко Л.Н., расположенного по адресу: Ростовская область, Белокалитвинский район, х. Ильинка, 200 метров восточнее х. Ильинка, к.н. 61:04:0600002:393(1шт)</t>
  </si>
  <si>
    <t>Обеспечение коммерческим учетом электрической энергии в точке поставки, по присоединению жилого дома Бобик Р.В., расположенного по адресу: Ростовская область, Милютинский район, ст.Селивановская, ул.Череватенко, д.6, к.н. 61:23:080101:148 (прибор учёта электроэнергии - 1шт)</t>
  </si>
  <si>
    <t>Обеспечение коммерческим учетом электрической энергии  в точке поставки, по присоединению жилого дома Романова В.Г., расположенного по адресу: Ростовская область, Милютинский район, х. Сулинский, пер. Тенистый, д.5, к.н. 61:23:010101:12 (прибор учёта электроэнергии - 1шт)</t>
  </si>
  <si>
    <t>Обеспечение коммерческим учетом электрической энергии  в точке поставки, по присоединению жилого дома Кузнецова Сергея Генадьевича расположенного по адресу: Ростовская область, Обливский район, хутор Кзыл-Аул, улица Муссы Джалиля, дом 3, к.н. 61:27:0071201:98 (прибор учёта электроэнергии - 1шт).</t>
  </si>
  <si>
    <t>Обеспечение коммерческим учетом электрической энергии в точке поставки, по присоединению жилого дома Пивневой О.И., расположенного по адресу: Ростовская область, Обливский район, х. Караичев, ул. Новая, д. 11, к.н. 61:27:0040104:66(прибор учета электроэнергии – 1шт).</t>
  </si>
  <si>
    <t>Обеспечение коммерческим учетом электрической энергии в точке поставки, по присоединению жилого дома Давыдова А.А., расположенного по адресу: Ростовская область, Белокалитвинский район, п. Сосны, ул. Севастопольская д, 8 кв.2, к.н. 61:04:0150405:221(1шт)</t>
  </si>
  <si>
    <t>Обеспечение коммерческим учетом электрической энергии в точке поставки, по присоединению жилого дома ООО «АСБ-Калитва»., расположенного по адресу: Ростовская область, Белокалитвинский район, х. Ильинка, ул. Первомайская, д. 9, к.н. 61:04:0140103:47 (прибор учёта электроэнергии - 1шт)</t>
  </si>
  <si>
    <t>Установка прибора коммерческого учёта электрической энергии для присоединения жилого дома Мушаковой М.В., расположенного по адресу: Ростовская область, Белокалитвинский район, х. Ильинка, ул. Советская, д. № 12, к.н. 61:04:0140107:95 (прибор учета электроэнергии – 1шт)</t>
  </si>
  <si>
    <t>Установка прибора коммерческого учёта электрической энергии для присоединения строящегося жилого дома Морозова Д.Д., расположенного по адресу: Ростовская область, Белокалитвинский район, п. Сосны, ул. Энергетиков, д. № 15 а, к.н. 61:04:0150407:277(прибор учета электроэнергии – 1шт).</t>
  </si>
  <si>
    <t>Установка прибора коммерческого учёта электрической энергии для присоединения строящегося жилого дома Петросяна А.Р., расположенного по адресу: Ростовская область, Белокалитвинский район, х. Апанасовка, ул. Луговая д, 2 к.н. 61:04:0130103:130(прибор учета электроэнергии – 1шт).</t>
  </si>
  <si>
    <t>Установка прибора коммерческого учёта электрической энергии,  для присоединения Фельдшерского-акушерского пункта «Центральная Районная больница»., расположенного по адресу: Ростовская область, Белокалитвинский район, х. Насонтов, ул. Центральная, д. № 64, к.н. з.у. 61:04:070301:0040 (прибор учета электроэнергии – 1шт)</t>
  </si>
  <si>
    <t>Обеспечение коммерческим учетом электрической энергии  в точке поставки, по присоединению жилого дома Панкратова Михаила Валерьевича, расположенного по адресу: Ростовская область, Обливский район,  хутор Солонецкий,  улица Подгорная, дом 4, к.н. 61:27:0060101:177 (прибор учёта электроэнергии - 1шт).</t>
  </si>
  <si>
    <t>Обеспечение коммерческим учетом электрической энергии в точке поставки, по присоединению «здание пожарного депо» Администрации муниципального образования «Обливское сельское поселение» Обливского района Ростовской области, расположенного по адресу: Ростовская область, Обливский район, хутор Ковыленский,    улица Центральная, дом 16а, к.н. 61:27:0071101:224» (прибор учёта электроэнергии - 1шт).</t>
  </si>
  <si>
    <t>Установка прибора коммерческого учёта электрической энергии для присоединения административного здания, Администрации муниципального образования «Калач –Куртлакского сельского поселения», расположенного по адресу: Ростовская область, Советский район, сл. Калач-Куртлак, ул. Молодежная, д.9, к.н. 61:36:0040101:346 (прибор учета электроэнергии – 1шт).</t>
  </si>
  <si>
    <t>Обеспечение коммерческим учетом электрической энергии в точке поставки, по присоединению жилого дома Степикина А.П., расположенного по адресу: Ростовская область, Тацинский район, х. Верхнеобливский, ул. Советская, 13 (1 шт)</t>
  </si>
  <si>
    <t>'Установка прибора коммерческого учёта электрической энергии для присоединения жилого дома Зинаковой С.О., расположенного по адресу: Ростовская область, Белокалитвинский район, х. Поцелуев, ул. Газодобытчиков д,4 к.н. 61:04:0050104:36 (прибор учёта электроэнергии - 1шт).</t>
  </si>
  <si>
    <t>Установка прибора коммерческого учёта электрической энергии, для присоединения зернохранилища № 2 ИП Главы КФХ Курилина В.Н., расположенного по адресу: Ростовская область, Милютинский район, х. Николаевка, ул. Северная д. 11, к.н.з.у. 61:23:0600011:692 (прибор учёта электроэнергии      30 кВт - 1шт.)</t>
  </si>
  <si>
    <t>Установка прибора коммерческого учёта электрической энергии для присоединения жилого дома Желещиковой М.И., расположенного по адресу: Ростовская область, Морозовский район, х. Вознесенский, ул. Заречная, д.21, к.н. 61:24:0030504:17 (прибор учёта электроэнергии - 1шт.)</t>
  </si>
  <si>
    <t>Установка прибора коммерческого учёта электрической энергии для присоединения жилого дома Кулюк В.В., расположенного по адресу: Ростовская область, Морозовский район, х. Золотой, ул. Золотая, д. 10, к.н. 61:24:0080201:30 (прибор учёта электроэнергии - 1шт.)</t>
  </si>
  <si>
    <t>Установка прибора коммерческого учёта электрической энергии для присоединения гаража Ткачевой Н.А., расположенного по адресу: Ростовская область, Тарасовский район,  
х. Ерофеевка, ул. Школьная, д. 8, к.н. 61:37:0050401:603 (прибор учёта электроэнергии - 1шт).</t>
  </si>
  <si>
    <t>Установка прибора коммерческого учёта электрической энергии, для присоединения кафе ООО «Топ фудс лтд», расположенного по адресу: Ростовская область, Тарасовский р-н, Дячкинское сельское поселение, 2,3 км на северо-восток от сл. Дячкино, к.н. 61:37:0600012:1899 (прибор учёта электроэнергии - 1шт)</t>
  </si>
  <si>
    <t>65</t>
  </si>
  <si>
    <t>Установка прибора коммерческого учёта электрической энергии, для присоединения объекта сельскохозяйственного производства Скорикова В.Ф., расположенного по адресу: Ростовская область, Каменский район, Красновское сельское поселение, к.н.з.у. 61:15:0601001:1804 (прибор учёта электроэнергии - 1шт.)</t>
  </si>
  <si>
    <t>Обеспечение коммерческим учетом электрической энергии в точке поставки, по присоединению здания модульный ФАП МБУЗ «ЦРБ» расположенного по адресу: Ростовская область, Морозовский район, х. Трофименков, ул. Садовая, д.19 в, к.н. 61:24:0020501:624 (1шт)</t>
  </si>
  <si>
    <t>Обеспечение коммерческим учетом электрической энергии в точке поставки, по присоединению жилого дома Кисловой А.В., расположенного по адресу: Ростовская область, Тарасовский район, х. Липовка, ул. Пролетарская, д. 63, к.н. 61:37:0020301:83 (прибор учёта электроэнергии - 1шт)</t>
  </si>
  <si>
    <t>Обеспечение коммерческим учетом электрической энергии в точке поставки, по присоединению жилого дома Пивоварова В.А., расположенного по адресу: Ростовская область, Тарасовский район, сл. Колушкино, ул. Степная, д. 1, к.н. 61:37:090101:0220 (прибор учёта электроэнергии - 1шт)</t>
  </si>
  <si>
    <t>Установка прибора коммерческого учёта электрической энергии для присоединения жилого дома Шипиловой А.А., расположенного по адресу: Ростовская область, Милютинский район,                              х. Сулинский, ул. Заречная, д. № 4, к.н. 61:23:0010101:225 (прибор учёта электроэнергии - 1шт)</t>
  </si>
  <si>
    <t>Обеспечение коммерческим учетом электрической энергии  в точке поставки, по присоединению автогаража Середенко А.В., расположенного по адресу: Ростовская область, Милютинский район, х.Николовка, ул.Торговая, д.28, к.н. 61:23:0600011:735(прибор учёта электроэнергии - 1шт)</t>
  </si>
  <si>
    <t>Обеспечение коммерческим учетом электрической энергии  в точке поставки, по присоединению жилого дома Аникина С.Н., расположенного по адресу: Ростовская область, Милютинский район, ст. Селивановская, ул. Кооперативная, д. № 27, к.н. 61:023:0080101:1056 (прибор учета электроэнергии – 1шт)</t>
  </si>
  <si>
    <t>Установка прибора коммерческого учёта электрической энергии для присоединения здания детского сада № 7 Муниципального бюджетного дошкольного образовательного учреждения х. Новодмитриевский, расположенного по адресу: Ростовская область, Милютинский район, х.Новодмитриевский, ул. Новодмитриевка, д. № 10, к.н. 61:23:0050401:207(прибор учета электроэнергии – 1шт).</t>
  </si>
  <si>
    <t xml:space="preserve">Установка прибора коммерческого учёта электрической энергии, для присоединения крытого тока Диденко Н.И., 
расположенного по адресу: Ростовская область, Милютинский район сл. Маньково-Берёзовская, в 930 метрах на запад от сл. Маньково-Берёзовская КН ЗУ 61:23:0600006:773 (прибор учета электроэнергии – 1шт)
</t>
  </si>
  <si>
    <t>Установка прибора коммерческого учёта электрической энергии, для присоединения жилого дома Соколова А.И., расположенного по адресу: Ростовская обл., Милютинский р-н, х. Николовка, ул. Заречная, д.16, к.н. з.у. 61:23:0040301:70, (прибор учёта электроэнергии - 1шт)</t>
  </si>
  <si>
    <t>Установка прибора коммерческого учёта электрической энергии, для присоединения ВРУ- 0,22 кВ квартиры Давыдовой В.С., расположенной по адресу: Ростовская область, Милютинский район, х. Юдин, пер. Космонавтов, д. № 8, стр.1, кв.2, к.н. 61:23:0030101:2113 (прибор учёта электроэнергии - 1шт.).</t>
  </si>
  <si>
    <t>Обеспечение коммерческим учетом электрической энергии  в точке поставки, по присоединению сельского клуба МБУК «Покровский СК», расположенного по адресу: Ростовская область, Морозовский р-н, х. Покровский, ул. Покровская, д. 52, к.н. 61:21:0080501:52 (прибор учёта электроэнергии - 1шт).</t>
  </si>
  <si>
    <t>Обеспечение коммерческим учетом электрической энергии  в точке поставки, по присоединению жилого дома Гаврильчик А.Н., расположенного по адресу: Ростовская область, Морозовский р-н, х. Чекалов, ул. Молодежная, д. 1, к.н. 61:24:0070505:25 (прибор учёта электроэнергии - 1шт).</t>
  </si>
  <si>
    <t>Обеспечение коммерческим учетом электрической энергии  в точке поставки, по присоединению жилого дома Коренькова А.П., расположенного по адресу: Ростовская область, Морозовский р-н,  ст-ца. Вольно-Донская, ул. Молодежная, д. 15, к.н. 61:24:0060104:75 (прибор учёта электроэнергии - 1шт).</t>
  </si>
  <si>
    <t>Обеспечение коммерческим учетом электрической энергии  в точке поставки, по присоединению жилого дома Ганжа А.А.,  расположенного по адресу: Ростовская область, Советский район,слобода Чистяково, ул. Советская, д.12 к.н.з.у. 61:36:0020101:285 (прибор учета электроэнергии – 1шт)</t>
  </si>
  <si>
    <t>Установка прибора коммерческого учёта электрической энергии, для присоединения строящегося нежилого здания ИП Беркутова М.А., расположенного по адресу: Ростовская область, Советский район,  сл. Петрово, ул. Центральная, д.27 «а» к.н. 61:36:0040301:906 (прибор учета электроэнергии – 1шт)</t>
  </si>
  <si>
    <t>Установка прибора коммерческого учёта электрической энергии для присоединения ВРУ-0,4 кВ жилого дома  Кисленко В.Н., расположенного по адресу: Ростовская область, Тацинский район, х. Верхнеобливский, ул. Советская, 17 (прибор учёта электроэнергии - 1шт).</t>
  </si>
  <si>
    <t>Установка прибора коммерческого учёта электрической энергии, для присоединения ВРУ-0,4 кВ строящегося здания ИП Демидовой Н.Н., расположенного по адресу: Ростовская область, Тацинский район, х. Верхнеобливский, примерно в 50 м на восток от ул. Школьная, 48, к.н. 61:38:0600003:1007 (прибор учёта электроэнергии - 1шт.)</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</si>
  <si>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заявителя, Скляровой И.С., расположенного по адресу: Ростовская область, Миллеровский район, х. Терновой, ул. Школьная, д. 98, к.н.з.у. 61:22:0061001:170 (1 шт)</t>
  </si>
  <si>
    <t>Обеспечение коммерческим учетом электрической энергии (мощности) в точке поставки и установка шкафа 0,4 кВ с коммутационным аппаратом, для присоединения ВРУ-0,4 кВ уличного освещения, расположенного по адресу: Ростовская область, Боковский район, ст-ца Каргинская, ул. Чирская, д. 31 Б, к.н. 61:05:0040101:257</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</si>
  <si>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Афанасьевой Н.В., расположенного по адресу: Ростовская область, Шолоховский район, х. Дударевский, ул. Мостовая, д. 5, к.н. 61:43:041901:0046</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</si>
  <si>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Горбуновой Т.В., расположенного по адресу: Ростовская область, Кашарский район, п. Дибровый, кв-л. Школьный, д.21, к.н. 61:16:0130301:347</t>
  </si>
  <si>
    <t>Обеспечение коммерческим учетом электрической энергии (мощности) в точке поставки и установка шкафа 0,4 кВ с коммутационным аппаратом, для присоединения ЩРУ-0,4 кВ для сельскохозяйственного производства Дорониной Н.А., расположенного по адресу: Ростовская область, Верхнедонской  район, х. Громчанский, к.н. 61:07:0600026:320</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</si>
  <si>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Ермаковой О.С., расположенного по адресу: Ростовская область, Шолоховский район, х. Дубровский, пер. Степной, д. 10, к.н. 61:43:0030101:530</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</si>
  <si>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квартиры Казакова В.И., расположенного по адресу: Ростовская область, Кашарский район, с. Первомайское, ул. Торговая, д.5, кв./оф. 2, к.н. 61:16:0110102:194</t>
  </si>
  <si>
    <t>Обеспечение коммерческим учетом электрической энергии (мощности) в точке поставки и установка шкафа 0,4 кВ с коммутационным аппаратом, для присоединения жилого дома Кораблева В.Ю., расположенного по адресу: Ростовская область, Миллеровский район, х. Еритовка, ул. Октябрьская, д.13, к.н. 61:22:0080301:26 (1 шт)</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</si>
  <si>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Парамонова А.М., расположенного по адресу: Ростовская область, Шолоховский район, х. Антиповский, ул. Асфальтная, д. 36, к.н. 61:43:0030201:368</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</si>
  <si>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Магазина 111,заявителя ИП Щусь А.П., расположенного по адресу: Ростовская область, Чертковский район, х. Сидоровский, д. 5,  к.н. 61:42:0070201:73</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</si>
  <si>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Луганской Т.Н., расположенного по адресу: Ростовская область, Кашарский район, с. Первомайское, ул. Калинина, д.5, к.н. 61:16:0110102:690</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</si>
  <si>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Попова М.А., расположенного по адресу: Ростовская область, Кашарский район, с. Россошь, ул. Центральная, д.60, к.н. 61:16:0140101:723</t>
  </si>
  <si>
    <t>Обеспечение коммерческим учетом электрической энергии (мощности) в точке поставки и установка шкафа 0,4 кВ с коммутационным аппаратом, для энергоснабжения домовладения Симонова П.А., расположенного по адресу: Ростовская область, Верхнедонской район, х. Озерский, ул. Верхняя, д. 14, к.н. 61:07:0080301:484 (1 шт.)</t>
  </si>
  <si>
    <t>Обеспечение коммерческим учетом электрической энергии (мощности) в точке поставки и установка шкафа 0,4 кВ с коммутационным аппаратом, для энергоснабжения жилого помещения Теймурова Л.А., расположенного по адресу: Ростовская область, Верхнедонской район, ст. Мешковская, ул. Молодежная, д. 8, кв. 2, к.н. 61:07:0110501:229 (1 шт.)</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</si>
  <si>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Ягольник А.Ю., расположенного по адресу: Ростовская область, Кашарский район, с. Первомайское, ул. Торговая, д.7, к.н. 61:16:0110102:192</t>
  </si>
  <si>
    <t xml:space="preserve">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квартиры, заявителя Осадченко А.Т., расположенного по адресу: Ростовская область, Миллеровский район, х.Каменка, ул. Школьная, д. 21,кв/оф 2 </t>
  </si>
  <si>
    <t>Обеспечение коммерческим учетом электрической энергии (мощности) в точке поставки и установка шкафа 0,4 кВ с коммутационным аппаратом, для энергоснабжения объекта придорожного сервиса заявителя Савельева Д.Д., расположенного по адресу: Ростовская область, Верхнедонской район,х. Ароматный, ул. Лисовенко, д. 1, к.н. 61:07:0050201:284 (1 шт)</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</si>
  <si>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квартиры заявителя Соловьевой Т.А., расположенного по адресу: Ростовская область, Шолоховский район, х. Калининский, ул. Центральная, д. 26, кв. 1 к.н.з.у. 61:43:050101:0776</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</si>
  <si>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заявителя, Чукарина А.П., расположенной по адресу: Ростовская область, Шолоховский район, х. Затонский, ул. Центральная, д. 48, к.н.з.у. 61:43:0080401:88 (1 шт)</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</si>
  <si>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заявителя, Вяликовай Л.А., расположенной по адресу: Ростовская область, Шолоховский район, х. Варваринский, ул. Горская, д. 51, к.н.з.у. 61:43:0080201:136 (1 шт)</t>
  </si>
  <si>
    <t>"Обеспечение коммерческим учетом электрической энергии(мощности) в точке поставки и установка шкафа 0,4 кВ с коммутационным аппаратом для электроснабжения жилого дома заявителя Гладковой Л.Н.,расположенного по адресу:Ростовская область,Кашарский район,х.Третий Интернационал,ул.Заветная,д.25,к.н.з.у. 61:16:0070401:161"</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</si>
  <si>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заявителя,Лаврова Н.Н.., расположенной по адресу: РО, Чертковский район, х. Маньковский, ул. Маньковская, д.9б, к.н.з.у. 61:42:0070301:178"</t>
  </si>
  <si>
    <t>"Обеспечение коммерческим учетом электрической энергии(мощности) в точке поставки и установка шкафа 0,4 кВ с коммутационным аппаратом для электроснабжения жилого дома заявителя Монастырсков А.А.., расположенного по адресу: Ростовская область, Верхнедонской район, х.Гормиловский, ул.Гормиловская, д.50, к.н.з.у. 61:07:0080501:42"</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</si>
  <si>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заявителя, Скорикова А.П., расположенной по адресу: Ростовская область, Верхнедонской район, х. Михайловский, ул. Степная, д. 42, к.н.з.у. 61:07:0100201:10» (1 шт)</t>
  </si>
  <si>
    <t>"Обеспечение коммерческим учетом электрической энергии(мощности) в точке поставки и установка шкафа 0,4 кВ с коммутационным аппаратом для электроснабжения жилого дома заявителя Топольскова С.Ф.,расположенного по адресу:Ростовская область,Верхнедонской  район,х.Солонцовский,ул.Солонцовская,д.12, к.н.з.у. 61:07:0060401:12"</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</si>
  <si>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заявителя, Агафонова Ю.М., расположенного по адресу: Ростовская область, Верхнедонской район, х. Назаровский, ул. Назаровская, д. 12, к.н.з.у. 61:07:0110401:80 (1 шт.)</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</si>
  <si>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заявителя, Агафоновой Е.С., расположенного по адресу: Ростовская область, Верхнедонской  район, х. Поповка, ул. Атаманская, д. 93, к.н.з.у. 61:07:0040401:562"</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</si>
  <si>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заявителя, Воробьева Л.В., расположенного по адресу: Ростовская область, Шолоховский район, х. Громковский, ул. Почтовая, д. 496 а, к.н. 61:43:0010501:1176"</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</si>
  <si>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квартиры заявителя, Дудукаловой В.Н., расположенного по адресу: Ростовская область, Верхнедонской  район, х. Верхняковский, ул. Садовая, д.2, к. 1, к.н.з.у. 61:07:0100501:147"</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</si>
  <si>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заявителя, Титова В.А., расположенного по адресу: Ростовская область, Верхнедонской район, х. Верхняковский, ул. Дорожная, д. 5, к.н.з.у. 61:07:0100501:378 (1 шт)</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</si>
  <si>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склада заявителя, СПК "Крестьянин"., расположенного по адресу: Ростовская область, Верхнедонской  район, ст. Шумилинская, ул. Чехова,  д. 6/2,  к.н.з.у. 61:07:0030101:1503</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</si>
  <si>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здания конторы Заявителя, СПК (колхоз) "Мир"., расположенного по адресу: Ростовская область, Чертковский  район, с. Сохрановка, ул. Школьная,  д. 2 б,  к.н.з.у. 61:42:0150101:612</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</si>
  <si>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Киселева Ю.В., расположенного по адресу: Ростовская область, Миллеровский  район, сл. Волошино, ул. Первомайская, д. 52, к.н.з.у. 61:22:0020101:484</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</si>
  <si>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заявителя, Капелюшного В.Е., расположенного по адресу: Ростовская область, Кашарский район, х. Семеновка, ул. Заречная, д. 20, к.н.з.у. 61:16:0130701:145</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</si>
  <si>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квартиры Заявителя, Лиманского И.Н., расположенной по адресу: Ростовская область, Кашарский район, п. Индустриальный, ул. Зеленая, д. 2, кв. 1, к.н.з.у. 61:16:0060101:470 (1 шт.)</t>
  </si>
  <si>
    <t>Обеспечение коммерческим учетом электрической энергии (мощности) в точке поставки и установка шкафа 0,4 кВ с коммутационным аппаратом, для электроснабжения жилого дома заявителя, Поповой Н.П., расположенного по адресу: Ростовская область, Шолоховский район, х. Дударевский, ул. Свдовая, д. 3, к.н.з.у. 61:43:0040101:482</t>
  </si>
  <si>
    <t>Строительство ВЛ-0,4кВ от опоры №52/3 по ВЛ-0,4кВ №2 КТП-10/0,4 кВ №284 по ВЛ-10кВ №5 ПС 35/10кВ "Ореховская",  установка прибора коммерческого учета электрической энергии (мощности) в точке поставки и установка шкафа 0,4кВ с коммутационным аппаратом (1 шт.) для технологического присоединения личного подсобного хозяйства заявителя Шишкова Ю.А.,расположенного по адресу: Ростовская область, Миллеровский р-н ,х. Ореховка,(к.н.з.у. 61:22:0600027:2077) (ориентировочная протяженность ЛЭП-0,055 км,)</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</si>
  <si>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Семиляковой О.И., расположенного по адресу: Ростовская область,Кашарский  район, х. Новодонецкий, ул. Ольховая, д.50, к.н.з.у. 61:16:0010201:134</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</si>
  <si>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Рыбаковой С.А., расположенного по адресу: Ростовская область, Шолоховский район, х. Колундаевский, пер. Новый, д.4, к.н.з.у. 61:43:0060101:497 (1 шт.)</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</si>
  <si>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Харченко Ю.А., расположенного по адресу: Ростовская область, Кашарский район, с. Россошь, ул. Центральная, д. 53, к.н.з.у. 61:16:0140101:52 (1 шт.)</t>
  </si>
  <si>
    <t>Установка прибора учета электрической энергии (мощности) в точке поставки и установка шкафа 0,4 кВ с коммутационным аппаратом для электроснабжения квартиры заявителя, Подкуйко А.В., расположенного по адресу: Ростовская область, Миллеровский  район, х. Новоандреевка, ул. Донецкая, д. 12, кв. 1, к.н.з.у. 61:22:0010801:29</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</si>
  <si>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Сакменновой В.Ф., расположенного по адресу: Ростовская область, Верхнедонской  район, х. Базковский, ул. Базковская, д.15, к.н.з.у. 61:07:0060201:11</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</si>
  <si>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Абаевой Х.Х., расположенного по адресу: Ростовская область, Шолоховский  район, х. Плешаковский, ул. Лесная, д. 37, к.н.з.у. 61:43:0050501:60</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</si>
  <si>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Кибасова В.А., расположенного по адресу: Ростовская область, Миллеровский  район, х. Треневка, ул. Российская, д. 30, к.н.з.у. 61:22:0061101:141</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</si>
  <si>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Пугачевой О.Н., расположенного по адресу: Ростовская область, Миллеровский  район, х. Треневка, ул. Восточная, д. 17, к.н.з.у. 61:22:0061101:75</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</si>
  <si>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Шуруповой Е.С., расположенного по адресу: Ростовская область, Верхнедонской район,   ст. Казанская, ул. Дальняя, д.17, к.н.з.у. 61:07:0050101:3323 (1 шт.)</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</si>
  <si>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Решетниковой Е.А., расположенного по адресу: Ростовская область, Верхнедонской  район, х. Поповка, ул. Атаманская, д.79, к.н.з.у. 61:07:0040401:572</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</si>
  <si>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Дрынкина С.А., расположенного по адресу: Ростовская область, Верхнедонской  район, ст. Мешковская, ул.Молодежная, д.41, к.н.з.у. 61:06:49:05:00:00:509</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</si>
  <si>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Бондарева В.Н., расположенного по адресу: Ростовская область, Шолоховский район,   х. Колундаевский, ул. Гвардейская, д.26, к.н.з.у. 61:43:0060101:463 (1 шт.)</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</si>
  <si>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Нестерович Д.Ю., расположенного по адресу: Ростовская область, г. Миллерово, сад. Маслодел, проезд 4, участок 16, (1 шт.)</t>
  </si>
  <si>
    <t>Установка прибора учета электрической энергии (мощности) в точке поставки и установка шкафа 0,4 кВ с коммутационным аппаратом для электроснабжения нежилого здания  заявителя, ИП Лиховидова И.И., расположенного по адресу: Ростовская область, Шолоховский  район, х. Меркуловский, ул. Центральная, д. 51, к.н.з.у. 61:43:0080101:512 (1 шт.)</t>
  </si>
  <si>
    <t>Строительство ВЛ-10 кВ от опоры №3/51/209 по ВЛ-10 кВ №18  ПС 110/35/10 кВ "ГОК" с установкой ТП и строительством ВЛ-0,4 кВ установка коммерческого учета электрической энергии (мощности) в точке поставки и установка шкафа 0,4 кВ с коммутационным аппаратом (1шт.), для технологического присоединения мастерской по ремонту сельскохозяйственной техники заявителя, ООО "Агросервис", расположенной в  Ростовская область, г. Миллерово, (61:54:0100001:17) (ориентировочная протяженность ЛЭП-0,48 км, ориентировочная мощность ТП- 0,16 МВА)</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</si>
  <si>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Мазанова С.П., расположенного по адресу: Ростовская область, Шолоховский  район, х. Громковский, ул. Почтовая, д. 141а, к.н.з.у. 61:43:0010501:1216</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</si>
  <si>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Насоновой О.С., расположенного по адресу: Ростовская область, Верхнедонской  район, х. Макаровский, ул.Макаровская, д.25, к.н.з.у. 61:07:0100101:52</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</si>
  <si>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Голубева Е.А., расположенного по адресу: Ростовская область, Шолоховский  район, х. Калининский, ул. Донская, д. 5, к.н.з.у. 61:43:0050101:612</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</si>
  <si>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Мирошниченко С.А., расположенного по адресу: Ростовская область, Миллеровский  район, сл. Титовка, ул. Пушкина, д. 18, 61:22:0150101:141</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</si>
  <si>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Тюрина А.А., расположенного по адресу: Ростовская область, Миллеровский  район, сл. Дегтево, ул. Садовая, д. 40,  61:22:0030101:45</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</si>
  <si>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Тесля А.Н., расположенного по адресу: Ростовская область,Кашарский  район, с. Россошь, ул. Центральная, д.114, к.н.з.у. 61:16:0140101:642</t>
  </si>
  <si>
    <t>Установка прибора учета электрической энергии (мощности) в точке поставки и установка шкафа 0,4 кВ с коммутационным аппаратом для электроснабжения склада заявителя, ИП Шоста А.Н., расположенного по адресу: Ростовская область, Миллеровский район, Криворожское сельское поселение, к.н.з.у. 61:22:0600024:548 (1 шт.)</t>
  </si>
  <si>
    <t>Установка прибора учета электрической энергии (мощности) в точке поставки и установка шкафа 0,4 кВ с коммутационным аппаратом для электроснабжения личного подсобного хозяйства заявителя, Саламахина А.В., расположенного по адресу: Ростовская область, Миллеровский  район, Дегтевское сельское поселение, к.н.з.у. 61:22:0030101:2331</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</si>
  <si>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Зимовнова П.В., расположенного по адресу: Ростовская область, Шолоховский район, х. Антиповский, ул. Заречная, д. 50, к.н.з.у. 61:43:0030201:323 (1 шт.)</t>
  </si>
  <si>
    <t>Установка прибора учета электрической энергии (мощности) в точке поставки и установка шкафа 0,4 кВ с коммутационным аппаратом для электроснабжения ШНО-2 х. Мрыховский, линии наружного освещения подъезда от автодороги "Магистраль Дон" - ст. Мешковская - ст. Казанская к х. Мещеряковский на участке км 11+400-км 12+000 заявителя, Министерство транспорта Ростовской области, расположенного по адресу: Ростовская область, Верхнедонской район, х. Мрыховский, ул. Мрыховская. к.н.з.у. 61:07:0000000:339, (1 шт.)</t>
  </si>
  <si>
    <t>Строительство ВЛ-0,4кВ от опоры №5 по ВЛ-0,4кВ №2 КТП-10/0,4 кВ №722 по ВЛ-10кВ №5 ПС 110/10кВ "Маяк",  установка прибора коммерческого учета электрической энергии (мощности) в точке поставки и установка шкафа 0,4кВ с коммутационным аппаратом (1 шт.) для технологического присоединения базовой станции заявителя, ООО "Т2 Мобайл",расположенной по адресу: Ростовская область, Миллеровский р-н , сл. Никольская, ул. Российская, д. 12, кв. 2  к.н.з.у. 61:22:0100101:53 (ориентировочная протяженность ЛЭП-0,16 км,)</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</si>
  <si>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Гуртовой З.И., расположенного по адресу: Ростовская область,Кашарский  район, с. Первомайское, ул. Калинина, д.20, к.н.з.у. 61:16:0110102:717 91 шт.)</t>
  </si>
  <si>
    <t>Строительство ВЛ-0,4 кВ от опоры №2/27 по ВЛ-0,4 кВ №2 КТП-10/0,4 кВ №28 по ВЛ-10 кВ №4 ПС 35/10 кВ "Боковская" , установка прибора коммерческого учета  электрической энергии (мощности) в точке поставки и установки шкафа 0,4кВ с коммутационным аппаратом, (1 шт) для технологического присоединения жилого дома заявителя, Гладковой Н.В., расположенного по адресу: Ростовская область, Боковский р-н , х. Дуленков, ул. Огородная, д 23-Г., (к.н.з.у. 61:05:0010603:198), (ориентировочная протяженность ЛЭП-0,066 км)</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</si>
  <si>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Беловой Е.Ю., расположенного по адресу: Ростовская область, Шолоховский  район, х. Меркуловский, пер. Донской, д. 16, к.н.з.у. 61:43:0080101:543</t>
  </si>
  <si>
    <t>Установка прибора учета электрической энергии (мощности) в точке поставки и установка шкафа 0,4 кВ с коммутационным аппаратом для электроснабжения базовой станции сотовой связи заявителя, ООО «ТехноСтройГрупп», расположенной по адресу: Ростовская область, Шолоховский район, х. Калининский, к.н.з.у. 61:43:0050101</t>
  </si>
  <si>
    <t>Установка прибора учета электрической энергии (мощности) в точке поставки и установка шкафа 0,4 кВ с коммутационным аппаратом для электроснабжения квартиры заявителя, Крючковой Н.А., расположенной по адресу: Ростовская область, Миллеровский район, г. Миллерово, ул. Хозяйственная, д. 8, кв, 2 к.н.з.у. 61:54:0050001:156</t>
  </si>
  <si>
    <t>«Установка прибора учета электрической энергии (мощности) в точке поставки и установка шкафа 0,4 кВ с коммутационным аппаратом для электроснабжения личного подсобного хозяйства заявителя, Хмеловского А.А., расположенного по адресу: Ростовская область, Миллеровский район, х. Банниково-Александровский, ул. Степная, д. 6, корп. а, к.н.з.у. 61:22:0010201:672»</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</si>
  <si>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Губарева А.С., расположенного по адресу: Ростовская область, Шолоховский район, х. Калиновский, пер. Южный, д. 6, к.н.з.у. 61:43:0080501:342"</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</si>
  <si>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Литовченко Н.Т., расположенного по адресу: Ростовская область, Миллеровский район, х. Кумшацкий, ул. Майская, д. 69, корп. а, к.н.з.у. 61:22:0010601:107</t>
  </si>
  <si>
    <t>Установка прибора учета электрической энергии (мощности) в точке поставки и установка шкафа 0,4 кВ с коммутационным аппаратом для электроснабжения земельного участка заявителя Горбачева П.А., расположенного по адресу: Ростовская область, Верхнедонской район, х. Заикинский, 0,1 км. на север, к.н.к. 61:07:0600010:208</t>
  </si>
  <si>
    <t>Установка прибора учета электрической энергии (мощности) в точке поставки и установка шкафа 0,4 кВ с коммутационным аппаратом для электроснабжения земельного участка заявителя Захаренко В.В., расположенного по адресу: Ростовская область, Верхнедонской район, ст. Казанская, ул. Трудовая, д. 7, к.н.з.у. 61:07:0050101:3307, (1 шт.)</t>
  </si>
  <si>
    <t>Установка прибора учета электрической энергии (мощности) в точке поставки и установка шкафа 0,4 кВ с коммутационным аппаратом для электроснабжения уличного освещения заявителя Администрация Михайлово-Александровского СП, расположенного по адресу: Ростовская область, Чертковский район,с.Михайлово-Александровка,ул..Большевистская д.36,к.н.з.у. 61:42:0090101:896</t>
  </si>
  <si>
    <t>Установка прибора учета электрической энергии (мощности) в точке поставки и установка шкафа 0,4 кВ с коммутационным аппаратом для электроснабжения жилого дома заявителя Муратовой Е.А., расположенного по адресу: Ростовская область, Миллеровский  район,х.Банниково-Александровский,ул.Студенческая д.8, к.н.з.у. 61:22:0010201:113</t>
  </si>
  <si>
    <t>Установка прибора учета для присоединения жилого дома Антонова С.М., расположенного по адресу: Ростовская обл., р-н. Аксайский, х. Махин, ул. Дружбы,  д. 20/6, кадастровый номер земельного участка: 61:02:0600015:5732»(1шт)</t>
  </si>
  <si>
    <t>Установка прибора учета для присоединения жилого дома Арутюняна Р.Р., расположенного по адресу: Ростовская обл., р-н. Аксайский, х. Ленина, ул. Победы, д. 13, кадастровый номер земельного участка: 61:02:0060101:391»(1шт)</t>
  </si>
  <si>
    <t>Установка прибора учета для присоединения жилого дома Кузьменко В.Г., расположенного по адресу: Ростовская обл., р-н. Аксайский, х. Алитуб, ул. Заречная,  д. 1, кадастровый номер земельного участка: 61:02:0020101:728»(1шт)</t>
  </si>
  <si>
    <t>Установка прибора учета для присоединения жилого дома Лямкиной Н.Б., расположенного по адресу: Ростовская обл., р-н. Аксайский, х. Верхнеподпольный, ул. Советская,  д. 110,  корп. А, кадастровый номер земельного участка: 61:02:0020201:634»(1шт)</t>
  </si>
  <si>
    <t>Установка прибора учета для присоединения жилого дома Ситниковой М.А., расположенного по адресу: Ростовская обл., р-н. Аксайский, ст-ца. Ольгинская, ул. Кузнецкая,  д. 57,  корп. А, кадастровый номер земельного участка: 61:02:0090102:3439»(1шт)</t>
  </si>
  <si>
    <t>Установка прибора учета для присоединения жилого дома Багдасарян С.Г., расположенного по адресу: Ростовская обл., р-н. Аксайский, п. Темерницкий, ул. Ореховая,  д. 2,  корп. В, кадастровый номер земельного участка: 61:02:0600005:5935»(1шт)</t>
  </si>
  <si>
    <t>Установка прибора учета для присоединения жилого дома Бесединой Р.Н., расположенного по адресу: Ростовская обл., р-н. Аксайский, п. Янтарный, пер. Незабудковый,  д. 5, кадастровый номер земельного участка: 61:02:0010102:3 (1шт)</t>
  </si>
  <si>
    <t>Установка прибора учета для присоединения жилого дома Васильева С.П., расположенного по адресу: Ростовская обл., р-н. Аксайский, ст-ца. Старочеркасская, ул. Революционная, д. 12, кадастровый номер земельного участка: 61:02:0110101:114»(1шт),</t>
  </si>
  <si>
    <t>Установка прибора учета для присоединения жилого дома Головиной Е.В., расположенного по адресу: Ростовская обл., р-н. Аксайский, г. Аксай, ул. Ильинская,  д. 58, кадастровый номер земельного участка: 61:02:0600010:4143 (1 шт)</t>
  </si>
  <si>
    <t>Установка прибора учета для присоединения жилого дома Лагоды М.А., расположенного по адресу: Ростовская обл., р-н. Аксайский, ст-ца. Мишкинская, ул. Платова, д. 12, кадастровый номер земельного участка: 61:02:0070201:667» (1шт)</t>
  </si>
  <si>
    <t>Установка прибора учета для присоединения жилого дома Ледник Е.В., расположенного по адресу: Ростовская обл., р-н. Аксайский, п. Щепкин, ул. Первомайская, д. 136, кадастровый номер земельного участка: 61:02:0080505:21» (1шт)</t>
  </si>
  <si>
    <t>Установка прибора учета для присоединения жилого дома Лубенец А.С., расположенного по адресу: Ростовская обл., р-н. Аксайский, п. Октябрьский, ул. Советская,  д. 38а, кадастровый номер земельного участка: 61:02:0080106:309»(1шт)</t>
  </si>
  <si>
    <t>Установка прибора учета для присоединения жилого дома Назарян Н.Р., расположенного по адресу: Ростовская обл., р-н. Аксайский, ст-ца. Старочеркасская, ул. Мира,  д. 7-г/1, кадастровый номер земельного участка: 61:02:0600013:2438»(1шт)</t>
  </si>
  <si>
    <t>Установка прибора учета для присоединения жилого дома Плахотниковой Галины Ивановны расположенного по адресу: Ростовская обл., р-н. Аксайский, п. Октябрьский, ул. Советская,  д. 28, кадастровый номер земельного участка: 61:02:0080103:571(1шт)</t>
  </si>
  <si>
    <t>Установка прибора учета для присоединения жилого дома Ревидович М.Н., расположенного по адресу: Ростовская обл., р-н. Аксайский, п. Октябрьский, ул. Лесная, д. 23, кадастровый номер земельного участка: 61:02:0600004:21549(1шт)</t>
  </si>
  <si>
    <t>Установка прибора учета для присоединения жилого дома Румянцевой Н.И., расположенного по адресу: Ростовская обл., р-н. Аксайский, п. Щепкин, ул. Еременко, в районе уч. 33, кадастровый номер земельного участка: 61:02:0600006:6220(1шт)</t>
  </si>
  <si>
    <t>Установка прибора учета для присоединения жилого дома Степанова П.В., расположенного по адресу: Ростовская обл., р-н. Аксайский, п. Красный, ул. Толстого, д. 12, кадастровый номер земельного участка: 61:02:00080601:1449»(1шт)</t>
  </si>
  <si>
    <t>Установка прибора учета для присоединения жилого дома Чернеева В.А., расположенного по адресу: Ростовская обл., Аксайский р-н., ст-ца. Старочеркасская, ул. Ильинская,  д. 17, кадастровый номер земельного участка:  61:02:0600013:1915» (1шт),</t>
  </si>
  <si>
    <t>Установка прибора учета для присоединения жилого дома Шепетина В.С., расположенного по адресу: Ростовская обл., р-н. Аксайский, г. Аксай, ул. Иевлева/Солнечная, д. 56/10 кадастровый номер земельного участка: 61:02:0120145:123(1шт)</t>
  </si>
  <si>
    <t>Установка прибора учета для присоединения  жилого дома Жукова М.Г., расположенного по адресу: Ростовская область, Багаевский район, х. Красный, ул. Полевая, д. 28, к.н. 61:03:060111:0019</t>
  </si>
  <si>
    <t>Установка прибора учета для присоединения  жилого дома Нам П.А., расположенного по адресу: Ростовская область, Багаевский район, х. Усьман, ул. Братская, д. 4, к.н. 61:03:060405:0021</t>
  </si>
  <si>
    <t>Установка прибора учета для присоединения жилого дома Аванесяна А.Ю., расположенного по адресу: Ростовская обл., р-н. Аксайский, ст-ца. Старочеркасская, ул. Минаева, д. 29, кадастровый номер земельного участка: 61:02:0110102:3645»(1шт)</t>
  </si>
  <si>
    <t>Установка прибора учета для присоединения жилого дома Безрук Е.А., расположенного по адресу: Ростовская обл., г. Новочеркасск, СТ №6, д. 67, кадастровый номер земельного участка: 61:55:0011016:51»(1шт)</t>
  </si>
  <si>
    <t>Установка прибора учета для присоединения жилого дома Бросалина С.А., расположенного по адресу: Ростовская обл., р-н. Аксайский, п. Водопадный, ул. Вишневая, д. 5, кадастровый номер земельного участка: 61:02:0010802:73.»(1шт)</t>
  </si>
  <si>
    <t>Установка прибора учета для присоединения жилого дома Гончаровой М. Д., расположенного по адресу: Российская Федерация, Ростовская обл., р-н. Аксайский, х. Махин, пер. Радужный, д. 13, кадастровый номер земельного участка: 61:02:0600015:5347»(1шт)</t>
  </si>
  <si>
    <t>Установка прибора учета для присоединения жилого дома Горбачева В.Ю., расположенного по адресу: Ростовская обл., р-н. Аксайский, ст-ца. Ольгинская, ул. Верхне-Луговая,  д. 108,  корп. Б, кадастровый номер земельного участка: 61:02:0090103:2447»(1шт)</t>
  </si>
  <si>
    <t>Установка прибора учета для присоединения жилого дома Ивановского П.С., расположенного по адресу: Ростовская обл., р-н. Аксайский, х. Камышеваха, пер. Хризолитовый, д. 4, кадастровый номер земельного участка: 61:02:0010401:747»(1шт)</t>
  </si>
  <si>
    <t>Установка прибора учета для присоединения жилого дома Ковнеристовой Л.Н., расположенного по адресу: Ростовская обл., Родионово-Несветайский район, южнее х. Каменный Брод, уч. 5, кадастровый номер земельного участка: 61:33:0600015:1475»(1шт)</t>
  </si>
  <si>
    <t>Установка прибора учета для присоединения жилого дома Колтакова Е.В., расположенного по адресу: Ростовская обл., р-н. Аксайский, п. Щепкин, ул. Южная, д. 5, корп. Д, кадастровый номер земельного участка: 61:02:0080504:542» (1шт)</t>
  </si>
  <si>
    <t>Установка прибора учета для присоединения жилого дома Мелентьевой Э.М., расположенного по адресу: Ростовская обл., р-н. Аксайский, ст-ца. Грушевская, ул. Советская,  д. 75, кадастровый номер земельного участка: 61:02:0030111:97»(1шт)</t>
  </si>
  <si>
    <t>Установка прибора учета для присоединения жилого дома Носова А.В., расположенного по адресу: Ростовская обл., р-н. Аксайский, п. Темерницкий, ул. Самшитовая,  д. 17, кадастровый номер земельного участка: 61:02:0600005:7311(1шт)</t>
  </si>
  <si>
    <t>Установка прибора учета для присоединения жилого дома Ованесова А.С., расположенного по адресу: Ростовская обл., р-н. Аксайский, п. Темерницкий, ул. Березовая, д. 23, кадастровый номер земельного участка: 61:02:0600005:10146»(1 шт)</t>
  </si>
  <si>
    <t>Установка прибора учета для присоединения жилого дома Орлянского Ю.В., расположенного по адресу: Ростовская обл., р-н. Аксайский, х. Ленина, ул. Платова, д. 24, кадастровый номер земельного участка: 61:02:060101:0606»(1шт)</t>
  </si>
  <si>
    <t>Установка прибора учета для присоединения жилого дома Палий О.И., расположенного по адресу: Ростовская обл., р-н. Аксайский, п. Щепкин, ул. Западная, д. 2, корп. А, кадастровый номер земельного участка: 61:02:0080501:732»(1шт)</t>
  </si>
  <si>
    <t>Установка прибора учета для присоединения жилого дома Рудюк В.В., расположенного по адресу: Ростовская обл., р-н. Аксайский, ст-ца. Ольгинская, пер. 1-й,  д. 12, кадастровый номер земельного участка: 61:02:0090102:2979»(1шт)</t>
  </si>
  <si>
    <t>Установка прибора учета для присоединения жилого дома Топорова Н.М., расположенного по адресу: Ростовская обл., р-н. Аксайский, х. Большой Лог, пер. Мирный,  д. 2/1, кадастровый номер земельного участка: 61:02:0010201:6120»(1шт)</t>
  </si>
  <si>
    <t>Установка прибора учета для присоединения жилого дома Хмеленко Е. В., расположенного по адресу: Ростовская обл., совх. Каменобродский, район Родионово-Несветайский, кадастровый номер земельного участка: 61:33:0600015:554»(1шт)</t>
  </si>
  <si>
    <t>Установка прибора учета для присоединения жилого дома Частухина Д.К., расположенного по адресу: Ростовская обл., р-н. Аксайский, п. Щепкин, ул. Западная, д. 2, кадастровый номер земельного участка: 61:02:0081101:2340»(1шт)</t>
  </si>
  <si>
    <t xml:space="preserve">Установка прибора учета для присоединения жилого дома Чиркун С.А., расположенного по адресу: Ростовская обл., р-н. Аксайский, х. Пчеловодный, ул. Подтелкова,  д. 52, кадастровый номер земельного участка: 61:02:0010501:865»(1шт)
</t>
  </si>
  <si>
    <t xml:space="preserve">Установка приборов учета для присоединения жилых домов Абраменко А.А. Дробицкой В.В., расположенных по адресу: Ростовская обл., р-н. Аксайский, п. Российский, кадастровый номер земельного участка: 61:02:0600010:12257; Ростовская обл., р-н. Аксайский, п. Российский, северо-западное направление 2,0 км от центра х. Большой Лог, поле № 33, (2 шт) </t>
  </si>
  <si>
    <t>Установка приборов учета для присоединения жилых домов Акининой В.О, Емельянченко О.Н, расположенных по адресу: Ростовская обл., р-н. Аксайский, х. Большой Лог, кадастровые номера земельных участков: 61:02:0600011:1749, 61:02:0600011:1706» (2шт)</t>
  </si>
  <si>
    <t>Установка прибора учета для присоединения жилых домов Гниленко Т.Н., Намазова Е.А., Семенишиной А.Н., расположенных по адресу: Ростовская обл., р-н. Аксайский, п. Янтарный, КН ЗУ 61:02:0010125:49 ул. Рябиновая, д. 123, ул. Персиковая, 11/123,: (3шт),</t>
  </si>
  <si>
    <t>Установка приборов учета для присоединения жилых домов Говорухиной Л.В., Морланг Т.А., расположенных по адресу: Ростовская обл., р-н. Аксайский, г. Аксай, ул. Юрия Жульева, д. 18, , ул. Виктора Дацко, д. 63,(2шт)</t>
  </si>
  <si>
    <t>Установка приборов учета для присоединения жилых домов Гужвина Е.А Першиной О.В. Березиной Е.В. Руденко Т.Б. Соколова Е.А. Срапионян Т.С, расположенных по адресу: Ростовская обл., р-н. Аксайский, г. Аксай, пер. Генеральский, д. 15, пер. Генеральский, д. 14, пер. Генеральский, д. 17, пер. Генеральский, д. 11, ул. Ефремова, д. 15, ул. Ефремова, д. 20, (6шт)</t>
  </si>
  <si>
    <t>Установка прибора учета для присоединения жилых домов, Шарифовой А.Ш,. Шахвардиян Л.С , расположенных по адресу: Ростовская обл., р-н. Аксайский, п. Янтарный, ул. Кедровая, д. 7, кадастровый номер земельного участка: 61:02:0600010:3717, с/х. АО "Аксайское", поле № 42-Б, кадастровый номер земельного участка: 61:02:0600010:3655, (2шт)</t>
  </si>
  <si>
    <t>Установка прибора учета для присоединения жилого дома Мальцева Д.А., расположенного по адресу: Ростовская обл., р-н. Аксайский, п. Российский, ул. Теннистая,  д. 46/3, кадастровый номер земельного участка: 61:02:0600010:10274»(1 шт)</t>
  </si>
  <si>
    <t>Установка приборов учета для присоединения жилых домов Матвиенко Д.С. Савченко Н.В., расположенных по адресу: Ростовская обл., р-н. Азовский, п. Красный Сад, ул. Пушкина, д. 67  корп. А, д. 67, д. 67,  корп. Б, ул. Павловой,  д. 16,  корп. А, (4шт), мощность 60 кВт</t>
  </si>
  <si>
    <t>Установка прибора учета для присоединения жилых домов, расположенных по адресу: Ростовская обл., р-н. Аксайский, х. Нижнетемерницкий, 2-я Озерная, д.2а, кадастровый номер земельного участка: 61:02:0600005:10204, ул. 2-я Озерная, кадастровый номер земельного участка:  61:02:0600005:10184, ул. 2-я Озерная, к.н. 61:02:0600005:10194»(3шт)</t>
  </si>
  <si>
    <t>Установка прибора учета для присоединения жилых домов Подгорновой М. Н., Костюковой Е. Н., расположенных по адресу: Ростовская обл., р-н. Аксайский, ст-ца. Старочеркасская, пер. Степной, д. 7, корп. А, пер. Степной,  д.7, кадастровые номера земельных участков: 61:02:0110102:3560, 61:02:0110102:3562» (2шт)</t>
  </si>
  <si>
    <t>Установка прибора учета для присоединения нежилых зданий, расположенных по адресу: Ростовская обл., р-н. Аксайский, х. Камышеваха, ул. Светлая,  д. 2,  корп. В, кадастровый номер земельного участка: 61:02:0600010:15994, ул. Авантюриновая, д.4,  кадастровый номер земельного участка: 61:02:0600010:10293»(2шт)</t>
  </si>
  <si>
    <t>Установка прибора учета для присоединения жилых домов Сошниковой Е.В., Карпун О.А., расположенных по адресу: Ростовская обл., р-н. Азовский, п. Красный Сад, ул. Крылова, д. 36, корп. Б; д. 36, корп. В, кадастровые номера земельных участков: 61:01:0130201:4570; 61:01:0130201:4742» (2шт)</t>
  </si>
  <si>
    <t>Установка прибора учета для присоединения жилых домов, расположенных по адресу: Ростовская обл., р-н. Аксайский, п. Российский, ул. Средняя,  д. 18, кадастровый номер земельного участка: 61:02:010301:0146, ул. Нижняя,  д. 1-а, кадастровый номер земельного участка: 61:02:0010301:1150, ул. Заповедная, д. 30, кадастровый номер земельного участка: 61:02:0010301:1315 (3 шт)</t>
  </si>
  <si>
    <t>Установка приборов учета для присоединения жилых домов, расположенных по адресу: Ростовская обл., р-н. Аксайский, ст-ца. Мишкинская, пер. Степной, д. 7, кадастровый номер земельного участка:  61:02:0600009:1074, ул. Привольная,  д. 9а/6, кадастровый номер земельного участка:  61:02:0600009:2859, с/х. КСП им. М. Горького, кадастровый номер земельного участка:  61:02:0600009:1260»(3 шт)</t>
  </si>
  <si>
    <t>Установка приборов учета для присоединения жилых домов Чернова А.А, Шейко Е.А., расположенных по адресу: Ростовская обл., р-н. Аксайский, х. Большой Лог, ул. Майская, д. 15/14, и ЗУ с КН 61:02:0600011:869(2шт)</t>
  </si>
  <si>
    <t>Установка приборов учета для присоединения жилых домов, расположенных по адресу: Ростовская обл., р-н. Аксайский, п. Щепкин, ул. Крестьянская,  д. 16, кадастровый номер земельного участка: 61:02:0080505:1010, 61:02:0080505:1011»(2шт)</t>
  </si>
  <si>
    <t>Установка прибора учета для присоединения  вагончика Александрова Ю. А., расположенного по адресу: РО, Веселовский район, х. Верхний Хомутец, ул. Курская, 1-г, к.н. 61:06:0010207:147</t>
  </si>
  <si>
    <t xml:space="preserve">Установка прибора учета для присоединения  нежилого помещения Колотовкина В. Ф., расположенного по адресу: РО, Веселовский район, п. Веселый, пер. Комсомольский, 54-а, пом. № 1, к.н. 61:06:0010126:792
</t>
  </si>
  <si>
    <t>Установка прибора учета для присоединения  магазин ИП Моржуковой Е. В., расположенный по адресу: Ростовская область, Веселовский район, п. Веселый, ул. Ленинская, 84-а, к.н. 61:06:0010126:181</t>
  </si>
  <si>
    <t>Установка прибора учета для присоединения  жилого дома Нестеренко А. А., расположенного по адресу: Ростовская область, Веселовский район, п. Веселый, ул. Заречная, 26, к.н. 61:06:0010138:813</t>
  </si>
  <si>
    <t>Установка прибора учета для присоединения  жилого дома Шебалковой А. В, расположенного по адресу: Ростовская область, Веселовский район, п. Веселый, ул. Демьяна Бедного, 70, к.н. 61:06:0010121:43(1шт)</t>
  </si>
  <si>
    <t>Установка прибора учета для присоединения  жилого дома Якунина А. Е., расположенной по адресу: РО, Веселовский район, х. Позднеевка, ул. Мира, 2, к.н. 61:06:0060102:18</t>
  </si>
  <si>
    <t>Установка прибора учета для присоединения  (ВРУ-0,4 кВ парка)., расположенной по адресу: Ростовская область, Аксайский район, ст. Ольгинская, ул. Ленина, д.152, КН 61:02:0090102:2929</t>
  </si>
  <si>
    <t>Установка прибора учета для присоединения  ВРУ 0,4 кВ жилого дома Краснова В. И., расположенного по адресу: Ростовская обл., Аксайский р-н, п. Красный Колос, ул. Куренная, 2А, участок с КН 61:02:0600007:3092</t>
  </si>
  <si>
    <t>Установка прибора учета для присоединения  жилого дома Лигай О.Т., расположенного по адресу: Ростовская область, Багаевский район, х. Елкин, пер. Новый, д. 3, к.н. 61:03:0030104:13 (1 шт)</t>
  </si>
  <si>
    <t>Установка прибора учета для присоединения  жилого дома Неведровой Т.С., расположенного по адресу: Ростовская область, Багаевский район, х. Арпачин, ул. Советская, д. 26-а, к.н. 61:03:0040204:37</t>
  </si>
  <si>
    <t>Строительство ВЛ 0,4 кВ от ВЛ 0,4 кВ №1 КТП №3 ВЛ 10 кВ №158 ПС 110 кВ В1 для электроснабжения гаража Беляева В. А. по адресу РО, Веселовский район, п. Веселый, ул. Октябрьская, 2-ж, к.н. 61:06:0010135:243 (ориентировочная протяжённость ЛЭП 0,2 км)</t>
  </si>
  <si>
    <t>Установка прибора учета для присоединения ВРУ Базовой станции сотовой связи БС-1338 заявителя ООО «Т2 Мобайл»., расположенной по адресу: Ростовская обл., р-н. Семикаракорский, ст-ца. Новозолотовская, ул. Октябрьская, д. 5, кадастровый номер земельного участка: 61:35:0060101:486</t>
  </si>
  <si>
    <t>Установка прибора учета для присоединения ВРУ 0,4 кВ жилого дома Ушакова В.И., расположенного по адресу: Ростовская обл., р-н. Семикаракорский, х. Шаминка, ул. Ромашенко,  д. 58,  кв./оф. 2, кадастровый номер земельного участка: 61:35:0100301:1438 ( 1 шт)</t>
  </si>
  <si>
    <t>Установка приборов учета  для присоединения жилых домов в Аксайском районе Ростовской области (2этап 10 шт)</t>
  </si>
  <si>
    <t xml:space="preserve">Строительство ВЛ 0,4 кВ от проектируемой ВЛ 0,4 кВ (по договору №61-1-19-00444581 от 03.06.2019 г.) КТП №72 ВЛ 6 кВ №804 ПС 35 кВ АС8 для электроснабжения жилого дома Травенко Н. И. по ул. Еловая, 16 в п. Российский Аксайского района Ростовской области  </t>
  </si>
  <si>
    <t xml:space="preserve">Установка коммерческого учета электрической энергии (мощности) 
в точке поставки по присоединению МБОУ «Федуловская средняя общеобразовательная школа», расположенной по адресу: Ростовская область, Багаевский район, х. Федулов, ул. Школьная, д. 16, к.н. 61:03:010204:0003 (1 шт)
</t>
  </si>
  <si>
    <t>Установка прибора учета для присоединения  жилого дома Чернышова О.Г., расположенного по адресу: Ростовская область, Багаевский район, х. Арпачин, ул. Береговая, д. 26, к.н. 61:03:0040215:17(1шт)</t>
  </si>
  <si>
    <t>Установка прибора учета для присоединения  жилого дома Криворотова Р. П, расположенного по адресу: Ростовская область, Веселовский район, п. Веселый, ул. Советская, 122-а, к.н. 61:06:0010107:45(1шт)</t>
  </si>
  <si>
    <t xml:space="preserve">Установка прибора учета для присоединения  шкафа телекоммуникационного ПАО «Ростелеком»  по адресу РО, Веселовский район, х. Казачий, вблизи ул. Школьная, 18
</t>
  </si>
  <si>
    <t>Установка прибора учета для присоединения  жилого дома Самары Н. С., расположенного по адресу: РО, Веселовский район, п. Веселый, ул. Первомайская, 4-а, пом. № 1, к.н. 61:06:0010133:412</t>
  </si>
  <si>
    <t>Установка прибора учета для присоединения ВРУ 0,4 кВ жилого дома Непошивайленко М. Н., расположенного по адресу: Ростовская обл., р-н Аксайский, п. Темерницкий, ул. Тисовая, 60, участок с КН 61:02:0600005:10015 (1 шт.)</t>
  </si>
  <si>
    <t>Установка прибора учета для присоединения  жилого дома Галка Р.Ю., расположенного по адресу: Ростовская область, Багаевский район, х. Арпачин, ул. Советская, д. 13, к.н. 61:03:0040211:27 (1 шт)</t>
  </si>
  <si>
    <t>Установка прибора учета для присоединения  жилого дома Малик Ю.В., расположенного по адресу: Ростовская область, Багаевский район, х. Арпачин, ул. Советская, д. 78-з, к.н. 61:03:0040207:504(1шт)</t>
  </si>
  <si>
    <t>Установка прибора учета для присоединения  жилого дома Смоляковой И.А., расположенного по адресу: Ростовская область, Багаевский район, х. Карповка, ул. Зеленая, д. 9-а, к.н. 61:03:0020203:404 (1шт)</t>
  </si>
  <si>
    <t>Установка прибора учета для присоединения  магазина ИП Форопонова Н.Н., расположенного по адресу: Ростовская область, Багаевский район, х. Арпачин, ул. Советская, д. 48, к.н. 61:03:0040207:213(1шт)</t>
  </si>
  <si>
    <t>Установка прибора учета для присоединения  жилого дома Испирян А. З, расположенного по адресу: Ростовская область, Веселовский район, п. Веселый, ул. Ленинская, 48 а, к.н. 61:06:0010129:489 (1шт)</t>
  </si>
  <si>
    <t>Установка прибора учета для присоединения жилого дома Анохиной Е. Г. расположенного по адресу: Ростовская область, Веселовский район, п. Веселый, ул. Садовая, 11 к.н. 61:06:060010138:115 (1 шт)</t>
  </si>
  <si>
    <t>Установка прибора учета для присоединения магазина непродовольственных товаров и мест для хранения автотранспортных средств ИП Варданян М. О. расположенных по адресу: Ростовская область, Веселовский район, п. Веселый, ул. Ленинская, 181-а к.н. 61:06:0010114:858</t>
  </si>
  <si>
    <t xml:space="preserve">Строительство ВЛ 0,4 кВ от ВЛ 0,4 кВ №1 КТП №414 ВЛ 10 кВ №1003 ПС 110 кВ АС10 для электроснабжения ВРУ 0,4 кВ жилых домов Бандурина М. А., Бандуриной Т. М. по ул. Подтелкова в х. Камышеваха Аксайского района Ростовской области (ориентировочная протяжённость ЛЭП 0,31 км)
</t>
  </si>
  <si>
    <t xml:space="preserve">Строительство ВЛ 0,4 кВ техперевооружаемого (проектируемого по договору № 61-1-19-00488413 от 05.12.2019г.) КТП 10/0,4 кВ проектируемой ВЛ 10 от опоры № 1/122 ВЛ 10 кВ  № 1208 ПС 110/10 кВ АС 12 для электроснабжения ВРУ 0,4 кВ жилого дома Елистратовой Т.В. на участке с КН 61:02:0080503:36 в п. Щепкин, ул. Строителей, 85, Аксайского района Ростовской области, ВРУ 0,4 кВ жилого дома Павленко Ю.В. на участке с КН 61:02:0080503:1244 в п. Щепкин, ул. Строителей, Аксайского района Ростовской области, ВРУ 0,4 кВ жилого дома Волошина Д.Д. на участке с КН 61:02:0080503:943 в п. Щепкин, ул. Строителей, 77Б, Аксайского района Ростовской области </t>
  </si>
  <si>
    <t xml:space="preserve">Строительство ВЛ 0,4 кВ от проектируемой ВЛ 0,4 кВ проектируемой КТПН 10/0,4 кВ (по договору №61-1-20-00517323 от 25.06.2020 г.) ВЛ 10 кВ №1208 ПС 110 кВ АС12 для электроснабжения ВРУ 0,4 кВ жилого дома Казак Л. Д. в п. Щепкин Аксайского района Ростовской области </t>
  </si>
  <si>
    <t xml:space="preserve">Строительство ВЛ 0,4 кВ от существующей опоры № 11 ВЛ 0,4 кВ №2 КТП 10/0,4 кВ № 89 ВЛ 10 кВ №706 ПС 110/10 кВ АС 7 для электроснабжения ВРУ 0,4 кВ жилого дома Корнейчука А.В. на участке с КН 61:02:0600007:2759, в ул. Мелиховская, 75, п. Красный Колос, Аксайский район Ростовской области </t>
  </si>
  <si>
    <t>Строительство ВЛ 0,4 кВ от ВЛ 0,4 кВ №1 КТП №164 ВЛ 10 кВ №1208 ПС 110 кВ АС12 для электроснабжения ВРУ 0,4 кВ жилого дома Логиновой М. В. на участке с КН 61:02:0080103:581 в п. Октябрьский Аксайского района Ростовской области (ориентировочная протяжённость ЛЭП 0,025 км)</t>
  </si>
  <si>
    <t>Строительство ВЛ 0,4 кВ от ВЛ 0,4 кВ №2 КТП №89 ВЛ 10 кВ №706 ПС 110 кВ АС7 для электроснабжения ВРУ 0,4 кВ жилого дома Морикова С. И. по ул. Станичная, 27А в п. Красный Колос Аксайского района Ростовской области (ориентировочная протяжённость ЛЭП 0,045 км)</t>
  </si>
  <si>
    <t>Строительство ВЛ 0,4 кВ от ВЛ 0,4 кВ №2 КТП №175 ВЛ 10 кВ №1208 ПС 110 кВ АС12 для электроснабжения ВРУ 0,4 кВ жилого дома Мурадян Л. Т. на участке с КН 61:02:0000000:6208 в п. Щепкин Аксайского района Ростовской области (ориентировочная протяжённость ЛЭП 0,1 км</t>
  </si>
  <si>
    <t xml:space="preserve">Строительство ВЛ 0,4 кВ от ВЛ 0,4 кВ №1 КТП №260 ВЛ 10 кВ №3 ПС 35 кВ Б. Салы для электроснабжения ВРУ 0,4 кВ жилых домов по ул. 2-я Озерная в п. Нижнетемерницкий Аксайского района Ростовской области (ориентировочная протяжённость ЛЭП 0,145 км)
</t>
  </si>
  <si>
    <t>Строительство ВЛ 0,4 кВ от ВЛ 0,4 кВ №1 КТП №62 ВЛ 6 кВ №804 ПС 35 кВ АС8 для электроснабжения ВРУ 0,4 кВ жилого дома Папанага А. С. на участке с КН 61:02:0600010:12246 в п. Российский Аксайского района Ростовской области (ориентировочная протяжённость ЛЭП 0,055 км)</t>
  </si>
  <si>
    <t>«Строительство ВЛ 0,4 кВ от ВЛ 0,4 кВ №1 техперевооружаемой КТП №80 (по договорам №61-1-19-00798325, №61-1-19-00492221, №61-1-20-00508891) ВЛ 10 кВ №3 ПС 35 кВ Б. Салы для электроснабжения ВРУ 0,4 кВ жилого дома Потапенко И. А. на участке с КН 61:02:0600005:5202 в п. Темерницкий Аксайского района Ростовской области (ориентировочная протяжённость ЛЭП 0,115 км)»</t>
  </si>
  <si>
    <t>Строительство ВЛ 0,4 кВ от ВЛ 0,4 кВ №3 ТП 6 кВ №72 ВЛ 6 кВ №804 ПС 35 кВ АС8 для электроснабжения ВРУ 0,4 кВ жилого дома Денисовой О. В. на участке с КН 61:02:0600010:3494 в п. Российский Аксайского района Ростовской области (ориентировочная протяжённость ЛЭП 0,025 км)</t>
  </si>
  <si>
    <t>Строительство ВЛ 0,4 кВ от ВЛ 0,4 кВ №1 КТП №261 ВЛ 10 кВ №1547 ПС 110 кВ АС15 для электроснабжения ВРУ 0,4 кВ жилого дома Кузьмич А. А. по ул. Грушевая, 19 в п. Водопадный Аксайского района Ростовской области (ориентировочная протяжённость ЛЭП 0,03 км)</t>
  </si>
  <si>
    <t>Строительство ВЛ 0,4 кВ от ВЛ 0,4 кВ №1 КТП №434 ВЛ 10 кВ №1103 ПС 110 кВ АС11 для электроснабжения ВРУ 0,4 кВ жилого дома Чащиной А. И. на участке с КН 61:02:0600009:978 в ст-це Мишкинская Аксайского района Ростовской области (ориентировочная протяжённость ЛЭП 0,030 км)</t>
  </si>
  <si>
    <t>Строительство ВЛ 0,4 кВ от ВЛ 0,4 кВ №1 КТП №726 ВЛ 10 кВ №105 ПС 110 кВ АС1 для электроснабжения ВРУ 0,4 кВ жилого дома Дворчанской О. В. на участке с КН 61:02:0090201:1140 в х. Нижнеподпольный Аксайского района Ростовской области (ориентировочная протяжённость ЛЭП 0,075 км)</t>
  </si>
  <si>
    <t>Строительство ВЛ 0,4 кВ от ВЛ 0,4 кВ №3 КТП №740 ВЛ 10 кВ №101 ПС 110 кВ АС1 для электроснабжения ВРУ 0,4 кВ жилого дома Трифоновой С. В. на участке с КН 61:02:0600015:5726 в х. Махин Аксайского района Ростовской области (ориентировочная протяжённость ЛЭП 0,045 км)»</t>
  </si>
  <si>
    <t xml:space="preserve">Строительство ВЛ 0,4 кВ от проектируемой ВЛ 0,4 кВ (по договору №61-1-20-00508999 от 16.04.2020 г.) от ВЛ 0,4 кВ №2 КТП №626 ВЛ 10 кВ №111 ПС 110 кВ АС1 для электроснабжения ВРУ 0,4 кВ жилого дома Хачатрян В. В. в п. Дорожный Аксайского района Ростовской области </t>
  </si>
  <si>
    <t>Установка приборов учета для присоединения жилых домов, расположенных по адресу: Ростовская обл., р-н. Аксайский, х. Камышеваха, п. Российский, ст-ца. Старочеркасская, п. Красный Колос, х. Большой Лог, п. Реконструктор, ст-ца. Мишкинская, р-н. Азовский, п. Красный Сад (32шт)</t>
  </si>
  <si>
    <t xml:space="preserve">Строительство ВЛ 0,4 кВ от проектируемой ВЛ 0,4 кВ (по договору №61-1-20-00508999 от 16.04.2020 г.) от ВЛ 0,4 кВ №2 ТП 10 кВ №626 ВЛ 10 кВ №111 ПС 110 кВ АС1 для электроснабжения ВРУ 0,4 кВ жилого дома Хачатрян В. В. по пер. Садовый в п. Дорожный Аксайского района Ростовской области </t>
  </si>
  <si>
    <t>Строительство ВЛ 0,4 кВ от ВЛ 0,4 кВ №2 КТП 10/0,4 кВ №11 ВЛ 10 кВ №259 ПС 110 кВ БГ2 для электроснабжения жилого дома Федорова А.Г. по адресу РО, Багаевский район, ст. Манычская, ул. Горбачева, д. 51, к.н. 61:03:040119:0001. (ориентировочная протяжённость ЛЭП 0,09 км)</t>
  </si>
  <si>
    <t>Строительство ВЛ 0,4 кВ от ВЛ 0,4 кВ №2 КТП 10/0,4 кВ №506 ВЛ 10 кВ №402 ПС 35 кВ БГ4 для электроснабжения жилого дома Новикова С.А. по адресу РО, Багаевский район, х. Тузлуков, ул. Береговая, д. 8-в, к.н. 61:03:0600011:980. (ориентировочная протяжённость ЛЭП 0,03 км)</t>
  </si>
  <si>
    <t>Строительство ВЛ 0,4 кВ от ВЛ 0,4 кВ №1 КТП 10/0,4 кВ №136 ВЛ 10 кВ №108 ПС 110 кВ БГ1 для электроснабжения жилого дома Перевертайло А.В. по адресу РО, Багаевский район, х. Елкин, ул. Подпольная, д. 65, к.н. 61:03:030139:0027. (ориентировочная протяжённость ЛЭП 0,14 км)</t>
  </si>
  <si>
    <t>Строительство ВЛ 0,4 кВ от ВЛ 0,4 кВ №1 КТП 10/0,4 кВ №150 ВЛ 10 кВ №307 ПС 35 кВ БГ3 для электроснабжения жилого дома Эминова И.А. по адресу РО, Багаевский район, х. Елкин, ул. Тимирязева, д. 1-а, к.н. 61:03:0030138:21. (ориентировочная протяжённость ЛЭП 0,025 км)</t>
  </si>
  <si>
    <t>Строительство ВЛ 0,4 кВ от ВЛ 0,4 кВ №2 КТП 10/0,4 кВ №9 ВЛ 10 кВ №259 ПС 110 кВ БГ2 для электроснабжения жилого дома Аксентий Р. по адресу РО, Багаевский район, ст. Манычская, ул. Горбачева, д. 42, к.н. 61:03:0040125:14. (ориентировочная протяжённость ЛЭП 0,185 км)</t>
  </si>
  <si>
    <t>Установка прибора учета для присоединения склада, здания весовой Ахметова А.У., расположенного по адресу: Ростовская область, Багаевский район, х. Красный, 20 м от а/д Красный-Садовый 1(шт.)</t>
  </si>
  <si>
    <t>Установка прибора учета для присоединения  жилого дома Горевой Т.Н., расположенного по адресу: Ростовская область, Багаевский район, ст. Манычская, ул. Поповкина, д. 17А (1 шт.)</t>
  </si>
  <si>
    <t>Установка прибора учета для присоединения  квартиры Горох Ф.В., расположенного по адресу: Ростовская область, Багаевский район, х. Ажинов, ул. Зеленая, д. 13, кв. 1, к.н. 61:03:0020103:33(1шт)</t>
  </si>
  <si>
    <t>Установка прибора учета для присоединения  жилого дома Ермоченко В.Н., расположенного по адресу: Ростовская область, Багаевский район, х. Ажинов, пер. Молодежный, д. 3 А, к.н. 61:03:0020107:452(1шт)</t>
  </si>
  <si>
    <t>Установка прибора учета для присоединения  жилого дома Ивко А.И., расположенного по адресу: Ростовская область, Багаевский район, х. Тузлуков, ул. Береговая, д. 1/1А, к.н. 61:03:0050201:430(1шт)</t>
  </si>
  <si>
    <t>Установка прибора учета для присоединения жилого дома Калашникова С.В.., расположенного по адресу: Ростовская область, Багаевский район, х. Арпачин, ул. Советская, д. 64 Б (1 шт.)</t>
  </si>
  <si>
    <t>Установка прибора учета для присоединения  жилого дома Кирьяковой М.Э., расположенного по адресу: Ростовская область, Багаевский район, ст. Манычская, пер. Малый Садовый, д. 5, к.н. 61:03:0040123:5 (1шт)</t>
  </si>
  <si>
    <t>Установка прибора учета для присоединения  жилого дома Кочконян А.К., расположенного по адресу: Ростовская область, Багаевский район, х. Красный, ул. Садовая, д. 17, к.н. 61:03:0060102:32 (1шт)</t>
  </si>
  <si>
    <t>Установка прибора учета для присоединения  жилого дома Маилевой Р.А., расположенного по адресу: Ростовская область, Багаевский район, х. Верхнеянченков, пер. Полевой, д. 16, к.н. 61:03:0030301:171(1шт)</t>
  </si>
  <si>
    <t>Установка прибора учета для присоединения  жилого дома Матвеева А.Н., расположенного по адресу: Ростовская область, Багаевский район, х. Елкин, пер. Рязанова, д. 8, к.н. 61:03:0030114:10 9 (1 шт)</t>
  </si>
  <si>
    <t>Установка прибора учета для присоединения  жилого дома Папинян К.Р., расположенного по адресу: Ростовская область, Багаевский район, х. Ажинов, ул. Советская, д. 15, к.н. 61:03:0020101:6 (1шт)</t>
  </si>
  <si>
    <t>Установка прибора учета для присоединения  жилого дома Русакова Д.Ю., расположенного по адресу: Ростовская область, Багаевский район, х. Арпачин, ул. Фрунзе, д. 21, к.н. 61:03:0040207:212 (1шт)</t>
  </si>
  <si>
    <t>Установка прибора учета для присоединения  жилого дома Терновой К.С., расположенного по адресу: Ростовская область, Багаевский район, х. Слава Труда, ул. Славянская, д. 11, к.н. 61:02:0020301:43 (1шт)</t>
  </si>
  <si>
    <t>Установка прибора учета для присоединения  жилого дома Бесалашвили И. Д. расположенного по адресу: Ростовская область, Веселовский район, п. Веселый, ул. Советская, 27-б к.н. 61:06:0010128:514»(1шт)</t>
  </si>
  <si>
    <t>Установка прибора учета для присоединения БС №61-0429, расположенной по адресу: Ростовская область, Веселовский район, п. Веселый, ул. Коллективная, 34-а, к.н. 61:06:0010134:599 ( 1 шт)</t>
  </si>
  <si>
    <t>Установка прибора учета для присоединения ВРУ 0,4 кВ жилого дома Малеевой Т.Ю., расположенного по адресу: Ростовская обл., р-н. Семикаракорский, ст-ца. Новозолотовская, ул. Донская, д. 20, к.н.:  61:35:0060101:245(1шт)</t>
  </si>
  <si>
    <t>Установка прибора учета для присоединения ВРУ 0,4 кВ жилого дома Приходкин В.В., расположенного по адресу: Ростовская обл., р-н. Семикаракорский, ст-ца. Новозолотовская, ул. Ленина, д. 61, к.н.: 61:35:0060101:2653527</t>
  </si>
  <si>
    <t xml:space="preserve">Строительство ВЛ 0,4 кВ от проектируемой ВЛ 0,4 кВ проектируемой КТПН 10/0,4 кВ (по договору №61-1-20-00524817 от 18.08.2020 г.) ВЛ 10 кВ №657 ПС 110 кВ АС6 для электроснабжения ВРУ 0,4 кВ жилого дома Горшкова А. А. в ст-це Старочеркасская Аксайского района Ростовской области </t>
  </si>
  <si>
    <t>Строительство ВЛ 0,4 кВ от ВЛ 0,4 кВ №3 КТП №5 ВЛ 10 кВ №657 ПС 110 кВ АС6 для электроснабжения ВРУ 0,4 кВ жилого дома Мосенцевой М. Е. на участке с КН 61:02:0110102:3378 в ст-це Старочеркасская Аксайского района Ростовской области (ориентировочная протяжённость ЛЭП 0,046 км)»</t>
  </si>
  <si>
    <t xml:space="preserve">Строительство ВЛ 0,4 кВ от ВЛ 0,4 кВ №1 КТП №1 ВЛ 10 кВ №657 ПС 110 кВ АС6 для электроснабжения ВРУ 0,4 кВ жилых домов по ул. Серафимовская, ул. Георгиевская в ст-це Старочеркасская Аксайского района Ростовской области (ориентировочная протяжённость ЛЭП 0,165 км)
</t>
  </si>
  <si>
    <t>Строительство ВЛ 0,4 кВ от ВЛ 0,4 кВ №1 КТП №1 ВЛ 10 кВ №657 ПС 110 кВ АС6 для электроснабжения ВРУ 0,4 кВ жилого дома Фролкиной О. В. на участке с КН 61:02:0600013:2100 в ст-це Старочеркасская Аксайского района Ростовской области (ориентировочная протяжённость ЛЭП 0,085 км)</t>
  </si>
  <si>
    <t>«Строительство ВЛ 0,4 кВ от ВЛ 0,4 кВ №2 КТП №32 ВЛ 10 кВ №657 ПС 110 кВ АС6 для электроснабжения ВРУ 0,4 кВ жилого дома Тамилина К. Ф. на участке с КН 61:02:0110102:2438 в ст-це Старочеркасская Аксайского района Ростовской области (ориентировочная протяжённость ЛЭП 0,116 км)»</t>
  </si>
  <si>
    <t>Строительство ВЛ 0,4 кВ от ВЛ 0,4 кВ проектируемой КТПН 10/0,4 кВ (по договору №61-1-19-00433103 от 18.03.2019 г.) ВЛ 10 кВ №1103 ПС 110 кВ АС11 для электроснабжения ВРУ 0,4 кВ жилого дома Арутюновой В. К. по ул. Вишневая, 11 в х. Александровка Аксайского района Ростовской области</t>
  </si>
  <si>
    <t>Строительство ВЛ 0,4 кВ от ВЛ 0,4 кВ №1 КТП №450 ВЛ 10 кВ №1103 ПС 110 кВ АС11 для электроснабжения ВРУ 0,4 кВ жилого дома Сагарь С. С. на участке с КН 61:02:0600009:1076 в  с/х КСП им. М. Горького Аксайского района Ростовской области (ориентировочная протяжённость ЛЭП 0,070 км)</t>
  </si>
  <si>
    <t>Строительство ВЛ 0,4 кВ от ВЛ 0,4 кВ №2 ТП 10/0,4 кВ №34 ВЛ 10 кВ №657 ПС 110 кВ АС6 для электроснабжения ВРУ 0,4 кВ жилого дома Московченко К. П. на участке с КН 61:02:0110102:2327 в ст-це Старочеркасская Аксайского района Ростовской области (ориентировочная протяжённость ЛЭП 0,05 км)</t>
  </si>
  <si>
    <t xml:space="preserve">Строительство ВЛ 0,4 кВ от ВЛ 0,4 кВ №1 КТП №446 ВЛ 10 кВ №1109 ПС 110 кВ АС11 с заменой силового трансформатора КТП №446 ВЛ 10 кВ №1109 ПС 110 кВ АС11 для электроснабжения ВРУ 0,4 кВ жилого дома Харитоновой Е. Н. на участке с КН 61:02:0030301:97 в х. Веселый Аксайского района Ростовской области </t>
  </si>
  <si>
    <t>Строительство ВЛ 0,4 кВ от ВЛ 0,4 кВ №2 КТП 10/0,4 кВ №575 ВЛ 10 кВ №704 ПС 35 кВ БГ7 для электроснабжения жилого дома Полегуевой М.Ф. по адресу РО, Багаевский район, х. Красный, ул. Кужниковская 3-я, д. 2/1, к.н. 61:03:0060109:71. (ориентировочная протяжённость ЛЭП 0,08 км)</t>
  </si>
  <si>
    <t>Строительство ВЛ 0,4 кВ от РУ 0,4 кВ КТП10 кВ №431 ВЛ 10 кВ №1001 ПС 110 кВ В10 для электроснабжения электронасосной станции  ИП Главы КФХ Карпенко В. В. по адресу РО, Веселовский район, Верхнесоленовское сельское поселение, к.н. 61:06:0600009:241(ориентировочная протяжённость ЛЭП 0,14 км)</t>
  </si>
  <si>
    <t>Строительство ВЛ 0,4 кВ по ВЛ 0,4 кВ №3 КТП10 кВ №34 ВЛ 10 кВ №151 ПС 110 кВ В1 для электроснабжения жилого дома Полякова С. В. по адресу РО, Веселовский район, п. Веселый, пер. Кленовый, 76, к.н. 61:06:0600012:1144 (ориентировочная протяжённость ЛЭП 0,13 км</t>
  </si>
  <si>
    <t>Установка прибора учета для присоединения магазина  Ильдимиркина А. В. расположенного по адресу: Ростовская область, Веселовский район, п. Чаканиха, ул. Молодежная, 27 А к.н. 61:06:0020812:119»(1шт)</t>
  </si>
  <si>
    <t>Установка прибора учета для присоединения  жилого дома Ильиной Е. В, расположенного по адресу: Ростовская область, Веселовский район, п. Веселый, ул. Максима Горького, 30-а, к.н. 61:06:0010110:476(1шт)</t>
  </si>
  <si>
    <t>Установка прибора учета для присоединения  жилого дома Лемешевского М. Г., расположенного по адресу: Ростовская область, Веселовский район, х. Нижнесоленый, ул. Казима Мустафаева, 49, к.н. 61:06:0020308:13(1шт)</t>
  </si>
  <si>
    <t>Установка прибора учета для присоединения  жилого дома Невидимова К. В, расположенного по адресу: Ростовская область, Веселовский район, п. Веселый, ул. Мелиораторов, 4-а к.н. 61:06:0010139:419»(1шт)</t>
  </si>
  <si>
    <t>Установка прибора учета для присоединения магазина «Промтовары» ИП Василенко Е. А. расположенного по адресу: Ростовская область, Веселовский район, п. Средний Маныч, ул. Ленина, 6 к.н. 61:06:0050103:124»(1шт)</t>
  </si>
  <si>
    <t>Установка прибора учета для присоединения  жилого дома Скороходовой О. Н, расположенного по адресу: Ростовская область, Веселовский район, п. Веселый, ул. Луговая, 12, к.н. 61:06:0010138:773» (1шт)</t>
  </si>
  <si>
    <t>Установка прибора учета для присоединения жилого дома Сопливенко А. В. расположенного по адресу: Р.О., Веселовский район, х. Нижнесоленый, ул. Саманная, д. 29 (1 шт)</t>
  </si>
  <si>
    <t>Установка прибора учета для присоединения здания магазина ИП Улиханян А. Ш. расположенного по адресу: Р.О., Веселовский район, х. Верхнесоленый, ул. Центральная, д. 71,( 1 шт)</t>
  </si>
  <si>
    <t>Установка прибора учета для присоединения жилого дома Шебалкова В. В. расположенного по адресу: Ростовская область, Веселовский район, х. Новоселовка, ул. Коллективная, д.37-а, к. н. 61:06:0040301:74»(1шт)</t>
  </si>
  <si>
    <t xml:space="preserve">Установка прибора учета для присоединения  квартиры Шульги Л. Л., расположенной по адресу: РО, Веселовский район, х. Позднеевка, пер. Цветочный, 11, кв.  1, к.н. 61:06:0060105:76
</t>
  </si>
  <si>
    <t xml:space="preserve">Строительство ВЛ 0,4 кВ от проектируемой ВЛ-0,4 кВ нового КТП (по договорам ТП № 61-1-19-00427405 от 27.02.2019 г. Павлов И.В, № 61-1-19-00427443 от 27.02.2019 г. Гавшева Л.М., № 61-1-19-00427459 от 27.02.2019г. Симакина Е.В., № 61-1-19-00427423 от 18.02.2019 г. Попова Г.Н.)  с установкой на границе земельного участка заявителя прибора учета для электроснабжения БС-1373 заявителя ООО «Т2 Мобайл» по адресу: РО, Семикаракорский р-н, х. Чебачий, ул. Горького, д. 59а, кадастровый номер земельного участка: 61:35:0060201:2675 </t>
  </si>
  <si>
    <t>Установка системы учета для технологического присоединения «жилого дома», расположенного по адресу: 347609 Российская Федерация, Ростовская обл.,  р-н Сальский, п. Белозёрный,               ул. Речная, д. 24, к.н.з.у.: 61:34:0080101:421, заявитель              Зиновьев Э. В. (1 шт.)</t>
  </si>
  <si>
    <t>Строительство ВЛ 0,4 кВ от опоры №3-00/4 ВЛ 0,4 кВ Л-3 от                         КТП 10/0,4 кВ №495 по ВЛ 10 кВ Л-3 Красный Партизан, для электроснабжения объекта – «жилой дом», расположенного по адресу: Российская Федерация, Ростовская обл., р-н Сальский, п. Белозёрный,                        ул. Орджоникидзе, д.19, кв.1, кадастровый номер земельного участка: 61:34:080101:0320, заявитель Зеленко А.И.». (Ориентировочная протяженность ЛЭП-0,025 км)</t>
  </si>
  <si>
    <t>Строительство ВЛ 0,4 кВ от опоры №1-00/13-2 ВЛ 0,4 кВ Л-1 от КТП 10/0,4 кВ №404 по ВЛ 10 кВ Л-1 Фрунзе 1, для электроснабжения объекта – «жилой дом», расположенного по адресу: 347602 Российская Федерация, Ростовская обл., р-н Сальский, п. Степной Курган, ул. Октябрьская, д. 4, кв./оф. 1, кадастровый номер земельного участка: 61:34:0100101:414, заявитель Головлев С.Н.» (Ориентировочная протяженность ЛЭП-0,015 км)</t>
  </si>
  <si>
    <t>Строительство участка ВЛ 0,4 кВ от опоры №3-00/16 ВЛ 0,4 кВ Л-3 КТП 10/0,4 кВ №153 по ВЛ 10 кВ Л-3 Уютная для электроснабжения объекта  «жилой дом», расположенного по адресу: РФ, Ростовская область, Пролетарский район, х. Уютный, ул. Ленина. 118, кв. 2, заявитель Кравцов А.И.» (Ориентировочная протяженность ЛЭП – 0,025км)</t>
  </si>
  <si>
    <t xml:space="preserve"> «Установка системы учета для технологического присоединения «Здания детского сада», расположенного по адресу: 347603 Российская Федерация, Ростовская обл., р-н Сальский, п. Конезавод имени Будённого, ул. Ленина, д.15, корп. ж, кадастровый номер земельного участка: 61:34:0040101:4260, заявитель Управление образования Сальского района» (1 шт.)</t>
  </si>
  <si>
    <t>Установка системы учета для технологического присоединения «жилого дома», расположенного по адресу: 347760, РФ, Ростовская область, Целинский район, п. Новая Целина, ул. Макаренко, д. 33, к.н.з.у.:61:40:0010147:54, заявитель Стороженко Оксана Николаевна (1 шт.)</t>
  </si>
  <si>
    <t xml:space="preserve"> «Строительство ВЛ 0,4кВ от опоры №1-01/8 ВЛ 0,4кВ Л-1 КТП-10/0,4кВ №163 по ВЛ 10кВ Л-4 Уютная для электроснабжения объекта – «жилой дом», расположенного по адресу: РФ, Ростовская область, Пролетарский район, х. Уютный, ул. Первомайская, д. 42а, к.н. 61:31:0100201:63, заявитель Величко Е.В.» (1 шт.)</t>
  </si>
  <si>
    <t>Установка системы учета для технологического присоединения «парка»», расположенного по адресу: 347560, РФ, Ростовская область, Песчанокопский район, с. Развильное, пер. Пионерский,13-а, к.н.з. у.: 61:30:0090101:9223, заявитель Администрация Развильненского сельского поселения (1 шт.)</t>
  </si>
  <si>
    <t xml:space="preserve">«Строительство ВЛ 0,4 кВ от опоры №2-00/7 ВЛ 0,4 кВ Л-2 КТП-10/0,4 кВ №31 по ВЛ 10 кВ Л-8 Пролетарская для электроснабжения объекта - "фельдшерско - акушерский пункт", расположенного по адресу: РФ, Ростовская область,  Пролетарский район, х. Привольный, ул. Мира, д.32/2, к.н. 61:31:0050201:699, заявитель МБУЗ "ЦРБ" Пролетарского района  (ориентировочная протяжённость ЛЭП - 0,025 км)» </t>
  </si>
  <si>
    <t>«Установка системы учета для технологического присоединения электроснабжения объекта – «сети уличного освещения (ул. Мира, х. Малая Бургуста)», расположенного по адресу: РФ, Ростовская область, Пролетарский район, х. Малая Бургуста, ул. Мира, заявитель Администрация Ковринского сельского поселения (1 шт.)»</t>
  </si>
  <si>
    <t>Установка системы учета для технологического присоединения объекта – «жилой дом», расположенного по адресу: РФ, Ростовская область, Пролетарский район, ДНТ Ручеек №3", ул. Вишневая, д. 17, к.н. 61:31:0500101:142, заявитель Доношенко С.А. (1 шт.)"</t>
  </si>
  <si>
    <t>Строительство участка ВЛ 0,4 кВ от опоры №1-01/18 ВЛ 0,4 кВ Л-1 КТП 10/0,4 кВ №5 по ВЛ 10 кВ Л-3 Пролетарская для электроснабжения  объекта - «жилой дом», расположенного по адресу: РФ, Ростовская область, Пролетарский район, г. Пролетарск, ул. Плугина, д. 2, заявитель Снеткова О.В.(Ориентировочная протяженность ЛЭП – 0,025км)</t>
  </si>
  <si>
    <t>«Установка системы учета для технологического присоединения «Базовой станции сотовой связи», расположенного по адресу: 347608, Российская Федерация, Ростовская обл., р-н. Сальский, с. Бараники, ул. Пришкольная, возле кадастрового номера земельного участка: 61:34:0020101:1837, заявитель АО «Первая Башенная Компания» (1 шт.)</t>
  </si>
  <si>
    <t>Установка системы учета для технологического присоединения «мастерских», расположенного по адресу: РФ, Ростовская область, Сальский район, п. Супрун, в кадастровом квартале 61:34:0600003, с условным центром в п. Супрун отделение №2, поле 14г, с к.н. 61:34:0600003:1136, заявитель ИП глава К(Ф)Х Алиев А.А.  (1 шт.)</t>
  </si>
  <si>
    <t>Установка системы учета для технологического присоединения «жилого дома», расположенного по адресу: 347560, РФ, Ростовская область, Песчанокопский район, с. Развильное, ул. Шоссейная, 16 к.н. з. у.: 61:30:0090101:163, заявитель Галызина Е.С. (1 шт.)</t>
  </si>
  <si>
    <t>Установка системы учета для технологического присоединения «жилого дома», расположенного по адресу: 347563, РФ, Ростовская область, Песчанокопский район, с. Поливянка, пер. Кирпичный,4, к.н. з. у.: 61:30:0080101:200, заявитель Горобец В.И. (1 шт.)</t>
  </si>
  <si>
    <t>Установка системы учета для технологического присоединения «базовой станции сотовой связи БС 2679», расположенного по адресу: Российская Федерация, Ростовская обл., р-н Сальский, с. Шаблиевка, ул. Димитрова, кадастровый номер земельного участка: 61:34:0050201:2504, заявитель ООО «Т2 Мобайл»» (1 шт.)</t>
  </si>
  <si>
    <t>Установка системы учета для технологического присоединения «сооружение (объекты дорожного хозяйства)», расположенного по адресу: 347570, РФ, Ростовская область, Песчанокопский район, автомобильная дорога г. Ростов-на-Дону (от магистрали Дон") - г. Ставрополь (до границы Ставропольского края),к.н.з. у.: 61:30:0000000:2508, заявитель Министерство транспорта РО (1 шт.)"</t>
  </si>
  <si>
    <t>Установка системы учета для технологического присоединения «жилого дома», расположенного по адресу: Российская Федерация, Ростовская обл., р-н Сальский, с. Кручёная Балка, ул. Тихая, д. 26, кадастровый номер земельного участка: 61:34:0090101:1143, заявитель Мовчан Д.И. (1 шт.)</t>
  </si>
  <si>
    <t>Строительство ВЛ 0,4 кВ от опоры №2-00/6 ВЛ 0,4 кВ Л-2 КТП-10/0,4 кВ №250 по ВЛ 10 кВ Л-4 КРС для электроснабжения объекта - жилой дом", расположенного по адресу: РФ, Ростовская область, Пролетарский район, п. Опенки, ул. молодежная, д.10, кв.1, к.н. 61:31:0080101:680, заявитель Ларионова Н.А. (ориентировочная протяженность ЛЭП-0,025 км)"</t>
  </si>
  <si>
    <t>«Установка системы учета для технологического присоединения объекта – «дачный дом», расположенного по адресу:
 РФ, Ростовская область, Пролетарский район, ДНТ «Ручеек №3», ул. Садовая, д. 48, кв. 1, к.н. 61:31:0500101:225, заявитель Рацев Г.В.» (1 шт.)</t>
  </si>
  <si>
    <t>Установка системы учета для технологического присоединения «жилой дом», расположенного по адресу: 347767, РФ, Ростовская область, Целинский район, ст-ца Сладкая Балка, ул. Егорлыкская, д. 72, к.н.з.у.:61:40:0040201:5, заявитель Башанаев М.С. (1 шт.)</t>
  </si>
  <si>
    <t>«Установка системы учета для технологического присоединения объекта «жилой дом», расположенного по адресу: 347500, РФ, Ростовская область,
 Орловский район, п. Красноармейский, пер. Мостовой, д. 9, кв. 2 к.н. з.у.: 61:29:0060133:66, заявитель Воронкова М.В.» (1 шт.)</t>
  </si>
  <si>
    <t>Установка системы учета для технологического присоединения объекта «жилой дом», расположенного по адресу: 347500, РФ, Ростовская область, Орловский район, п. Красноармейский, ул. Кирова, д. 106, к.н. з.у.: 61:29:0060104:14, заявитель Добрицын Н.А. (1шт.)</t>
  </si>
  <si>
    <t>Установка системы учета для технологического присоединения «жилого дома», расположенного по адресу: 347627 Российская Федерация, Ростовская обл., р-н Сальский, п. Сеятель Северный, ул. Садовая, д. 76, кадастровый номер земельного участка: 61:34:0070101:2026,  заявитель Лесная Е.А. (1 шт.)</t>
  </si>
  <si>
    <t>«Установка системы учета для технологического присоединения «жилого дома», расположенного по адресу: 347627 Российская Федерация, Ростовская обл., р-н Сальский, 
п. Сеятель Южный, линия 1-я, д. 26, кадастровый номер земельного участка: 61:34:0070201:165, заявитель Дочинец В.И.»</t>
  </si>
  <si>
    <t>«Установка системы учета для технологического присоединения «жилого дома», расположенного по адресу: 347769, РФ, Ростовская область, Целинский район, с. Лопанка, ул. Калинина, д. 12, к.н.з.у.:61:40:0040101:2660, заявитель Закуркин Андрей Викторович» (1 шт.)</t>
  </si>
  <si>
    <t>Установка системы учета для технологического присоединения «квартира», расположенного по адресу: 347760, РФ, Ростовская область, Целинский район, п. Тихий, ул. Светлая, д. 10, кв. 2, к.н. з.у.: 61:40:0010601:39, заявитель Зарудняя Анастасия Михайловна (1 шт.)</t>
  </si>
  <si>
    <t>"Установка системы учета для технологического присоединения «жилого дома», расположенного по адресу: 347776, РФ, Ростовская область, Целинский район, х. Васильевка, ул. Солнечная, д. 97, к.н.з.у.:61:40:0100201:128, заявитель Зубков Геннадий Николаевич" (1 шт.)</t>
  </si>
  <si>
    <t>"Установка системы учета для технологического присоединения объекта «комнаты 1,2,3,5», расположенного по адресу: 347521, РФ, Ростовская область, Орловский район, х. Быстрянский, ул. Мира, д. 12/1, к.н. з.у.: 61:29:0010201:2977, заявитель Карпенко Ю.А." (1 шт.)</t>
  </si>
  <si>
    <t>"Установка системы учета для технологического присоединения «жилого дома», расположенного по адресу: 347500, РФ, Ростовская область, Орловский район, п. Красноармейский, пер. Южный, д. 31, к.н. з.у.: 61:29:0060135:72, заявитель Красилина Л.В." (1 шт.)</t>
  </si>
  <si>
    <t>«Установка системы учета для технологического присоединения «дома», расположенного по адресу: Российская Федерация, Ростовская обл., р-н Сальский, х. Бровки, ул. Степная, 32, кадастровый номер земельного участка: 61:34:0500801:778, заявитель Пикалев О.А.»</t>
  </si>
  <si>
    <t>«Установка системы учета для технологического присоединения «базовая станция сотовой связи», расположенного по адресу: Российская Федерация, Ростовская обл.,
 р-н. Сальский, п. Клены, пересечение ул. Пруцакова и ул. Солнечная, рядом с земельным участком с кад. номером 61:34:0010401:329, заявитель ПАО «Ростелеком»</t>
  </si>
  <si>
    <t>«Установка системы учета для технологического присоединения «базовая станция сотовой связи», расположенного по адресу: Российская Федерация, Ростовская обл., р-н. Сальский, п. Тальники, рядом с земельным участком с кад. номером 61:34:0100501:98, заявитель ПАО «Ростелеком»</t>
  </si>
  <si>
    <t>"Установка системы учета для технологического присоединения «квартира», расположенного по адресу: 347773, РФ, Ростовская область, Целинский район, с. Плодородное, ул. Молодежная, д. 37, кв. 1, к.н.з.у.:61:40:0070101:360, заявитель Сбоева Светлана Сергеевна" (1 шт.)</t>
  </si>
  <si>
    <t>«Установка системы учета для технологического присоединения «дома», расположенного по адресу: Российская Федерация, Ростовская обл., р-н Сальский, х. Бровки, СНТ №2 «Бровки», ул. Камышовая, 93, кадастровый номер земельного участка: 61:34:0500801:192, заявитель Сикорская И.А.»</t>
  </si>
  <si>
    <t>«Установка системы учета для технологического присоединения объекта «жилой дом», расположенного по адресу: 347500, РФ, Ростовская область, 
Орловский район, х. Широкий, ул. Степная, д. 26, к.н. з.у.: 61:29:0061101:179, заявитель Челиков Н.Н.» (1 шт.)</t>
  </si>
  <si>
    <t>Установка системы учета для технологического присоединения объекта «жилой дом», расположенного по адресу: 347500, РФ, Ростовская область, Орловский район, п. Красноармейский, ул. Восточная, д. 182, к.н. з.у.: 61:29:0060103:41, заявитель Шептиев А.А. (1 шт.)</t>
  </si>
  <si>
    <t>«Установка системы учета для технологического присоединения «жилой дом», расположенного по адресу: 347760, РФ, Ростовская область, Целинский район, п. Новая Целина, ул. Дружбы, д.24, к.н.з.у.:61:40:0010146:64, заявитель Шульга В.А.» (1 шт.)</t>
  </si>
  <si>
    <t>"Установка системы учета для технологического присоединения «жилой дом», расположенного по адресу: РФ, Ростовская область, Целинский район, п. Новая Целина, ул. Первомайская, д. 30, к.н. з.у.: 61:40:0010150:79, заявитель Щербина Михаил Андреевич (1 шт.)"</t>
  </si>
  <si>
    <t>"Установка системы учета для технологического присоединения «магазина », расположенного по адресу: 347566, РФ, Ростовская область, Песчанокопский район, п. Дальнее Поле, ул. Молодежная, 5/2, к.н.з. у.: 61:30:0040101:21, заявитель ИП Кожуро А.И. (1 шт.)"</t>
  </si>
  <si>
    <t>"Установка системы учета для технологического присоединения «дом агронома», расположенного по адресу: 347570, РФ, Ростовская область, Песчанокопский район, вблизи с. Песчанокопского, граф. учет №26 к.н.з. у.: 61:30:0600004:4428, заявитель ИП глав КФХ Кононов В.А. (1 шт.)"</t>
  </si>
  <si>
    <t>"Установка системы учета для технологического присоединения «здание», расположенного по адресу: 347570, РФ, Ростовская область, Песчанокопский район, вблизи с. Песчанокопского, к.н.з. у.: 61:30:0600004:6132, заявитель ИП глава КФХ Федоров В.И. (1 шт.)"</t>
  </si>
  <si>
    <t>Установка системы учета для технологического присоединения «складское здание (помещение)», расположенного по адресу: Российская Федерация, Ростовская обл., г. Сальск, справа от автодороги 338 км+850 м «Песчанокопское-Котельниково», кадастровый номер земельного участка: 61:57:0010101:38, заявитель ООО «Белозерное» (1 шт.)</t>
  </si>
  <si>
    <t>"Установка системы учета для технологического присоединения «жилого дома», расположенного по адресу: 347565, РФ, Ростовская область, Песчанокопский район, с. Красная Поляна, ул. Красная, 60, к.н.з. у.: 61:30:0050101:1391, заявитель Солодов В.В. (1 шт.)"</t>
  </si>
  <si>
    <t>"Установка системы учета для технологического присоединения «жилого дома», расположенного по адресу: 347565, РФ, Ростовская область, Песчанокопский район, с. Красная Поляна, пер. Речной, 4-а, к.н.з. у.: 61:30:0050101:5392, заявитель Хворостов Г.В. (1 шт.)"</t>
  </si>
  <si>
    <t>"Установка системы учета для технологического присоединения объекта – «зернохранилище», расположенного по адресу: РФ, Ростовская область, Пролетарский район, примерно в 8 км по направлению на восток от ориентира п.п. 1260 (Красный кут), к.н. 61:31:0600007:396, заявитель Абросимов А.А. (1 шт.)"</t>
  </si>
  <si>
    <t>"Установка системы учета для технологического присоединения объекта – «базовая станция/оборудование сотовой связи», расположенного по адресу: РФ, Ростовская область, Пролетарский район, п. Опенки, ул. Молодежная, участок в 20 м от дома №1, заявитель АО «ПБК» (1 шт.)"</t>
  </si>
  <si>
    <t>"Установка системы учета для технологического присоединения объекта – «жилой дом», расположенного по адресу: 347552 Российская Федерация, Ростовская обл., р-н. Пролетарский, х. Сухой, ул. Строительная, д. 16, кв.2, к.н 61:31:0090101:608, заявитель Магомедрасулова И.В.» (1 шт.)"</t>
  </si>
  <si>
    <t>"Установка системы учета для технологического присоединения объекта – «дачный дом», расположенного по адресу: РФ, Ростовская область, Пролетарский район, садовое товарищество «Заречное», к.н. 61:31:0500401:50, заявитель Минор А.А." (1 шт.)</t>
  </si>
  <si>
    <t>«Установка системы учета для технологического присоединения электроснабжения объекта – «домик рыбака», расположенного по адресу: РФ, Ростовская область, Пролетарский район, рядом с земельным участком с кадастровым номером 61:31:0600011:887, расположенным по адресу: Ростовская область, Пролетарский район, 5,55 км юго-западнее х. Уютный, кв. 1, к.н. 61:31:0600011:902, заявитель Радченко С.С.» (1 шт.)</t>
  </si>
  <si>
    <t>"Установка системы учета для технологического присоединения объекта – «жилой дом», расположенного по адресу: РФ, Местоположение установлено относительно ориентира, расположенного в границах участка. Почтовый адрес ориентира: Ростовская область, р-н. Пролетарский, х. Уютный, ул. Первомайская, д.20, к.н 61:31:0100201:10, заявитель Редько С.А." (1 шт.)</t>
  </si>
  <si>
    <t>"Установка системы учета для технологического присоединения объекта – «жилой дом», расположенного по адресу: РФ, Ростовская область, Пролетарский район, ст-ца. Буденновская, ул. Южная, д. 38, к.н. 61:31:0020101:896, заявитель Сылкин А.Н." (1 шт.)</t>
  </si>
  <si>
    <t>«Установка системы учета для технологического присоединения объекта – «жилой дом», расположенного по адресу: РФ, Ростовская обл., р-н. Пролетарский, п. Приманычский, ул. Приманычская, д. 7, к.н 61:31:0010301:105, заявитель Тельнов С.Е.» (1 шт.)</t>
  </si>
  <si>
    <t>"Установка системы учета для технологического присоединения объекта – «жилой дом», расположенного по адресу: РФ, Ростовская область, Пролетарский район, х. Татнинов, ул. Лесная, д. 1, к.н. 61:31:0070301:50, заявитель Челомбасова В.В." (1 шт.)</t>
  </si>
  <si>
    <t>"Установка системы учета для технологического присоединения «манеж», расположенного по адресу: 347771, РФ, Ростовская область, Целинский район, п. Юловский, Юловское сельское поселение, северная окраина, к.н. з.у.: 61:40:0600009:1405, заявитель ООО «Агрофирма «Целина» (1 шт.)"</t>
  </si>
  <si>
    <t>«Установка системы учета для технологического присоединения «домовладения», расположенного по адресу: 347614 Российская Федерация, Ростовская обл., р-н. Сальский, с. Березовка, ул. Юбилейная, д. 11, кадастровый номер земельного участка: 61:34:0030101:828, заявитель    Александровский Н.Н.» (1 шт.)</t>
  </si>
  <si>
    <t>"Установка системы учета для технологического присоединения «жилого дома», расположенного по адресу: 347603 Российская Федерация, Ростовская обл., р-н. Сальский, п. Конезавод имени Буденного, ул. Восточная, д. 25, кадастровый номер земельного участка: 61:34:0040101:515, заявитель Бездудный Д. В.»  (1 шт.)"</t>
  </si>
  <si>
    <t xml:space="preserve">«Установка системы учета для технологического присоединения объекта «квартира», расположенного по адресу: 347527, РФ, Ростовская область, Орловский район, п. Волочаевский, ул. Степная,27, кв. 1, к.н. з.у.: 61:29:00201011:72, заявитель Борилко Н.И.  (1 шт.)» </t>
  </si>
  <si>
    <t>"Установка системы учета для технологического присоединения объекта «жилой дом», расположенного по адресу: 347500, РФ, Ростовская область, Орловский район, х. Токмацкий, ул. Солнечная, д. 3, к.н. з.у.: 61:29:0061001:9, заявитель Быкадорова Л.В. (1шт.)"</t>
  </si>
  <si>
    <t>«Установка системы учета для технологического присоединения «жилого дома», расположенного по адресу: Российская Федерация, Ростовская обл., р-н. Сальский, п. Конезавод имени Буденного ул. 40 лет Победы, 8а, кадастровый номер земельного участка: 61:34:0040101:4233, заявитель    Гладкий Э.Н.» (1 шт.)</t>
  </si>
  <si>
    <t>"Установка системы учета для технологического присоединения объекта «квартира», расположенного по адресу: 347523, РФ, Ростовская область, Орловский район, х. Веселый, ул. Советская, д. 21, кв. 1 к.н. з.у.: 61:29:0070401:79, заявитель Гричук С.А.» (1 шт.)"</t>
  </si>
  <si>
    <t>«Установка системы учета для технологического присоединения «жилого дома», расположенного по адресу: 347767, РФ, Ростовская область, Целинский район, ст. Сладкая Балка, ул. Прогресс, д. 37, к.н.з.у.:61:40:0040501:203, заявитель Дерлыш Анатолий Александрович» (1 шт.)</t>
  </si>
  <si>
    <t>"Установка системы учета для технологического присоединения «жилого дома», расположенного по адресу: 347609, Российская Федерация, Ростовская обл., р-н. Сальский, п. Белозерный, ул. Степная, д. 1, кадастровый номер земельного участка: 61:34:0080101:359, заявитель Добрынина Н. П. (1 шт.)"</t>
  </si>
  <si>
    <t>«Установка системы учета для технологического присоединения «жилого дома», расположенного по адресу: 347767, РФ, Ростовская область, Целинский район, ст. Сладкая Балка, ул. Центральная, д. 46, к.н.з.у.:61:40:0040501:16, заявитель Дубровин Дмитрий Вадимович» (1 шт.)</t>
  </si>
  <si>
    <t>"Установка системы учета для технологического присоединения «Храм», расположенного по адресу: 347618 Российская Федерация, Ростовская обл., р-н Сальский, с. Кручёная Балка, ул. Челнокова, д. 67,  кадастровый номер земельного участка: 61:34:0090101:4202, заявитель Местная религиозная организация православный Приход Храма Архистратига Михаила село Кручёная Балка Сальского района Ростовской области Религиозной организации «Волгодонская Епархия Русской Православной Церкви (Московский Патриархат)» (1 шт.)"</t>
  </si>
  <si>
    <t>«Установка системы учета для технологического присоединения объекта «жилой дом», расположенного по адресу: 347526, РФ, Ростовская область, Орловский район, х. Нижнеантоновский, ул. Антоновская, д. 40, к.н. з.у.: 61:29:0050401:339, заявитель Зайченко Е.Н. (1 шт.)»</t>
  </si>
  <si>
    <t>"Установка системы учета для технологического присоединения «жилого дома», расположенного по адресу: 347612 Российская Федерация, Ростовская обл., р-н Сальский, с. Сандата, ул. Мира, д. 5, к.н.з.у.:61:34:0170101:495, заявитель Кезина О.Н. (1 шт.)"</t>
  </si>
  <si>
    <t>"Установка системы учета для технологического присоединения «жилого дома», расположенного по адресу: 347760, РФ, Ростовская область, Сальский район,            п. Конезавод имени Буденного, ул. Садовая, 15, к.н.з.у.: 61:34:0040101:4288, заявитель Конкин Сергей Сергеевич (1 шт.)"</t>
  </si>
  <si>
    <t>"Установка системы учета для технологического присоединения объекта «гараж», расположенного по адресу: 347523, РФ, Ростовская область, Орловский район, х. Островянский, ул. Советская, д. 1В, к.н. з.у.: 61:29:0070101:2461, заявитель ИП Кузин С.А. глава К(Ф)Х (1шт.)"</t>
  </si>
  <si>
    <t>"Установка системы учета для технологического присоединения объекта «жилой дом», расположенного по адресу: 347500, РФ, Ростовская область, Орловский район, п. Красноармейский, пер. Красноармейский,48, к.н. з.у.: 61:29:0060122:20, заявитель Лукашов Е.В.» (1 шт.)"</t>
  </si>
  <si>
    <t>"Установка системы учета для технологического присоединения «жилого дома», расположенного по адресу: 347613 Российская Федерация, Ростовская обл., р-н Сальский, х. Сладкий, ул. Новомирская, д. 10, кадастровый номер земельного участка: 61:34:0060301:1, заявитель Лукьяненко С.Н. (1 шт.)"</t>
  </si>
  <si>
    <t>«Установка системы учета для технологического присоединения объекта «квартира», расположенного по адресу: 347525, РФ, Ростовская область, Орловский район, х. Камышевка, ул. Школьная, 10, кв.2, к.н. з.у.: 61:29:0050101:343, заявитель Лупиногина Т.М.» (1 шт.)»</t>
  </si>
  <si>
    <t>"Установка системы учета для технологического присоединения «нежилого объекта», расположенного по адресу: Российская Федерация, Ростовская обл., р-н Сальский, п. Степной Курган, кадастровый номер земельного участка: 61:34:0600001:2593, заявитель Миргородский С.Н. (1 шт.)"</t>
  </si>
  <si>
    <t xml:space="preserve"> «Установка системы учета для технологического присоединения объекта «жилой дом», расположенного по адресу: 347525, РФ, Ростовская область, Орловский район, х. Камышевка, ул. Школьная, д. 75 к.н. з.у.: 61:29:0050101:280, заявитель Орлов С.П.» (1 шт.) </t>
  </si>
  <si>
    <t>"Установка системы учета для технологического присоединения «жилого дома», расположенного по адресу: 347612 Российская Федерация, Ростовская обл., р-н Сальский, с. Сандата, ул. Ленина, д. 109, кадастровый номер земельного участка: 61:34:0170101:1679, заявитель Остапенко И.И.» (1 шт.)"</t>
  </si>
  <si>
    <t>"Установка системы учета для технологического присоединения «жилого дома», расположенного по адресу: 347615, Российская Федерация, Ростовская обл., р-н. Сальский, с. Новый Егорлык, ул. Ленина, 10а, кадастровый номер земельного участка: 61:34:0110101:6626, заявитель Пономарь В.Н.» (1 шт.)"</t>
  </si>
  <si>
    <t>"Установка системы учета для технологического присоединения «жилой дом», расположенного по адресу: 347773, РФ, Ростовская область, Целинский район, х. Благодарный, ул. Луговая, д. 44, к.н.з.у.:61:40:0070201:47, заявитель Рамазанов Ахмед Мичошоевич" (1 шт.)</t>
  </si>
  <si>
    <t>"Установка системы учета для технологического присоединения объекта «жилой дом», расположенного по адресу: 347500, РФ, Ростовская область, Орловский район, п. Красноармейский, пер. Пролетарский,18, к.н. з.у.: 61:29:0060127:43, заявитель Савина О.А.» (1 шт.)"</t>
  </si>
  <si>
    <t>«Установка системы учета для технологического присоединения объекта «жилой дом», расположенного по адресу: 347525, РФ, Ростовская область, Орловский район, х. Камышевка, ул. Школьная, 13, к.н. з.у.: 61:29:0050101:324, заявитель Скляров Р.И.» (1 шт.)</t>
  </si>
  <si>
    <t>"Установка системы учета для технологического присоединения объекта «жилой дом», расположенного по адресу: 347500, РФ, Ростовская область, Орловский район, х. Широкий, ул. Южная, д. 10, к.н. з.у.: 61:29:0061101:10, заявитель Соловьянова В.И. (1шт.)"</t>
  </si>
  <si>
    <t>"Установка системы учета для технологического присоединения объекта «магазин», расположенного по адресу: 347500, РФ, Ростовская область, Орловский район, п. Красноармейский, пер. Красноармейский, д.1, к.н. з.у.: 61:29:0060123:114, заявитель ИП Сычев Н.Н. (1шт.)"</t>
  </si>
  <si>
    <t>«Установка системы учета для технологического присоединения «жилого дома с мансардой», расположенного по адресу: 347618 Российская Федерация, Ростовская обл., р-н. Сальский, с. Крученая Балка, ул. Комсомольская, д. 22, кадастровый номер земельного участка: 61:34:0090101:810, заявитель Тарасенко И.Е.»  (1 шт.)</t>
  </si>
  <si>
    <t>«Установка системы учета для технологического присоединения «жилого дома», расположенного по адресу: 347617 Российская Федерация, Ростовская обл., р-н. Сальский, х. Новоселый 1-й, ул. Речная, д. 1, кадастровый номер земельного участка: 61:34:0120401:201, заявитель Хохлачев К.А.»  (1 шт.)</t>
  </si>
  <si>
    <t>«Установка системы учета для технологического присоединения объекта «квартира», расположенного по адресу: 347524, РФ, Ростовская область, Орловский район, х. Пролетарский, пер. Спортивный, д. 3, кв. 3 к.н. з.у.: 61:29:110201:2706, заявитель Чумакова Л.В.» (1 шт.)</t>
  </si>
  <si>
    <t>«Установка системы учета для технологического присоединения объекта «квартира», расположенного по адресу: 347525, РФ, Ростовская область, Орловский район, х. Камышевка, ул. Школьная, д. 83, кв. 2, к.н. з.у.: 61:29:0050101:272, заявитель Шевченко Н.А. (1 шт.)»</t>
  </si>
  <si>
    <t>«Установка системы учета для технологического присоединения объекта «квартира», расположенного по адресу: 347525, РФ, Ростовская область, Орловский район, х. Камышевка, ул. А.Муравина, д. 28, кв. 1 к.н. з.у.: 61:29:0050101:391, заявитель Шевченко С.А.» (1 шт.)</t>
  </si>
  <si>
    <t>"Установка системы учета для технологического присоединения «дачного дома», расположенного по адресу: 347563, РФ, Ростовская область, Песчанокопский район, с. Поливянка, ул. Набережная, 1-а к.н.з. у.: 61:30:0080101:2782, заявитель Алексеева А.И. (1 шт.)"</t>
  </si>
  <si>
    <t>"Установка системы учета для технологического присоединения «административное здание», расположенное по адресу: 347568, РФ, Ростовская область, Песчанокопский район, с. Летник, ул. Ленина, 148-б, к.н.з. у.: 61:30:0030101:1089, заявитель ИП Алфутова Н.И." (1 шт.)"</t>
  </si>
  <si>
    <t>"Установка системы учета для технологического присоединения «жилого дома», расположенного по адресу: 347560, РФ, Ростовская область, Песчанокопский район, с. Развильное, ул. Буденного, 102-а к.н. з. у.: 61:30:0090101:2451, заявитель Ващенко С.В.» (1 шт.)"</t>
  </si>
  <si>
    <t>«Установка системы учета для технологического присоединения «жилого дома», расположенного по адресу: 347570, РФ, Ростовская область, Песчанокопский район, х. Терновой, ул. Ленина, д. 46-а, к.н. з. у.: 61:30:0010501:506, заявитель Гудков А.П.» (1 шт.)</t>
  </si>
  <si>
    <t xml:space="preserve">«Установка системы учета для технологического присоединения «кухни», расположенной по адресу: 347562, РФ, Ростовская область, Песчанокопский район, с. Богородицкое, ул. Калинина, д. 82 к.н. з. у.: 61:30:0020101:855, заявитель Гусев А.Ю.» (1 шт.) </t>
  </si>
  <si>
    <t>"Строительство ВЛ 0,4 кВ от опоры №1-00/3 ВЛ 0,4 кВ Л-1 КТП 10/0,4 кВ № 46 по ВЛ 10 кВ Л-2 Жуковская, установка системы учета для технологического присоединения – «дачный дом», расположенного по адресу: РФ, Ростовская область, Песчанокопский район, с. Жуковское, ул.1 Мая, участок №26-а, к.н. з.у.: 61:30:0030101:1059, заявитель Жилин В.Н. (Ориентировочная протяженность ЛЭП – 0,020 км)"</t>
  </si>
  <si>
    <t>"Установка системы учета для технологического присоединения «жилого дома», расположенного по адресу: 347567, РФ, Ростовская область, Песчанокопский район, с. Жуковское, ул. Социалистическая, 1 к.н.з. у.: 61:30:0030101:303, заявитель Жуков П.В. (1 шт.)"</t>
  </si>
  <si>
    <t>"Установка системы учета для технологического присоединения «жилого дома», расположенного по адресу: 347561, РФ, Ростовская область, Песчанокопский район, с. Развильное, ул. Первомайская, д. 78 к.н. з. у.: 61:30:0090101:9550, заявитель Кондабаров А.И." (1 шт)</t>
  </si>
  <si>
    <t>"Установка системы учета для технологического присоединения «здание амбулатории», расположенной по адресу: 347562, РФ, Ростовская область, Песчанокопский район, с. Богородицкое, ул. Кирова, д. 96 к.н. з. у.: 61:30:0020101:3736, заявитель МБУЗ «ЦРБ» Песчанокопского района (1 шт.)"</t>
  </si>
  <si>
    <t>"Установка системы учета для технологического присоединения «незавершенный строительством объект», расположенный по адресу: 347560, РФ, Ростовская область, Песчанокопский район, с. Развильное, ул. Фабричная, д. 15 к.н. з. у.: 61:30:0090101:918, заявитель Мельников Е.О." (1 шт)</t>
  </si>
  <si>
    <t>"Установка системы учета для технологического присоединения «административное здание», расположенное по адресу: 347560, РФ, Ростовская область, Песчанокопский район, с. Развильное, ул. Строителей, д. 111, к.н. з. у.: 61:30:0090101:9786, заявитель СПССОК «Развилкино» (1 шт.)"</t>
  </si>
  <si>
    <t>"Установка системы учета для технологического присоединения «жилого дома», расположенного по адресу: 347568, РФ, Ростовская область, Песчанокопский район, с. Летник, ул. Московская, 61 к.н.з. у.: 61:30:060101:0066, заявитель Сухинина М.Ю. (1 шт.)"</t>
  </si>
  <si>
    <t xml:space="preserve">«Установка системы учета для технологического присоединения «жилого доиа», расположенного по адресу: 347561, РФ, Ростовская область, Песчанокопский район, с. Развильное, ул. Жолоба, д. 59-а к.н. з. у.: 61:30:0090101:10145, заявитель Ткаля Р.М.» (1 шт) </t>
  </si>
  <si>
    <t>"Установка системы учета для технологического присоединения «жилого дома», расположенного по адресу: 347560, РФ, Ростовская область, Песчанокопский район, с. Развильное, ул. Комсомольская, 58 к.н. з. у.: 61:30:0090101:8914, заявитель Тхагова С.А.» (1 шт)"</t>
  </si>
  <si>
    <t>"Установка системы учета для технологического присоединения «жилого дома», расположенного по адресу: 347569, РФ, Ростовская область, Песчанокопский район, с. Рассыпное, ул. Котовского, д. 41 к.н. з. у.: 61:30:0100101:539, заявитель Шаров В.В.» (1 шт.)"</t>
  </si>
  <si>
    <t>«Строительство участка ВЛ 0,4 кВ от опоры №3-00/1-5 ВЛ 0,4кВ Л-3 КТП 10/0,4 кВ №815 по ВЛ 10 кВ Л-2 Будённовская для электроснабжения объекта «магазин «автозапчасти», расположенного по адресу: РФ, Ростовская область, Пролетарский район, ст-ца Будённовская, ул. Ленина, д. 22/4, заявитель Бурим М.В.» (Ориентировочная протяженность ЛЭП – 0,025км)</t>
  </si>
  <si>
    <t>Установка системы учета для технологического присоединения объекта – «гараж с подвалом», расположенного по адресу: РФ, Ростовская область, Пролетарский район, г. Пролетарск, ул. Матвеева, д. 11/45, к.н 61:31:0110262:30, заявитель Андрианова Н.А. (1 шт.)</t>
  </si>
  <si>
    <t>Строительство ВЛ 0,4 кВ от РУ 0,4 кВ ТП 10/0,4 кВ №5-3 по ВЛ 10 кВ №5 ПС 35/10 кВ Б.Салы, техническое перевооружение ТП 10/0,4 кВ №5-3 по ВЛ 10 кВ №5 ПС 35/10 кВ Б.Салы для технологического присоединения производственной базы Заявителя (Гаричева Л.С.) по адресу: Ростовская область, Мясниковский район, с. Б.Салы, ул. Абовяна, д.48 к.н.  №61:25:0040101:5275 (ориентировочная протяженность ЛЭП 0,09 км; мощность силового трансформатора 160 кВА)</t>
  </si>
  <si>
    <t>Установка системы учета для технологического присоединения энергопринимающих устройств Заявителей: ООО «Синара-Городские Транспортные Решения Таганрог», Ростовской области (1 шт) -(61-1-21-00592973)</t>
  </si>
  <si>
    <t>Установка системы учета для технологического присоединения энергопринимающих устройств Заявителей: ООО «Синара-Городские Транспортные Решения Таганрог», Ростовской области (1 шт) -(61-1-21-00591061)</t>
  </si>
  <si>
    <t>Установка системы учета для технологического присоединения энергопринимающих устройств Заявителей: ООО «Синара-Городские Транспортные Решения Таганрог», Ростовской области (1 шт) -(61-1-21-00591623)</t>
  </si>
  <si>
    <t>Установка системы учета для технологического присоединения энергопринимающих устройств Заявителей: ООО «Синара-Городские Транспортные Решения Таганрог», Ростовской области (1 шт) -(61-1-21-00591625)</t>
  </si>
  <si>
    <t>Установка системы учета для технологического присоединения энергопринимающих устройств Заявителей: ООО «Синара-Городские Транспортные Решения Таганрог», Ростовской области (1 шт) -(61-1-21-00593031)</t>
  </si>
  <si>
    <t>Установка системы учета для технологического присоединения энергопринимающих устройств Заявителей: ООО «Синара-Городские Транспортные Решения Таганрог», Ростовской области (1 шт) -(61-1-21-00593021)</t>
  </si>
  <si>
    <t>Установка системы учета для технологического присоединения энергопринимающих устройств Заявителей: ООО «Синара-Городские Транспортные Решения Таганрог», Ростовской области (1 шт) -(61-1-21-00593341)</t>
  </si>
  <si>
    <t xml:space="preserve">Установка коммерческого учета электрической энергии (мощности) на границе земельного участка, подключенного от опоры №172-22   ВЛ-0,4  № 1 КТП-172 ВЛ-10  904  ПС 110 кВ Балко-Грузская, для электроснабжения жилого дома заявителя Мищенко В.А., х.Балко-Грузский, Егорлыкский район, Ростовская область   </t>
  </si>
  <si>
    <t xml:space="preserve">Установка коммерческого учета электрической энергии (мощности) на границе земельного участка, подключенного от опоры №250-8а ВЛ-0,4  № 1 КТП-250 ВЛ-10  507  ПС 35 кВ Е-5, для электроснабжения участка заявителя МБУК Егорлыкского района "Межпоселенческая центральная библиотека", х.Новая Деревня, Егорлыкский район, Ростовская область  </t>
  </si>
  <si>
    <t xml:space="preserve">Установка коммерческого учета электрической энергии (мощности) на границе земельного участка, подключенного от опоры №1-48 ВЛ-0,4 кВ №1 КТП-10/0,4 кВ №1 по ВЛ-10 кВ №612 ПС 35/10 кВ "КГ-3", для электроснабжения жилого дома заявителя Бедросова Ц.А., Кагальницкий р-н, с. Новобатайск ул. Горожанова д.2А, Ростовская область </t>
  </si>
  <si>
    <t xml:space="preserve">Установка коммерческого учета электрической энергии (мощности) на границе земельного участка, подключенного от опоры №17-12 ВЛ-0,4 кВ №1 КТП-10/0,4 кВ №1  ВЛ-10 кВ №501 ПС 35/10 кВ "ЗР-5", для электроснабжения квартиры заявителя Деречей Л.Ф., х. Гуляй-Борисовка, Зерноградский р-он, Ростовская область   </t>
  </si>
  <si>
    <t>Установка коммерческого учета электрической энергии (мощности) на границе земельного участка, подключенного от опоры № 8-48 ВЛ-0,4 кВ №1 КТП-10/0,4 кВ №8 по ВЛ-10 кВ № 305 ПС 35/10 кВ «КГ-3», для электроснабжения жилого дома заявителя Долговой Т.В. Кагальницкий р-н. п. Глубокий Яр, ул. Лесная д.10 Ростовская область»</t>
  </si>
  <si>
    <t>Установка коммерческого учета электрической энергии (мощности) на границе земельного участка, подключенного от опоры №323-3 ВЛ-0,4 кВ №2 КТП-10/0,4 кВ №323 ВЛ-10 кВ №1108 ПС 35/10 кВ Е-11, для электроснабжения участка заявителя ИП Банько С.А., нежилое помещение (склад), х.Изобильный, Егорлыкский район, Ростовская область</t>
  </si>
  <si>
    <t xml:space="preserve">Установка коммерческого учета электрической энергии (мощности) на границе земельного участка, подключенного от опоры №50-23 ВЛ-0,4 кВ № 2 КТП-10/0,4 кВ №50 ВЛ-10 кВ №707 от ПС 35/10 кВ «ЗР-7», для электроснабжения жилого дома заявителя Иванова П.Г.  Ростовская область, Зерноградский р-н, х. Путь Правды, ул. Ленина д.67  </t>
  </si>
  <si>
    <t xml:space="preserve">Установка коммерческого учета электрической энергии (мощности) на границе земельного участка, подключенного от опоры №85-44 ВЛ-0,4 кВ № 2 КТП-10/0,4 кВ №85 ВЛ-10 кВ №415 от ПС 35/10 кВ «КГ-4», для электроснабжения жилого дома заявителя Яковлева М.А.  Ростовская область, Кагальницкий р-н., х. Кагальничек  </t>
  </si>
  <si>
    <t xml:space="preserve">Установка коммерческого учета электрической энергии (мощности) на границе земельного участка, подключенного от опоры №89-37 ВЛ-0,4 кВ № 1 КТП-10/0,4 кВ №89 ВЛ-10 кВ №319 от ПС 35/10 кВ «КГ-3», для электроснабжения жилого дома заявителя Заверюхина А.Е.,  Ростовская область, Кагальницкий р-н., ст. Кировская, ул. Майская д.2А </t>
  </si>
  <si>
    <t xml:space="preserve">Установка коммерческого учета электрической энергии (мощности) на границе земельного участка, подключенного от опоры №33-41 ВЛ-0,4 кВ № 2 КТП-10/0,4 кВ №33 ВЛ-10 кВ №313 от ПС 35/10 кВ «КГ-3», для электроснабжения жилого дома заявителя Баранцева Е.Р.  Ростовская область, Кагальницкий р-н., ст. Кировская, ул. Суворова д.27А  </t>
  </si>
  <si>
    <t>Установка коммерческого учета электрической энергии (мощности) на границе земельных участков, подключенных от оп. оп. № 95-43 ВЛ-0,4 кВ №3 КТП-95 по ВЛ-10 кВ №1106 ПС 35 кВ Е-11, для электроснабжения жилого дома по заявке Гузь Н.Ю.,  № 181-6 ВЛ-0,4 кВ №1 КТП-181 по ВЛ-10 кВ №904 ПС 110 кВ Балко-Грузская, для электроснабжения наружного освещения (светодиодные светильники) и фоторадарного комплекса измерения скорости транспортных средств «Кордон-М» 2 по заявке Министерства Транспорта, Егорлыкский р-он. Ростовская область (2 шт.)</t>
  </si>
  <si>
    <t xml:space="preserve">Установка прибора коммерческого учета электрической энергии (мощности) на границе земельного участка, подключенного от оп. №24-32 ВЛ-0,4 № 1 КТП-24 ВЛ-10 807 ПС 110 кВ Роговская, для электроснабжения жилого дома заявителя Настакалова П.М., ст. Новороговская, Егорлыкский р-он Ростовская область (1 шт)  </t>
  </si>
  <si>
    <t>Установка прибора коммерческого учета электрической энергии (мощности) на границе земельного участка, подключенного от оп. №92-33   ВЛ-0,4  № 1 КТП-92 ВЛ-10  502  ПС 35 кВ Е-5, для электроснабжения жилого дома заявителя Шинкарева А.В., х.Калмыков, Егорлыкский р-он Ростовская область» (1шт)</t>
  </si>
  <si>
    <t xml:space="preserve">Установка прибора коммерческого учета электрической энергии (мощности) на границе земельного участка, подключенного от оп. №132-62   ВЛ-0,4  № 1 КТП-132 ВЛ-10  506  ПС 35 кВ Е-5, для электроснабжения жилого дома заявителя Дарбинян А.В., х.Объединенный, Егорлыкский р-он Ростовская область» (1шт) </t>
  </si>
  <si>
    <t xml:space="preserve">Установка прибора коммерческого учета электрической энергии (мощности) на границе земельного участка, подключенного от оп. №418-5 ВЛ-0,4  № 1 КТП-418 ВЛ-10 кВ № 612  ПС 35 кВ Е-6, для электроснабжения жилого дома заявителя Тоноян А.З., х.Шаумяновский, Егорлыкский р-он Ростовская область» (1шт)  </t>
  </si>
  <si>
    <t>Установка прибора коммерческого учета электрической энергии (мощности) на границе земельного участка, подключенного от оп. №418-49 ВЛ-0,4  № 2 КТП-418 ВЛ-10 кВ № 612  ПС 35 кВ Е-6, для электроснабжения нежилого здания (склада) заявителя ИП Карапетян Г.Р., х.Шаумяновский, Егорлыкский р-он Ростовская область (1шт).</t>
  </si>
  <si>
    <t xml:space="preserve">Строительство участка ВЛИ-0,4кВ от оп. №36-42 ВЛ-0,4кВ №2 КТП-10/0,4 кВ №36 ВЛ-10 кВ №313 ПС 35/10 кВ «КГ-3» и системы учета электрической энергии (мощности) на границе земельного участка для электроснабжения жилого дома заявителя Мышакиной Л.А., Ростовская область, Кагальницкий р-н, ст. Кировская, ул. Кирова д.73Б (ориентировочная протяженность ЛЭП – 0,03 км)  </t>
  </si>
  <si>
    <t>Установка коммерческого учета электрической энергии (мощности) для технологического присоединения энергопринимающих устройств Заявителей: Ключников И.Н., Соколенко Л.Т., Комитет по управлению имуществом, Кагальницкого района, Силкин А.В., Зерноградский р-н, Ростовская область ( 4 шт.)</t>
  </si>
  <si>
    <t xml:space="preserve">Строительство системы учета для технологического присоединения энергопринимающих устройств Заявителей: Головченко Н.Ф., Кутровский А.Н. в Зерноградском, Кагальницком районе Ростовской области </t>
  </si>
  <si>
    <t>Установка коммерческого учета электрической энергии (мощности) на границе земельного участка, подключенного от оп. №48-34 ВЛ-0,4 кВ №3 КТП-10/0,4 кВ №48 по ВЛ-10 кВ № 318 ПС 35/10 кВ «КГ-3», для электроснабжения ЛПХ заявителя Мизюковой Т.В., х.Николаевский, Кагальницкий р-он, Ростовская область (1шт)</t>
  </si>
  <si>
    <t xml:space="preserve">Установка коммерческого учета электрической энергии (мощности)  для технологического присоединения энергопринимающих устройств Заявителей: Никифоровой В.В., Павленко В.П., Трофимова А.В. Зерноградский р-он, Кагальницкий р-он Ростовская область (3 шт.) </t>
  </si>
  <si>
    <t>Установка коммерческого учета электрической энергии  (мощности) для технологического присоединения энергопринимающих устройств Заявителей: Живцов А.В. Кагальницкий р-н, Минаев А.В., Животкевич А.А. Зерноградский р-н, Ростовская область ( 3 шт.)</t>
  </si>
  <si>
    <t>Строительство участка ВЛИ-0,4кВ от оп. №134-4 ВЛ-0,4кВ №1 КТП-10/0,4 кВ №134 ВЛ-10 кВ №101 ПС 220/110/35/10 кВ «Зерновая» и системы учета электрической энергии (мощности) на границе земельного участка для электроснабжения жилого дома заявителя Ващаева Н.Н., г. Зерноград, Ростовская область, Зерноградский р-он, г. Зерноград, ул. Аксайская д.12 (ориентировочная протяженность ЛЭП – 0,04 км)</t>
  </si>
  <si>
    <t>Строительство участка ВЛИ-0,4кВ от оп. №134-36 ВЛ-0,4кВ №2 КТП-10/0,4 кВ №134 ВЛ-10 кВ №101 ПС 220/110/35/10 кВ «Зерновая» и системы учета электрической энергии (мощности) на границе земельного участка для электроснабжения жилого дома заявителя Маркова А.В., Ростовская область, Зерноградский р-н, г. Зерноград, пер. Ярославский д.34 (ориентировочная протяженность ЛЭП – 0,08 км)</t>
  </si>
  <si>
    <t xml:space="preserve">Строительство участка ВЛИ-0,4кВ от оп. №202-21 ВЛ-0,4кВ №1 КТП-10/0,4 кВ №202 ВЛ-10 кВ №319 ПС 35/10 кВ «КГ-3» и системы учета электрической энергии (мощности) на границе земельного участка для электроснабжения ЛПХ заявителя Христюченко И.В., Ростовская область, Кагальницкий р-н, п. Мокрый Батай, ул. Садовая д.93 (ориентировочная протяженность ЛЭП – 0,025 км) </t>
  </si>
  <si>
    <t xml:space="preserve">Строительство участка ВЛИ-0,4кВ от оп. №4-73 ВЛ-0,4кВ №2 КТП-10/0,4 кВ №4 ВЛ-10 кВ №305 ПС 35/10 кВ «КГ-3» и системы учета электрической энергии (мощности) на границе земельного участка для электроснабжения ЛПХ заявителя Шеметовой О.Ю., Ростовская область, Кагальницкий р-н, ст. Кировская ул. Садовая д. 34  (ориентировочная протяженность ЛЭП – 0,03км) </t>
  </si>
  <si>
    <t xml:space="preserve">Установка коммерческого учета электрической энергии (мощности) для технологического присоединения энергопринимающих устройств Заявителей: Харло М. С. Кагальницкий р-н,  Зерноградское районное потребительское общество Зерноградский р-н, Ростовская область ( 2 шт.)  </t>
  </si>
  <si>
    <t xml:space="preserve">Строительство участка ВЛИ-0,4кВ от оп. №101-26 ВЛ 0,4 кВ №2 КТП 10/0,4 кВ №101 ВЛ-10кВ №2412 ПС 35/10 кВ «А-24» и системы учета электрической энергии (мощности) на границе земельного участка для электроснабжения жилого дома заявителя Срединской Е.А., х. Полушкин, Азовский р-он Ростовская область (ориентировочная протяженность ЛЭП – 0,03 км) </t>
  </si>
  <si>
    <t xml:space="preserve">Строительство участка ВЛИ-0,4кВ от РУ-0,4 кВ КТП 10/0,4 кВ №162 ВЛ-10кВ №1101 ПС 35/10 кВ «А-11» и установка системы учета электрической энергии (мощности) на границе земельного участка для электроснабжения жилого дома заявителя Журовой Л.П., с. Кагальник, Азовский р-он Ростовская область (ориентировочная протяженность ЛЭП – 0,100 км) </t>
  </si>
  <si>
    <t xml:space="preserve">Строительство участка ВЛИ-0,4кВ от проектируемой ВЛ-0,4 кВ (по договору №61-1-19-00474079 от 23.10.2019г.) КТП 10/0,4 кВ №233 ВЛ-10 кВ №1815 ПС «А-18» и установка системы учета электрической энергии (мощности) на границе земельного участка для электроснабжения жилого дома заявителя Мардаревой О.Н., Рыболовецкий колхоз им. Ленина, Азовский р-он Ростовская область (ориентировочная протяженность ЛЭП – 0,140 км) </t>
  </si>
  <si>
    <t>Строительство участка ВЛИ-0,4кВ от № 25-161 ВЛ-0,4 кВ №3 КТП 10/0,4 кВ №25 ВЛ-10кВ №1815 ПС 35/10 кВ «А-18» и системы учета электрической энергии (мощности) на границе земельного участка для электроснабжения жилого дома заявителя Тихомирова Г.А., х.Колузаево, Азовский р-он Ростовская область (ориентировочная протяженность ЛЭП – 0,200 км)</t>
  </si>
  <si>
    <t>Строительство участка ВЛИ-0,4кВ от оп. № 25-10 ВЛ-0,4 кВ №3 КТП 10/0,4 кВ №25 ВЛ-10кВ №1815 ПС 35/10 кВ «А-18» и системы учета электрической энергии (мощности) на границе земельного участка для электроснабжения жилого дома заявителя Тюрина С.В., х. Колузаево Ростовская область (ориентировочная протяженность ЛЭП – 0,08 км)</t>
  </si>
  <si>
    <t>'Строительство участка ВЛИ-0,4кВ от РУ-0,4 кВ КТП 10/0,4 кВ №99 ВЛ-10кВ №106Н ПС 110/6/10 кВ «НС-1» и системы учета электрической энергии (мощности) на границе земельного участка для электроснабжения жилого дома заявителя Шрамко А.С., п. Овощной, Азовский р-он Ростовская область (ориентировочная протяженность ЛЭП – 0,300 км)</t>
  </si>
  <si>
    <t xml:space="preserve">Установка прибора коммерческого учета электрической энергии (мощности) на границе земельного участка, подключенного от оп. №227-8 ВЛ-0,4 № 1 КТП-227 ВЛ-10 605 ПС 35 кВ Е-6, для электроснабжения нежилого здания заявителя ИП Савченко Н.Г, 45 м. на юг от южной окраины х.Кавалерский, Егорлыкский р-он Ростовская область»(1шт) </t>
  </si>
  <si>
    <t xml:space="preserve">Установка прибора коммерческого учета электрической энергии (мощности) на границе земельного участка, подключенного от оп. №211-25 ВЛ-0,4 № 2 КТП-211 ВЛ-10 612 ПС 35 кВ Е-6, для электроснабжения нежилого здания заявителя ИП Сафарян А.П., ул.Баграмяна, 16а, х. Шаумяновский, Егорлыкский р-он Ростовская область»(1шт) </t>
  </si>
  <si>
    <t xml:space="preserve">Строительство участка ВЛИ-0,4кВ от оп. №91-84 ВЛ-0,4кВ №1 КТП 10/0,4 кВ №91 ВЛ-10 кВ №415 ПС 35/10 кВ «КГ-4» и системы учета электрической энергии (мощности) на границе земельного участка для электроснабжения личного подсобного хозяйства заявителя Самсонова А.В., Ростовская область, Кагальницкий район, п. Лугань, ул. Луганская д.20 (ориентировочная протяженность ЛЭП – 0,03км) </t>
  </si>
  <si>
    <t>Строительство участка ВЛИ-0,4кВ от оп. №83-36 по ВЛ-0,4 кВ №1 КТП 10/0,4 кВ №83 ВЛ-10 кВ №801 ПС 35/10 кВ «ЗР-8» для электроснабжения ангара заявителя ООО «Эдельвейс», х. Клюев, Зерноградский район, Ростовская область (ориентировочная протяженность ЛЭП – 0,26 км)</t>
  </si>
  <si>
    <t>Установка коммерческого учета электрической энергии (мощности) на границе земельного участка, подключенного от опоры №184-65 ВЛ-0,4 кВ №4 КТП-10/0,4 кВ №184 по ВЛ-10 кВ №3113 ПС 110/35/10 кВ "А-31", для электроснабжения жилого дома заявителя Зарецкой Н.Г., с. Пешково, Азовский р-он Ростовская область</t>
  </si>
  <si>
    <t xml:space="preserve">Установка коммерческого учета электрической энергии (мощности) на границе земельного участка, подключенного от опоры №168-57 ВЛ-0,4 кВ №1 КТП-10/0,4 кВ №168 ВЛ-10 кВ №1708 ПС 35/10 кВ "А-17", для электроснабжения жилого дома заявителя ИП Аветисян В.С., с. Круглое, Азовский р-он Ростовская область </t>
  </si>
  <si>
    <t>Установка коммерческого учета электрической энергии (мощности) на границе земельного участка, подключенного от опоры №45-29/5 ВЛ-0,4 кВ №1 ЗТП-10/0,4 кВ №45 по ВЛ-10 кВ № 211 ПС 35/10 кВ «А-2», для электроснабжения жилого дома заявителя Килигиной О.С., х. Новоалександровка, Азовский р-он Ростовская область</t>
  </si>
  <si>
    <t>Установка коммерческого учета электрической энергии (мощности) на границе земельного участка, подключенного от опоры №113-13 ВЛ-0,4 кВ №1 КТП-10/0,4 кВ №113 по ВЛ-10 кВ №3113 ПС 110/35/10 кВ "А-31", для электроснабжения жилого дома заявителя Кузьмина Б.И., с.Пешково, Ростовская область</t>
  </si>
  <si>
    <t>Установка коммерческого учета электрической энергии (мощности) на границе земельного участка, подключенного от опоры №93-7 ВЛ-0,4 кВ №2 КТП-10/0,4 кВ №93 по ВЛ-10 кВ № 202Н ПС 110/6/10 кВ «НС-2», для электроснабжения жилого дома заявителя Недоводова А.В., с. Кулешовка, Азовский р-он Ростовская область</t>
  </si>
  <si>
    <t>Строительство участка ВЛИ-0,4кВ от оп. 311-3/4 ВЛ-0,4 кВ №2 КТП 10/0,4 кВ №311 ВЛ-10кВ №106Н ПС 110/6/10 кВ «НС-1» и системы учета электрической энергии (мощности) на границе земельного участка для электроснабжения жилого дома заявителя Щербиной С.Н., СХА "Кулешовское" поле III, Азовский район Ростовская область (ориентировочная протяженность ЛЭП – 0,120 км)</t>
  </si>
  <si>
    <t>Установка коммерческого учета электрической энергии (мощности) на границе земельного участка, подключенного от опоры №240-149 ВЛ-0,4 кВ №3 КТП-10/0,4 кВ №240 ВЛ-10 кВ №106Н ПС 110/6/10 кВ "НС-1", для электроснабжения жилого дома заявителя Кузнецовой А.Ю., п. Овощной, Азовский р-он Ростовская область</t>
  </si>
  <si>
    <t xml:space="preserve">Установка коммерческого учета электрической энергии (мощности) на границе земельного участка, подключенного от опоры №9-1 ВЛ-0,4 кВ №1 КТП-10/0,4 кВ №9 (на балансе ООО "Рыбколхоз им. Ленина") ВЛ-10 кВ №1815 ПС 35/10 кВ "А-18", для электроснабжения жилого дома заявителя Кочубинской О.А., х. Городище, Азовский р-он Ростовская область </t>
  </si>
  <si>
    <t>Установка коммерческого учета электрической энергии (мощности) на границе земельного участка, подключенного от опоры №157-57 ВЛ-0,4 кВ №2 КТП-10/0,4 кВ №157 по ВЛ-10 кВ №1101 ПС 35/10 кВ "А-11", для электроснабжения жилого дома заявителя Морозова Д.А., с. Кагальник, Азовский р-он Ростовская область</t>
  </si>
  <si>
    <t xml:space="preserve">Установка коммерческого учета электрической энергии (мощности) на границе земельного участка, подключенного от опоры №66-39 ВЛ-0,4 кВ №2 КТП 10/0,4 кВ №66 ВЛ-10 кВ №307 Н ПС 110/35/6/10 кВ "НС-3", для электроснабжения жилого дома заявителя Бельчич А.Д., х. Зеленый Мыс, Азовский р-он,  Ростовская область </t>
  </si>
  <si>
    <t xml:space="preserve">Установка коммерческого учета электрической энергии (мощности) на границе земельного участка, подключенного от оп. №86-7 ВЛ-0,4 кВ №1 КТП-10/0,4 кВ №86 по ВЛ-10 кВ № 1107 ПС 35/10 кВ «А-11», для электроснабжения жилого дома заявителя Шульгиной Е.В., х. Павловка, Азовский р-он Ростовская область  </t>
  </si>
  <si>
    <t xml:space="preserve">'Строительство участка ВЛИ- 0,4 кВ от оп. №48-25 ВЛ-0,4 кВ №2 КТП-10/0,4 кВ №48 ВЛ-10 кВ №1815 ПС 35/10 "А-18" и установка коммерческого учета электрической энергии (мощности) на границе земельного участка для электроснабжения жилого дома заявителя Кравченко О.Е., Рыболовецкий колхоз им. Ленина, Азовский р-он, Ростовская область (ориентировочная протяженность ЛЭП-0,220км) </t>
  </si>
  <si>
    <t xml:space="preserve">Установка приборов коммерческого учета электрической энергии (мощности) для технологического присоединения энергопринимающих устройств Заявителей: Щипко С.С., х.Объединенный, Машкина С.В., п.Роговский, Егорлыкский р-он Ростовская область (2 шт.) </t>
  </si>
  <si>
    <t xml:space="preserve">Строительство участка ВЛИ-0,4 кВ от проектируемой ТП 10/0,4 кВ (по договору ТП № 61-1-20-00475639 от 14.04.20г.) по ВЛ-10 кВ №313 ПС 35/10 кВ «КГ-3»  и системы учета электрической энергии (мощности) на границе земельного участка для электроснабжения офисного здание заявителя  Гурова Ю.А. Ростовская область, Кагальницкий район, ст. Кировская  (ориентировочная протяженность ЛЭП– 0,17 км) </t>
  </si>
  <si>
    <t xml:space="preserve">Строительство участка ВЛИ-0,4кВ от оп. №182-34 ВЛ-0,4кВ №3 КТП-10/0,4 кВ №182 ВЛ-10 кВ №805 ПС 110/10 кВ «БОС» и системы учета электрической энергии (мощности) на границе земельного участка для электроснабжения жилого дома заявителя Кузьменко С.В., Ростовская область, Кагальницкий р-н, п. Мокрый Батай, пер. Осенний д.2 (ориентировочная протяженность ЛЭП – 0,05 км) </t>
  </si>
  <si>
    <t>Установка коммерческого учета электрической энергии (мощности) на границе земельного участка, подключенного от РУ-0,4 кВ КТП 10/0,4 кВ №39 по ВЛ 10 кВ №121 ПС 220/110/35/10 кВ «Зерновая», для электроснабжения производственной базы по заявке Зерноградского районного потребительского общества, г. Зерноград, ул. Гагарина, Ростовская область (1шт)</t>
  </si>
  <si>
    <t xml:space="preserve">Установка прибора коммерческого учета электрической энергии (мощности) на границе земельного участка, подключенного от опоры №121-37 ВЛ-0,4 кВ № 1 КТП-10/0,4 кВ №121 ВЛ-10 кВ №122 от ПС 220/110/35/10 кВ «Зерновая», для электроснабжения личного подсобного хозяйства заявителя Колесник В.А., Ростовская область, Зерноградский р-н, х. Ракитный, ул. Заречная д.7Б ( 1 шт.) </t>
  </si>
  <si>
    <t>Установка прибора коммерческого учета электрической энергии (мощности) на границе земельного участка, подключенного от опоры №10-24 ВЛ-0,4 кВ № 2 КТП-10/0,4 кВ №10 ВЛ-10 кВ №501 от ПС 35/10 кВ «ЗР-5», для электроснабжения магазина заявителя Вьюкова О.В., Ростовская область, Зерноградский р-н, х. Гуляй-Борисовка, ул. Ленина д.17А (1 шт.)</t>
  </si>
  <si>
    <t xml:space="preserve">Установка приборов коммерческого учета электрической энергии (мощности) для технологического присоединения энергопринимающих устройств Заявителей: Беликовой Н.А., Генрих В.Р., Зерноградский р-он, Фещенко Е.Н., Кагальницкий р-он Ростовская область ( 3 шт.)  </t>
  </si>
  <si>
    <t>Установка прибора коммерческого учета электрической энергии (мощности) на границе земельного участка, подключенного от опоры №22-77 ВЛ-0,4 кВ № 2 КТП-10/0,4 кВ №22 ВЛ-10 кВ №1507 от ПС 110/10 кВ «ЗР-15», для электроснабжения жилого дома заявителя Ломакина А.В., Ростовская область, Зерноградский р-н, г. Зерноград, ул. Липовая д.12 ( 1 шт.)</t>
  </si>
  <si>
    <t xml:space="preserve">Установка прибора коммерческого учета электрической энергии (мощности) на границе земельного участка, подключенного от опоры №95-9 ВЛ-0,4 № 2 от КТП-95 по ВЛ-10 1501 ПС 110 кВ ЗР-15, для электроснабжения ЛПХ заявителя Федотовой В.В., Ростовская область, Зерноградский р-н, п. Экспериментальный, ул. Гагарина д.25 (1 шт.) </t>
  </si>
  <si>
    <t xml:space="preserve">Установка прибора коммерческого учета электрической энергии (мощности) на границе земельного участка, подключенного от опоры №41-43 ВЛ-0,4 № 1 от КТП-41 по ВЛ-10 103 ПС 110 кВ Звонкая, для электроснабжения личного подсобного хозяйства заявителя  Палиева И.В., Ростовская область, Кагальницкий р-н., п. Березовая Роща, ул. Цветочная,  д. 26Б " (1 шт.)  </t>
  </si>
  <si>
    <t xml:space="preserve">Строительство участка ВЛИ-0,4кВ от оп. №75-57 ВЛ-0,4кВ №3 КТП-10/0,4 кВ №75 ВЛ-10 кВ №1501 ПС 35/10 кВ «ЗР-15» и системы учета электрической энергии (мощности) на границе земельного участка для электроснабжения фельдшерско-акушерского пункта заявителя Муниципальное бюджетное учреждение здравоохранения "Центральная районная больница", Ростовская обл., р-н. Зерноградский п. Экспериментальный ул. Гастелло д.2а (ориентировочная протяженность ЛЭП – 0,3 км) </t>
  </si>
  <si>
    <t xml:space="preserve">Установка коммерческого учета электрической энергии (мощности) на границе земельного участка, подключенного от опоры №350-57/4 ВЛ- 0,4 кВ №2 КТП 6/0,4 кВ №350 по ВЛ-6 кВ №207Н ПС 110/6/10 кВ "НС-2", для электроснабжения участка заявителя Лущай Д.О., СНТ "Квант", Ростовская область  </t>
  </si>
  <si>
    <t>Установка коммерческого учета электрической энергии (мощности) на границе земельного участка, подключенного от опоры №57-27 ВЛ-0,4 кВ №1 КТП-10/0,4 кВ №57 по ВЛ-10 кВ № 1019 ПС 110/35/10 кВ «Самарская», для электроснабжения жилого дома заявителя Федоровой Д.А., х. Победа, Азовский р-он Ростовская область</t>
  </si>
  <si>
    <t>Установка коммерческого учета электрической энергии (мощности) на границе земельного участка, подключенного от опоры №25-44 ВЛ-0,4 кВ №2 КТП-10/0,4 кВ №25 по ВЛ-10 кВ № 1815 ПС 35/10 кВ «А-18», для электроснабжения жилого дома заявителя Святкину И.П., х. Колузаево, Азовский р-он Ростовская область</t>
  </si>
  <si>
    <t xml:space="preserve">Строительство участка ВЛИ-0,4кВ от проектируемой ВЛ-0,4 кВ (по договору № 61-1-20-00499303 от 04.03.2020 г.) КТП-6/0,4 кВ №350 по ВЛ-6 кВ № 207Н ПС 110/6/10 кВ «НС-2» и установка системы учета электрической энергии (мощности) на границе земельных участков для электроснабжения объектов заявителей Гамзюковой О.Д., Бухтояровой В.А., Гуриной Л.В., СТ «Квант», Азовский р-он Ростовская область (ориентировочная протяженность ЛЭП – 0,115 км)     </t>
  </si>
  <si>
    <t xml:space="preserve">Строительство участка ВЛИ-0,4кВ от проектируемой ВЛ-0,4 кВ (по договору ТП № 61-1-20-00519109 от 11.08.2020 г.) КТП 10/0,4 кВ №334 ВЛ-10 202Н ПС 110/6/10 кВ «НС-2» и установка системы учета электрической энергии (мощности) на границе земельных участков для электроснабжения жилых домов заявителей Додвинова С.А., Трусовой Е.А., ЗАО «Обильное» Азовский р-он Ростовская область (ориентировочная протяженность ЛЭП – 0,04 км)   </t>
  </si>
  <si>
    <t xml:space="preserve">'Строительство участка ВЛИ 0,4кВ от опоры №18-1 ВЛ 0,4кВ №1 КТП 10/0,4 кВ №18 ВЛ 10 кВ №3113 ПС 110/35/10 А-31 и системы учета электрической энергии (мощности) на границе земельного участка для электроснабжения жилого дома заявителя Урамовой М.В., с. Пешково, Азовский район Ростовская область (ориентировочная протяженность ЛЭП – 0,04 км)  </t>
  </si>
  <si>
    <t xml:space="preserve">Установка прибора коммерческого учета электрической энергии (мощности) на границе земельного участка, подключенного от опоры №157-60 ВЛ-0,4 кВ №3 КТП 10/0,4кВ №157 ВЛ-10кВ №301Н ПС 110/35/6/10 кВ «НС-3» для технологического присоединения энергопринимающих устройств жилого дома Заявителя Шмидт С.Н., х. Песчаный Азовский район, Ростовская область (1 шт.) </t>
  </si>
  <si>
    <t>'Установка прибора коммерческого учета электрической энергии (мощности) на границе земельного участка, подключенного от опоры №153-16 ВЛ 0,4 кВ №1 КТП 10/0,4кВ №153 ВЛ 10кВ №915 ПС 35/10 кВ «А-9» для технологического присоединения энергопринимающих устройств жилого дома Заявителя Гасымова В.А., с. Платоно-Петровка Азовский район, Ростовская область (1 шт.)</t>
  </si>
  <si>
    <t xml:space="preserve">Установка прибора коммерческого учета электрической энергии (мощности) на границе земельного участка, подключенного от оп. №52-53   ВЛ-0,4 № 1 КТП-52 ВЛ-10  203  ПС 110 кВ Егорлыкская, для электроснабжения жилого дома заявителя Кубаревой Р.К., х.Рассвет, ул.Солнечная, 13б, Егорлыкский р-он Ростовская область» (1шт)  </t>
  </si>
  <si>
    <t xml:space="preserve">Установка прибора коммерческого учета электрической энергии (мощности) на границе земельного участка, подключенного от оп. №205-20   ВЛ-0,4 № 1 КТП-205 ВЛ-10  612  ПС 35 кВ Е-6, для электроснабжения жилого дома заявителя Киракосова Ю.Э., х.Шаумяновский, ул. Южная, 140а, Егорлыкский р-он Ростовская область» (1шт)  </t>
  </si>
  <si>
    <t xml:space="preserve">Установка прибора коммерческого учета электрической энергии (мощности) на границе земельного участка, подключенного от оп. №205-3   ВЛ-0,4 № 1 КТП-205 ВЛ-10 612  ПС 35 кВ Е-6, для электроснабжения жилого дома заявителя Татевосян Л.Н., х.Шаумяновский, ул. Южная, 172а, Егорлыкский р-он, Ростовская область (1шт)  </t>
  </si>
  <si>
    <t xml:space="preserve">Установка приборов коммерческого учета электрической энергии (мощности) для технологического присоединения энергопринимающих устройств Заявителей: Кольвах Ю.С., Любимовой А.И. Кагальницкий р-он Ростовская область ( 2 шт.)  </t>
  </si>
  <si>
    <t xml:space="preserve">Установка прибора коммерческого учета электрической энергии (мощности) на границе земельного участка, подключенного от опоры РУ-0,4 кВ № 1 ЗТП-10/0,4 кВ №20 (на балансе ИП Папаяни А.А.) ВЛ-10 кВ №711 от ПС 110/35/10 кВ «Юбилейная», для электроснабжения базовой станции сотовой связи №66108 «РсО Новобатайск –ТЦ» заявителя ПАО «Вымпел-коммуникации», Ростовская область, Кагальницкий р-н, с. Новобатайск, южная окраина ( 1 шт.)   </t>
  </si>
  <si>
    <t xml:space="preserve">Установка приборов коммерческого учета электрической энергии (мощности) для технологического присоединения энергопринимающих устройств Заявителей: Щербина А.Н., Зерноградский р-он, Алояна Р.М., Хатояна З.М. Кагальницкий р-он, Ростовская область ( 3 шт.) </t>
  </si>
  <si>
    <t xml:space="preserve">Установка приборов коммерческого учета электрической энергии (мощности) для технологического присоединения энергопринимающих устройств Заявителей: Топорковой Н.В., Стукалова М.Н., Зерноградский район Ростовская область (2 шт.) </t>
  </si>
  <si>
    <t xml:space="preserve">Строительство участка ВЛИ-0,4кВ от оп. №57-128 ВЛ-0,4кВ №2 КТП-10/0,4 кВ №128 ВЛ-10 кВ №313 ПС 35/10 кВ «КГ-3» и системы учета электрической энергии (мощности) на границе земельного участка для электроснабжения магазина заявителя Кареник Н.А., Ростовская область, Кагальницкий р-н, ст Кировская, ул. Кирова д.94 (ориентировочная протяженность ЛЭП – 0,05 км)  </t>
  </si>
  <si>
    <t xml:space="preserve">Строительство участка ВЛИ 0,4кВ от опоры № 182-36 ВЛ 0,4 кВ №3 КТП 10/0,4 кВ №182 ВЛ 10кВ №805 ПС 110/10 кВ «БОС» и системы учета электрической энергии (мощности) на границе земельного участка для электроснабжения жилого дома заявителя Борисюк Д.П., п. Мокрый Батай, Кагальницкий район, Ростовская область (ориентировочная протяженность ЛЭП – 0,065 км)   </t>
  </si>
  <si>
    <t>Установка прибора коммерческого учета электрической энергии (мощности) на границе земельного участка, подключенного от опоры №128-59 ВЛ-0,4 № 2 от КТП-128 по ВЛ-10 313 ПС 35 кВ КГ3, для электроснабжения торгового павильона заявителя Слоян С.С., Ростовская область, Кагальницкий р-н, ст. Кировская ул. Кирова д.90 (1 шт.)</t>
  </si>
  <si>
    <t xml:space="preserve">Установка прибора коммерческого учета электрической энергии (мощности) на границе земельного участка, подключенного от опоры №196-36 ВЛ-0,4 № 1 от МТП-196 по ВЛ-10 805 ПС 110 кВ БОС, для электроснабжения склада заявителя  Дмитриевой Т.Н., Ростовская область, Кагальницкий р-н. п. Мокрый Батай, участок находится примерно в 460м по направлению на юго-запад от ориентира СПК "Вишневый" (1 шт.)  </t>
  </si>
  <si>
    <t xml:space="preserve">Установка прибора коммерческого учета электрической энергии (мощности) на границе земельного участка, подключенного от опоры №31-45 ВЛ-0,4 № 3 от КТП-31 по ВЛ-10 1402 ПС 110 кВ ЗР14, для электроснабжения магазина заявителя Бондаренко А.Г., Ростовская область, Зерноградский р-н, с. Светлоречное, ул. Специалистов д.15 кв.1 (1 шт.) </t>
  </si>
  <si>
    <t xml:space="preserve">Установка прибора коммерческого учета электрической энергии (мощности) на границе земельного участка, подключенного от опоры №100-67 ВЛ-0,4 № 2 от КТП-100 по ВЛ-10 1210 ПС 110 кВ Манычская, для электроснабжения склада заявителя главы крестьянского (фермерского) хозяйства Юнкиной И.В., Ростовская область, Зерноградский р-н, п. Сорговый в 1,028км на запад от юго-западной его окраины (1 шт.)  </t>
  </si>
  <si>
    <t>Установка прибора коммерческого учета электрической энергии (мощности) на границе земельного участка, подключенного от опоры №29-1 ВЛ-0,4 № 1 от КТП-29 по ВЛ-10 1402 ПС 110 кВ ЗР14, для электроснабжения ЛПХ заявителя Перетятько В.И., Ростовская область, Зерноградский р-н, с. Светлоречное, ул. Садовая д.20 кв.3 (1 шт.)</t>
  </si>
  <si>
    <t>Строительство ЛЭП-10 кВ от оп. №8 ВЛ-10 кВ №318 ПС 35/10 кВ "КГ-3", ТП-10/0,4 кВ, ЛЭП-0,4 кВ, для электроснабжения частной клиники заявителя ИП Зайцева П.П., ст. Кировская Кагальницкий район, Ростовская область (ориентировочная протяженностьЛЭП-0,36 км, ориентировочная трансформаторная мощность-0,250 МВА)</t>
  </si>
  <si>
    <t>Строительство участка ВЛИ-0,4кВ от проектируемой ВЛ-0,4 кВ (по договору №61-1-20-00519721 от 07.08.2020г.) КТП 10/0,4 кВ №48 по ВЛ-10кВ №1815 ПС 35/10 кВ «А-18» и установка системы учета электрической энергии (мощности) на границе земельных участков для электроснабжения жилых домов заявителей Зарецкого А.В., Давыдовой А.В., Рыболовецкий колхоз им. Ленина, Азовский р-он Ростовская область (ориентировочная протяженность ЛЭП – 0,055 км)».</t>
  </si>
  <si>
    <t xml:space="preserve">Установка прибора коммерческого учета электрической энергии (мощности) на границе земельного участка, подключенного от опоры №21-1 ВЛ-0,4 кВ №1 КТП 10/0,4кВ №21 ВЛ-10кВ №1411 РП-14 ПС 110/35/10 кВ «А-32» для технологического присоединения энергопринимающих устройств ангара Заявителя ООО "Бизон Юг", х. Полтава 1-я Азовский район, Ростовская область (1 шт.)  </t>
  </si>
  <si>
    <t xml:space="preserve">Установка прибора коммерческого учета электрической энергии (мощности) на границе земельного участка, подключенного от опоры б/н ВЛ-0,4 кВ КТП 10/0,4кВ №230 (балансовая принадлежность ВЛ-0,4кВ, ТП 10/0,4 кВ №230 Амаева М.А.) ВЛ-10кВ №105Н ПС 110/6/10 кВ «НС-1» для технологического присоединения энергопринимающих устройств жилого дома Заявителя Амаева М.А., х. Усть-Койсуг Азовский район, Ростовская область (1 шт.) </t>
  </si>
  <si>
    <t xml:space="preserve">Установка прибора коммерческого учета электрической энергии (мощности) на границе земельного участка, подключенного от опоры №115-82 ВЛ-0,4 кВ №4 КТП 10/0,4кВ №115 ВЛ-10кВ №3125 ПС 110/35/10 кВ «А-31» для технологического присоединения энергопринимающих устройств жилого дома Заявителя Дворниченко С.О., с. Пешково Азовский район, Ростовская область (1 шт.) </t>
  </si>
  <si>
    <t xml:space="preserve">Установка прибора коммерческого учета электрической энергии (мощности) на границе земельного участка, подключенного от опоры №240-138 ВЛ-0,4 кВ №3 КТП 10/0,4кВ №240 ВЛ-10кВ №106Н ПС 110/6/10 кВ «НС-1» для технологического присоединения энергопринимающих устройств жилого дома Заявителя Карпаевой Н.И., п. Овощной Азовский район, Ростовская область (1 шт.)  </t>
  </si>
  <si>
    <t xml:space="preserve">Установка прибора коммерческого учета электрической энергии (мощности) на границе земельного участка, подключенного от опоры №184-32 ВЛ 0,4 кВ №3 КТП 10/0,4кВ №184 ВЛ 10кВ №3113 ПС 110/35/10 кВ А-31 для технологического присоединения энергопринимающих устройств жилого дома Заявителя Кузьменко В.Ю., с. Пешково Азовский район, Ростовская область (1 шт.)  </t>
  </si>
  <si>
    <t>Установка приборов коммерческого учета электрической энергии (мощности) для технологического присоединения энергопринимающих устройств Заявителей: Кузьменко В.Н. Кагальницкий район, Собянин С.Н. Аксайский район Ростовская область (2 шт.)</t>
  </si>
  <si>
    <t>Установка приборов коммерческого учета электрической энергии (мощности) на границе земельного участка, подключенного от опоры №16-6 ВЛ-0,4кВ №1 КТП-10/0,4 кВ №16 ВЛ-10кВ №605 ПС 35/10 кВ «КГ-6» для технологического присоединения энергопринимающих устройств ЛПХ Заявителя Титовского А.В., Ростовская область, Зерноградский, с. Новобатайск, ул. Советская, д. 53а (1 шт.)</t>
  </si>
  <si>
    <t>Установка прибора коммерческого учета электрической энергии (мощности) на границе земельного участка, подключенного от опоры №19-10 ВЛ-0,4 кВ № 1 КТП-10/0,4 кВ №19 ВЛ-10 кВ №612 от ПС 35/10 кВ «КГ-6», для электроснабжения жилого дома заявителя Шульги Т.Е., Ростовская область, Кагальницкий р-н, с. Новобатайск, ул. Илларионова д.5А ( 1 шт.)</t>
  </si>
  <si>
    <t>Установка прибора коммерческого учета электрической энергии (мощности) на границе земельного участка, подключенного от опоры №18-15 ВЛ-0,4 №1 от КТП-18 по ВЛ-10 605 ПС 35 кВ КГ6, для электроснабжения объекта торговли заявителя Кравцовой А.А., Ростовская область, Кагальницкий р-н, с. Новобатайск, ул. Ленина д.44 (1 шт.)</t>
  </si>
  <si>
    <t>Установка прибора коммерческого учета электрической энергии (мощности) на границе земельного участка, подключенного от опоры №2-15 ВЛ-0,4 №1 от КТП-2 по ВЛ-10 605 ПС 35 кВ КГ6, для электроснабжения ЛПХ заявителя Коноваловой С.Н., Ростовская область, Кагальницкий р-н, с. Новобатайск, ул. Азовская д.1А (1 шт.)</t>
  </si>
  <si>
    <t>Установка прибора коммерческого учета электрической энергии (мощности) на границе земельного участка, подключенного от опоры №19-58 ВЛ-0,4 № 1 от КТП-19 по ВЛ-10 211 ПС 35 кВ КГ2, для электроснабжения жилого дома заявителя Левченко С.С., Ростовская область, Кагальницкий р-н, х. Кагальничек (Кагальницкое с/п), ул. Трудовая д.27А (1 шт.)</t>
  </si>
  <si>
    <t>'Строительство участка ВЛИ 0,4кВ от опоры №136-61 ВЛ 0,4 кВ №3 КТП 10/0,4 кВ №136 ВЛ 10кВ №3113 ПС 110/35/10 кВ А-31 и системы учета электрической энергии (мощности) на границе земельного участка для электроснабжения жилого дома заявителя Герасименко Д.А., с. Пешково, Азовский район, Ростовская область (ориентировочная протяженность ЛЭП – 0,100 км)</t>
  </si>
  <si>
    <t>'Установка прибора коммерческого учета электрической энергии (мощности) на границе земельного участка, подключенного от опоры №67-36 ВЛ 0,4 кВ №2 КТП 10/0,4кВ №67 ВЛ 10кВ №606 ПС 35/10 кВ А-6 для технологического присоединения энергопринимающих устройств жилого дома Заявителя Толмачева В.В., с. Порт-Катон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</si>
  <si>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№167-24 ВЛ-0,4 кВ №1 КТП-10/0,4 кВ №167 по ВЛ-10 кВ № 106Н ПС 110/6/10 кВ «НС-1» для технологического присоединения энергопринимающих устройств нежилого строения Заявителя ИП Мушегян К.Х., ДНТ «Кулешовка»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</si>
  <si>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№184-32 ВЛ-0,4 кВ №3 КТП 10/0,4кВ №184 ВЛ-10кВ №3113 ПС 110/35/10 кВ «А-31» для технологического присоединения энергопринимающих устройств жилого дома Заявителя Кузьменко В.Ю., с. Пешково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</si>
  <si>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№3-106 ВЛ-0,4 кВ №3 КТП 10/0,4кВ №3 ВЛ-10кВ №2903 РП-29 ПС 35/10 кВ «А-18» для технологического присоединения энергопринимающих устройств жилого дома Заявителя Чадов А.А., х. Обуховка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</si>
  <si>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на оп. №132-102   ВЛ-0,4 № 3 КТП-132 ВЛ-10 506 ПС 35 кВ Е-5, для электроснабжения заготовительного пункта заявителя ИП Слюсаренко В.В., х.Объединенный, ул. Зеленая, 29а, Егорлыкский р-он Ростовская область» (1шт)</t>
  </si>
  <si>
    <t>Установка прибора коммерческого учета электрической энергии (мощности) на границе земельного участка, подключенного на оп. №418-11   ВЛ-0,4 № 1 КТП-418 ВЛ-10 612 ПС 35 кВ Е-6, для электроснабжения жилой кухни заявителя Авакян А.А., х.Шаумяновский, ул. Тоноян, 47, Егорлыкский р-он Ростовская область (1шт)</t>
  </si>
  <si>
    <t>Установка прибора коммерческого учета электрической энергии (мощности) на границе земельного участка, подключенного от оп. №350-1 ВЛ-0,4 № 1 КТП-350 ВЛ-10 707 ПС 35 кВ Е-7, для электроснабжения жилого дома заявителя Гаджирагимовой С.Х., х.Прощальный, ул. Железнодорожная, 50, Егорлыкский р-он Ростовская область»(1шт)</t>
  </si>
  <si>
    <t>Установка приборов коммерческого учета электрической энергии (мощности) для технологического присоединения энергопринимающих устройств Заявителей: Лаврик В.Г., Давиденко З.А., Газарова В.В., Кагальницкий район Ростовская область (3 шт.)</t>
  </si>
  <si>
    <t>Установка приборов коммерческого учета электрической энергии (мощности) для технологического присоединения энергопринимающих устройств Заявителей: Нестерова В.И., Тереховой А.Ю., Кагальницкий район, Столяровой Л.В. Зерноградский район Ростовская область (3 шт.)</t>
  </si>
  <si>
    <t>Установка прибора коммерческого учета электрической энергии (мощности) на границе земельного участка, подключенного от опоры №109-91 ВЛ 0,4 №3 КТП-109 ВЛ-10 805 ПС 110 кВ БОС для технологического присоединения энергопринимающих устройств ЛПХ Заявителя Стрелкова Д.Ю., Ростовская область, Кагальницкий р-н, п. Мокрый Батай, ул. Солнечная д.33 (1 шт.)</t>
  </si>
  <si>
    <t>Установка прибора коммерческого учета электрической энергии (мощности) на границе земельного участка, подключенного от опоры №1-10 ВЛ-0,4 №1 от КТП-1 по ВЛ-10 612 ПС 35 кВ КГ6, для электроснабжения объекта ЛПХ заявителя Щербаковой Е.П., Ростовская обл., р-н. Кагальницкий, с. Новобатайск, пер. Западный,  д. 12 (1 шт.)</t>
  </si>
  <si>
    <t>Установка прибора коммерческого учета электрической энергии (мощности) на границе земельного участка, подключенного от опоры №18-8 ВЛ 0,4 №1 КТП-18 ВЛ-10 605 ПС 35 кВ КГ6 для технологического присоединения энергопринимающих устройств ЛПХ Заявителя Быкова А.Н., Ростовская область, Кагальницкий р-н, с. Новобатайск, ул. Ленина д.60 (1 шт.)</t>
  </si>
  <si>
    <t>Установка прибора коммерческого учета электрической энергии (мощности) на границе земельного участка, подключенного от опоры №83-114 ВЛ-0,4 №1 от КТП-83 по ВЛ-10 801 ПС 35 кВ ЗР8, для электроснабжения склада заявителя ООО «КХ Исаева», Ростовская область, Зерноградский р-н, в 0,063 км на восток х. Клюев (1 шт.)</t>
  </si>
  <si>
    <t>Установка прибора коммерческого учета электрической энергии (мощности) на границе земельного участка, подключенного от опоры №89-50 ВЛ 0,4 №2 КТП-89 ВЛ-10 1207 ПС 110 кВ Манычская для технологического присоединения энергопринимающих устройств ЛПХ Заявителя Багмат В.А., Ростовская область, Зерноградский р-н, п. Сорговый, ул. Заполосная д.7А (1 шт.)</t>
  </si>
  <si>
    <t>Установка прибора коммерческого учета электрической энергии (мощности) на границе земельного участка, подключенного от опоры №109-43 ВЛ-0,4 № 2 от КТП-109 по ВЛ-10 805 ПС 110 БОС, для электроснабжения жилого дома заявителя Подкользиной В.Е., Ростовская область, Кагальницкий р-н, п. Мокрый Батай, ул. Строителей д.12 (1 шт.)</t>
  </si>
  <si>
    <t>Установка прибора коммерческого учета электрической энергии (мощности) на границе земельного участка, подключенного от опоры №182-24 ВЛ-0,4 № 2 от КТП-182 по ВЛ-10 805 ПС 110 кВ БОС, для электроснабжения жилого дома заявителя Кобезева К.Ю., Ростовская область, Кагальницкий р-н, п. Мокрый Батай, ул. Первостроителей д.1 (1 шт.)</t>
  </si>
  <si>
    <t>Установка прибора коммерческого учета электрической энергии (мощности) на границе земельного участка, подключенного от опоры №18-6 ВЛ 0,4 №1 КТП-18 ВЛ-10 605 ПС 35 кВ КГ6 для технологического присоединения энергопринимающих устройств магазина Заявителя ИП Щерба И.А., Ростовская область, Кагальницкий р-н, с. Новобатайск, ул. Ленина д.64А (1 шт.)</t>
  </si>
  <si>
    <t>Установка прибора коммерческого учета электрической энергии (мощности) на границе земельного участка, подключенного от опоры №204-19 ВЛ 0,4 №1 КТП-204 ВЛ-10 605 ПС 35 кВ КГ6 для технологического присоединения энергопринимающих устройств ЛПХ Заявителя Руденко Т.И., Ростовская область, Кагальницкий р-н, с. Новобатайск, ул. Пушкинская д.55А (1 шт.)</t>
  </si>
  <si>
    <t>Установка прибора коммерческого учета электрической энергии (мощности) на границе земельного участка, подключенного от опоры №25-1 ВЛ 0,4 №1 МТП-25 ВЛ-10 806 ПС 35 кВ ЗР8 для технологического присоединения энергопринимающих устройств ЛПХ Заявителя Краснощекова Ю.В., Ростовская область, Зерноградский р-н, х. Донской, ул. Первостроителей д.1 (1 шт.)</t>
  </si>
  <si>
    <t>Установка прибора коммерческого учета электрической энергии (мощности) на границе земельного участка, подключенного от опоры №4-119 ВЛ 0,4 №4 КТП-4 ВЛ-10 305 ПС 35 кВ КГ3 для технологического присоединения энергопринимающих устройств жилого дома Заявителя Зайцева П.П., Ростовская область, Кагальницкий р-н, ст. Кировская, ул. Садовая д.28 (1 шт.)</t>
  </si>
  <si>
    <t>Установка прибора коммерческого учета электрической энергии (мощности) на границе земельного участка, подключенного от опоры №4-47 ВЛ 0,4 №2 КТП-4 ВЛ-10 305 ПС 35 кВ КГ3 для технологического присоединения энергопринимающих устройств жилого дома Заявителя Фомина А.С., Ростовская область, Кагальницкий р-н, ст. Кировская, ул. Садовая д.16 (1 шт.)</t>
  </si>
  <si>
    <t>Установка коммерческого учета электрической энергии (мощности) на границе земельного участка, подключенного от опоры №42-30 ВЛ- 0,4 кВ №1 КТП-10/0,4 кВ №42 по ВЛ-10 кВ №2608 ПС 110/6/10 кВ "А-26", для электроснабжения жилого дома заявителя Картавцевой Н.А., с.Кулешовка, Ростовская область</t>
  </si>
  <si>
    <t>Установка коммерческого учета электрической энергии (мощности) на границе земельного участка, подключенного от опоры №115-132 ВЛ-0,4 кВ №4 КТП-10/0,4 кВ №115 по ВЛ-10 кВ №3125 ПС 110/35/10 кВ "А-31", для электроснабжения жилого дома заявителя Борисова А.А., с. Пешково, Азовский р-он Ростовская область</t>
  </si>
  <si>
    <t>Установка коммерческого учета электрической энергии (мощности) на границе земельного участка, подключенного от опоры №27-53 ВЛ-0,4 кВ №1 КТП-10/0,4 кВ №27 по ВЛ-10 кВ №1815 ПС 35/10 кВ «А-18», для электроснабжения жилого дома заявителя Хлудневой Е.А., х. Городище, Азовский р-он, Ростовская область</t>
  </si>
  <si>
    <t>Установка коммерческого учета электрической энергии (мощности) на границе земельного участка, подключенного от опоры №311-1/3 ВЛ-0,4 кВ №3 КТП-10/0,4 кВ №311 ВЛ-10 кВ №106Н ПС 110/6/10 кВ "НС-1", для электроснабжения жилого дома заявителя Шаповалова В.В.,СХА "Кулешовское" поле III о, Азовский р-он Ростовская область</t>
  </si>
  <si>
    <t>Установка прибора коммерческого учета электрической энергии (мощности) на границе земельного участка, подключенного от опоры №103-14 ВЛ 0,4 кВ №3 КТП 10/0,4 кВ №103 ВЛ 10кВ 2608 ПС 110/10 кВ А-26 для технологического присоединения энергопринимающих устройств жилого дома Заявителя Арутюнян М.Г., с. Кулешовка Азовский район, Ростовская область (1 шт.)</t>
  </si>
  <si>
    <t>Установка коммерческого учета электрической энергии (мощности) на границе земельного участка, подключенного от опоры оп. №185-62/18 ВЛ-0,4 кВ №2 (на балансе ДНТ «Эдем») КТП 10/0,4 кВ №185 ВЛ-10кВ №106Н ПС 110/6/10 кВ «НС-1», для электроснабжения жилого дома заявителя Игнатовой А.А., ДНТ «Эдем», Азовский р-он Ростовская область</t>
  </si>
  <si>
    <t>Строительство системы учета электрической энергии (мощности) на границе земельного участка, подключенного от оп. №201-59 ВЛ-0,4 кВ №2 КТП-10/0,4 кВ №201 по ВЛ-10 кВ № 1019 ПС 110/35/10 кВ «Самарская», для электроснабжения автомойки заявителя ИП Ивановой Е.Ю., х. Победа, Азовский р-он Ростовская область</t>
  </si>
  <si>
    <t>Установка коммерческого учета электрической энергии (мощности) на границе земельного участка, подключенного от оп. №8-32 ВЛ-0,4 кВ №1 КТП-10/0,4 кВ №8 по ВЛ-10 кВ № 1014 ПС 110/35/10 кВ «Самарская», для электроснабжения магазина заявителя ООО «Нуар», с. Самарское, Азовский р-он Ростовская область (1шт)</t>
  </si>
  <si>
    <t>Установка прибора коммерческого учета электрической энергии (мощности) на границе земельного участка, подключенного от опоры №221-56 ВЛ-0,4 кВ №2 КТП 10/0,4кВ №221 ВЛ-10кВ №901 ПС 35/10 кВ «А-9» для технологического присоединения энергопринимающих устройств жилого дома Заявителя Литовченко С.Н., с. Высочино, Азовский район, Ростовская область (1 шт.)</t>
  </si>
  <si>
    <t>Установка приборов коммерческого учета электрической энергии (мощности) для технологического присоединения энергопринимающих устройств Заявителей: Малейко В.А., Золотаревой А.А., Мелкозеров Д.А. Азовский район Ростовская область (3 шт.)</t>
  </si>
  <si>
    <t>Установка приборов коммерческого учета электрической энергии (мощности) на границе земельного участка, подключенного от опоры №9-1 ВЛ-0,4 кВ №1 КТП 10/0,4кВ №9 ВЛ-10кВ №801 ПС 35/10 кВ «А-8» для технологического присоединения энергопринимающих устройств домика для отдыха Заявителя Бойко С.Е., восточная сторона мыса Павло-Очаковской косы, Азовский район Ростовская область (1 шт.)</t>
  </si>
  <si>
    <t>Установка коммерческого учета электрической энергии (мощности) на границе земельного участка, подключенного от РУ 0,4 кВ ТП 10/0,4 кВ №66 по ВЛ 10 кВ №3127 ПС 110/35/10 кВ А-31, для электроснабжения магазина заявителя ИП Инатаевой Л.Н., с. Займо-Обрыв, Азовский район Ростовская область (1шт)</t>
  </si>
  <si>
    <t>Установка прибора коммерческого учета электрической энергии (мощности) на границе земельного участка, подключенного от опоры №18-34 ВЛ 0,4 кВ №2 КТП 10/0,4кВ №18 ВЛ 10кВ №3113 ПС 110/35/10 кВ А-31 для технологического присоединения энергопринимающих устройств жилого дома Нарыжного А.С., с. Пешково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</si>
  <si>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№51-82 ВЛ 0,4 кВ №2 КТП 10/0,4кВ №51 ВЛ 10кВ №211 ПС 35/10 кВ А-2 для технологического присоединения энергопринимающих устройств жилого дома Улитиной М.С., х. Новоалександровка Азовский район, Ростовская область (1 шт.)</t>
  </si>
  <si>
    <t>Установка приборов коммерческого учета электрической энергии (мощности) для технологического присоединения энергопринимающих устройств Заявителей: Пицкова И.И., Петреченко Н.Г., Азовский район Ростовская область (2 шт.)</t>
  </si>
  <si>
    <t>Установка прибора коммерческого учета электрической энергии (мощности) на границе земельного участка, подключенного от опоры №17-33/1 ВЛ-0,4 кВ №1 КТП 10/0,4кВ №17 ВЛ-10кВ №107Н ПС 110/6/10 кВ НС-1 для технологического присоединения энергопринимающих устройств жилого дома Заявителя Дуюнова М.А., п. Овощной,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</si>
  <si>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№240-163 ВЛ-0,4кВ №3 КТП 10/0,4 кВ №240 ВЛ-10кВ №106Н ПС 110/6/10 кВ НС-1 для технологического присоединения энергопринимающих устройств жилого дома Заявителя Гребеневой О.А., п. Овощной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</si>
  <si>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№358-15 ВЛ 0,4 кВ №2 КТП 10/0,4кВ №358 ВЛ 10кВ №202Н ПС 110/6/10 кВ НС-2 для технологического присоединения энергопринимающих устройств жилого дома Заявителя Дементьевой А.В., ЗАО «Обильное» поля 86-88, 1 км. от с. Кулешовка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</si>
  <si>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№358-3 ВЛ 0,4 кВ №1 КТП 10/0,4кВ №358 ВЛ 10кВ №202Н ПС 110/6/10 кВ НС-2 для технологического присоединения энергопринимающих устройств жилого дома Заявителя Хамицевич А.А., ЗАО Обильное, поля 86-88, 1 км от с. Кулешовка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</si>
  <si>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№88-4/3 ВЛ 0,4 кВ №1 КТП 10/0,4кВ №88 ВЛ 10кВ №3127 ПС 110/35/10 кВ А-31 для технологического присоединения энергопринимающих устройств жилого дома Заявителя Сиденко С.А., с. Займо-Обрыв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</si>
  <si>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№101-14 ВЛ 0,4 кВ №1 КТП 10/0,4кВ №101 ВЛ 10кВ №1904 РП-19 ПС 110/35/10 кВ Самарская для технологического присоединения энергопринимающих устройств жилого дома Заявителя Орлова Д.П., с. Новотроицкое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</si>
  <si>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№111-56 ВЛ 0,4 кВ №3 КТП 10/0,4кВ №111 ВЛ 10кВ №3113 ПС 110/35/10 кВ А-31 для технологического присоединения энергопринимающих устройств жилого дома Заявителя Кужель Ю.М., с. Пешково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</si>
  <si>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№144-47 ВЛ 0,4 кВ №2 КТП 10/0,4кВ №144 ВЛ 10кВ №1107 ПС 35/10 кВ А-11 для технологического присоединения энергопринимающих устройств жилого дома Заявителя Сухомлиновой Е.А., с. Кагальник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</si>
  <si>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№166-57 ВЛ 0,4 кВ №1 КТП 10/0,4кВ №166 ВЛ 10кВ №1606 ПС 35/10 кВ А-16 для технологического присоединения энергопринимающих устройств жилого дома Заявителя Арутюнян Л.Н., п. Новомирский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</si>
  <si>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№17-30 ВЛ 0,4 кВ №1 КТП 10/0,4кВ №17 ВЛ 10кВ №107Н ПС 110/6/10 кВ НС-1 для технологического присоединения энергопринимающих устройств жилого дома Заявителя Кошель Н.С., п. Овощной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</si>
  <si>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№240-137 ВЛ 0,4 кВ №3 КТП 10/0,4кВ №240 ВЛ 10кВ №106Н ПС 110/6/10 кВ НС-1 для технологического присоединения энергопринимающих устройств жилого дома Заявителя Задорожней Л.П., п. Овощной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</si>
  <si>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№24-5 ВЛ-0,4 кВ №1 ЗТП 10/0,4кВ №24 КЛ-10кВ №1205 ПС 110/10 кВ А-12 для технологического присоединения энергопринимающих устройств базовой станции сотовой связи Заявителя ПАО «МТС», с. Кулешовка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</si>
  <si>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№24-54 ВЛ 0,4 кВ №1 КТП 10/0,4кВ №24 ВЛ 10кВ №1815 ПС 35/10 кВ А-18 для технологического присоединения энергопринимающих устройств гаража Заявителя Фоменко Е.А., х. Колузаево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</si>
  <si>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№27-100 ВЛ-0,4 кВ №3 КТП-10/0,4 кВ №27 по ВЛ-10 кВ №1701 ПС 35/10 кВ «А-17» для технологического присоединения энергопринимающих устройств жилого дома Заявителя Талпа С.Б., с. Круглое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</si>
  <si>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№346-1 ВЛ 0,4 кВ №1 КТП 10/0,4кВ №346 ВЛ 10кВ №105Н ПС 110/6/10 кВ НС-1 для технологического присоединения энергопринимающих устройств жилого дома Заявителя Аведова С.С., х. Шмат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</si>
  <si>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проектируемой ВЛИ-0,4 кВ проектируемой ТП 10/0,4 кВ (по договору ТП №61-1-20-00538899 от 16.11.2020г.) ВЛ-10кВ №3127 ПС 110/35/10 кВ «А-31» для технологического присоединения энергопринимающих устройств жилого дома Заявителя Донченко С.А., с. Займо-Обрыв, Азовский р-он Ростовская область (1 шт.)</t>
  </si>
  <si>
    <t>Установка приборов коммерческого учета электрической энергии (мощности) на границе земельного участка, подключенного от оп. №201-20 ВЛ-0,4 кВ №2 КТП-10/0,4 кВ №201 по ВЛ-10 кВ №1019 ПС 110/35/10 кВ «Самарская» для технологического присоединения энергопринимающих устройств жилого дома Заявителя Хакиева Н.Р., Азовский район Ростовская область (1шт.)</t>
  </si>
  <si>
    <t>Установка прибора коммерческого учета электрической энергии (мощности) на границе земельного участка, подключенного на оп. №211-53   ВЛ-0,4 № 2 КТП-211 ВЛ-10 612 ПС 35 кВ Е-6, для электроснабжения жилого дома заявителя Григорян А.А., х.Шаумяновский, ул. Молодежная, 10, Егорлыкский р-он Ростовская область» (1шт)</t>
  </si>
  <si>
    <t>'Установка приборов коммерческого учета электрической энергии (мощности) для технологического присоединения энергопринимающих устройств Заявителей: Исламова Е.В., Гайдарова Д.В., Козорезовой И.А., Кагальницкий район Ростовская область (3 шт.)</t>
  </si>
  <si>
    <t>Установка приборов коммерческого учета электрической энергии (мощности) для технологического присоединения энергопринимающих устройств Заявителей: Куцеваловой А.А., Паруна А.М., Борисова Н.Ю., Зерноградский район Ростовская область (3 шт.)</t>
  </si>
  <si>
    <t>Установка приборов коммерческого учета электрической энергии (мощности) для технологического присоединения энергопринимающих устройств Заявителей: Лютовой Е.Н., Пустоветова А.И, Зерноградский район Ростовская область (2 шт.)</t>
  </si>
  <si>
    <t>Установка прибора коммерческого учета электрической энергии (мощности) на границе земельного участка, подключенного от опоры №54-99 ВЛ-0,4 №3 от КТП-54 по ВЛ-10 318 ПС 35 кВ КГ3, для электроснабжения артезианской скважины заявителя МУП ЖКХ Кагальницкого сельского поселения, Ростовская область, Кагальницкий р-н, ст. Кировская, ул. Буденновская д. 44А (1 шт.)</t>
  </si>
  <si>
    <t>Установка прибора коммерческого учета электрической энергии (мощности) на границе земельного участка, подключенного от опоры №16-59 ВЛ-0,4 №2 от КТП-16 по ВЛ-10 605 ПС 35 кВ КГ6, для электроснабжения личного подсобного хозяйства заявителя Новосельцевой А.А., Ростовская область, Кагальницкий р-н, с. Новобатайск, пер. Ткачевский д.15 (1 шт.)</t>
  </si>
  <si>
    <t>Установка прибора коммерческого учета электрической энергии (мощности) на границе земельного участка, подключенного от опоры №117-39 ВЛ-0,4 №1 от КТП-117 по ВЛ-10 805 ПС 110 кВ БОС, для электроснабжения жилого дома заявителя Оттева А.С., Ростовская область, Кагальницкий р-н, п. Мокрый Батай, ул. Солнечная д.13А (1 шт.)</t>
  </si>
  <si>
    <t>Установка прибора коммерческого учета электрической энергии (мощности) на границе земельного участка, подключенного от опоры №109-92 ВЛ-0,4 №3 от КТП-109 по ВЛ-10 805 ПС 110 кВ БОС, для электроснабжения ЛПХ заявителя Чернышева А.В., Ростовская область, Кагальницкий р-н, п. Мокрый Батай, ул. Солнечная д.37    (1 шт.)</t>
  </si>
  <si>
    <t>Установка прибора коммерческого учета электрической энергии (мощности) на границе земельного участка, подключенного от опоры №13-40 ВЛ-0,4 №3 от КТП-13 по ВЛ-10 612 ПС 35 кВ КГ6, для электроснабжения ЛПХ заявителя Юрьевой Г.А., Ростовская область, Кагальницкий р-н, с. Новобатайск, ул. Фабричная д.11А (1 шт.)</t>
  </si>
  <si>
    <t>Установка прибора коммерческого учета электрической энергии (мощности) на границе земельного участка, подключенного от опоры №101-23 ВЛ-0,4 №2 от КТП-101 по ВЛ-10 1319 ПС 35 кВ ЗР13, для электроснабжения артскважины заявителя Богатского Ю.А., Ростовская область, Зерноградский р-н, х. Заполосный, левый склон б.Хомутец (1 шт.)</t>
  </si>
  <si>
    <t>Установка прибора коммерческого учета электрической энергии (мощности) на границе земельного участка, подключенного от опоры №109-23 ВЛ-0,4 №1 от КТП-109 по ВЛ-10 805 ПС 110 кВ БОС, для электроснабжения ЛПХ заявителя Кочерга Н.В., Ростовская область, Кагальницкий р-н, п. Мокрый Батай ул. Садовая д.29 кв. 2 (1 шт.)</t>
  </si>
  <si>
    <t>Установка прибора коммерческого учета электрической энергии (мощности) на границе земельного участка, подключенного от опоры №77-30 ВЛ 0,4 №1 КТП-77 ВЛ-10 313 ПС 35 кВ КГ3 для технологического присоединения энергопринимающих устройств жилого дома Заявителя Кучмаревой Л.А., Ростовская область, Кагальницкий р-н, ст. Кировская, ул. Менделеева д.48 (1 шт.)</t>
  </si>
  <si>
    <t>Установка прибора коммерческого учета электрической энергии (мощности) на границе земельного участка, подключенного от опоры №9-9 ВЛ-0,4 №1 от КТП-9 по ВЛ-10 612 ПС 35 кВ КГ6, для электроснабжения жилого дома заявителя Жаткин В.Е., Ростовская область, Кагальницкий р-н, с. Новобатайск ул. Садовая д. 7 (1 шт.)</t>
  </si>
  <si>
    <t>Установка коммерческого учета электрической энергии (мощности) на границе земельного участка, подключенного от опоры №102-2 ВЛ 0,4 кВ №1 КТП 10/0,4кВ №102 ВЛ 10кВ №2907 РП-29 ПС 35/10 кВ А-18, для электроснабжения жилого дома заявителя Чекодановой Н.В., х. Обуховка, Азовский район Ростовская область</t>
  </si>
  <si>
    <t>Установка приборов коммерческого учета электрической энергии (мощности) для технологического присоединения энергопринимающих устройств Заявителей: Бурого А.Н., Басаранович И.И., Трухманова А.А., Азовский район Ростовская область (3 шт.)</t>
  </si>
  <si>
    <t>Установка прибора коммерческого учета электрической энергии (мощности) на границе земельного участка, подключенного от опоры №30-8 ВЛ-0,4 кВ №1 КТП 10/0,4кВ №30 ВЛ-10кВ №2907 РП-29 ПС 35/10 кВ «А-18» для технологического присоединения энергопринимающих устройств жилого дома Заявителя Картичева С.В., ст-ца. Елизаветинская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</si>
  <si>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№9-1 ВЛ-0,4 кВ №1 КТП 10/0,4кВ №9 ВЛ-10кВ №801 ПС 35/10 кВ «А-8» для технологического присоединения энергопринимающих устройств домика отдыха Заявителя Каплиной А.В., восточная сторона мыса Павло-Очаковской косы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</si>
  <si>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№334-8 ВЛ 0,4 кВ №1 КТП 10/0,4кВ №334 ВЛ 10кВ №202Н ПС 110/6/10 кВ НС-2 для технологического присоединения энергопринимающих устройств жилого дома Заявителя Короп О.М., с. Кулешовка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</si>
  <si>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№55-57 ВЛ-0,4 кВ №3 КТП 10/0,4кВ №55 ВЛ-10кВ №1019 ПС 110/35/10 кВ «Самарская» для технологического присоединения энергопринимающих устройств жилого дома Заявителя Мельниковой Н.В., х. Победа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</si>
  <si>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№82-13 ВЛ-0,4 кВ №1 КТП 10/0,4кВ №82 ВЛ-10кВ №1802 ПС 35/10 кВ «А-18» для технологического присоединения энергопринимающих устройств жилого дома Заявителя Остапенко А.А., х. Рогожкино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</si>
  <si>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№103-6 ВЛ 0,4 кВ №1 КТП 10/0,4кВ №103 ВЛ 10кВ №1913 ПС 110/35/10 кВ Самарская для технологического присоединения энергопринимающих устройств жилого дома Заявителя Голубовой Л.А., х. Ельбузд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</si>
  <si>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№148-10 ВЛ 0,4 кВ №1 КТП 10/0,4кВ №148 ВЛ 10кВ №1019 ПС 110/35/10 кВ Самарская для технологического присоединения энергопринимающих устройств жилого дома Заявителя Лаптева В.В., х. Победа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</si>
  <si>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№157-9 ВЛ 0,4 кВ №1 КТП 10/0,4кВ №157 ВЛ 10кВ №301Н ПС 110/6/10 кВ НС-3 для технологического присоединения энергопринимающих устройств жилого дома Заявителя Белоусовой С.Т., х. Песчаный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</si>
  <si>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№184-2 ВЛ 0,4 кВ №1 КТП 10/0,4кВ №184 ВЛ 10кВ №3113 ПС 110/35/10кВ А-3 1для технологического присоединения энергопринимающих устройств жилого дома Заявителя Лазаревой А.М., с. Пешково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</si>
  <si>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№185-23 ВЛ 0,4 кВ №2 КТП 10/0,4кВ №185 ВЛ 10кВ №3125 ПС 110/35/10 кВ А-31 для технологического присоединения энергопринимающих устройств жилого дома Заявителя Мырковой О.В., с. Пешково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</si>
  <si>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№316-17 ВЛ 0,4 кВ №1 КТП 10/0,4кВ №3169 ВЛ 10кВ №211 ПС 35/10 кВ А-2 для технологического присоединения энергопринимающих устройств жилого дома Заявителя Громыко Н.В., х. Новоалександровка,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</si>
  <si>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№329-28 ВЛ 0,4 кВ №2 КТП 10/0,4кВ №329 ВЛ 10кВ №106Н ПС 110/6/10 кВ НС-1 для технологического присоединения энергопринимающих устройств жилого дома Заявителя Громыко Н.В., Кулешовское сельское поселение, ДНТ "Виктория"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</si>
  <si>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№350-30/2 ВЛ 0,4 кВ №4 КТП 10/0,4кВ №350 ВЛ 10кВ №207Н ПС 110/6/10 кВ НС-2 для технологического присоединения энергопринимающих устройств дачного дома Заявителя Герасимова И.М., СТ «Квант» Азовский район, Ростовская область (1 шт.)</t>
  </si>
  <si>
    <t>Строительство участка ВЛИ-0,4 кВ от проектируемой ВЛ-0,4 кВ (по договору ТП №61-1-18-00409567 от 12.12.2018г.) КТП 10/0,4 кВ №48 по ВЛ-10кВ №1815 ПС 35/10 кВ "А-18" для электроснабжения жилого дома заявителя Заряева П.В., Рыболовецкий колхоз им. Ленина, Азовский район, Ростовская область (ориентировочная протяженность ЛЭП - 0,120 км)</t>
  </si>
  <si>
    <t xml:space="preserve">Установка коммерческого учета электрической энергии (мощности) на границе земельного участка, подключенного от опоры №134-37 ВЛ-0,4 кВ №2 КТП-10/0,4 кВ №134 по ВЛ-10 кВ №101 ПС 220/110/35/10 кВ "Зерновая", для электроснабжения жилого дома заявителя Маркова А.В., Ростовская область, г. Зерноград пер. Ярославский, дом 33  </t>
  </si>
  <si>
    <t xml:space="preserve">Строительство участка ВЛИ-0,4кВ от оп. №253-124 по ВЛ 0,4 кВ №4 КТП 6/0,4 кВ №253 ВЛ-6 кВ №10701 ПС 110/35/6 кВ «А-1» и системы учета электрической энергии (мощности) на границе земельного участка для электроснабжения жилых домов заявителя Авакяна Р.Р., г. Азов Ростовская область (ориентировочная протяженность ЛЭП – 0,04 км)  </t>
  </si>
  <si>
    <t xml:space="preserve">Установка коммерческого учета электрической энергии (мощности) на границе земельного участка, подключенного от опоры оп. №б/н ВЛ-0,4кВ (балансовая принадлежность Квартального комитета №39) КТП-6/0,4 кВ №101 по ВЛ-6кВ №10701 ПС 110/35/6 кВ «А-1», для электроснабжения жилого дома заявителя Бувайловой Н.А., г. Азов, Ростовская область  </t>
  </si>
  <si>
    <t xml:space="preserve">'Установка прибора коммерческого учета электрической энергии (мощности) на границе земельного участка, подключенного от опоры №44-39 ВЛ-0,4 кВ № 1 МТП-10/0,4 кВ №44 ВЛ-10 кВ №1002 от ПС 110/10 кВ «ЗР-10», для электроснабжения жилого дома заявителя Галян С.О., Ростовская область, Зерноградский р-н, г. Зерноград, ул. 50-летия Победы д.50 ( 1 шт.) </t>
  </si>
  <si>
    <t xml:space="preserve">Строительство участка ВЛИ 0,4кВ от проектируемой ВЛ 0,4 кВ (по договору ТП № 61-1-20-00515125 от 15.06.2020 г.) КТП 6/0,4 кВ №257 ВЛ 6 кВ №10701 ПС 110/35/6 кВ «А-1» и системы учета электрической энергии (мощности) на границе земельного участка для электроснабжения жилого дома заявителя Таутиевой А.Н., г.Азов Ростовская область (ориентировочная протяженность ЛЭП – 0,085 км) </t>
  </si>
  <si>
    <t>'Строительство участка ВЛИ 0,4кВ от опоры №257-94 ВЛ 0,4 кВ №2 КТП 6/0,4 кВ №257 ВЛ 6 кВ №10701 ПС 110/35/6 кВ А-1 и системы учета электрической энергии (мощности) на границе земельных участков для электроснабжения жилых домов заявителей Головневой О.В., Холкина А.Я., г. Азов, Ростовская область (ориентировочная протяженность ЛЭП – 0,135 км)</t>
  </si>
  <si>
    <t>Установка прибора коммерческого учета электрической энергии (мощности) на границе земельного участка, подключенного от опоры №46-8 ВЛ-0,4кВ №1 КТП 10/0,4 кВ №46 ВЛ-10кВ №1106 ПС 35/10 кВ А-11 для технологического присоединения энергопринимающих устройств жилого дома Заявителя Таибовой О.А., городской округ "Город Азов", г. Азов Азовский район, Ростовская область (1 шт.)</t>
  </si>
  <si>
    <t>Установка прибора коммерческого учета электрической энергии (мощности) на границе земельного участка, подключенного от опоры №253-20 ВЛ 0,4 кВ №2 КТП 6/0,4кВ №253 ВЛ 6кВ №10706 ПС 110/35/6 кВ А-1 для технологического присоединения энергопринимающих устройств жилого дома Заявителя Семисиновой С.Н., г. Азов, Ростовская область (1 шт.)</t>
  </si>
  <si>
    <t>Установка прибора учета  для присоединения складов минеральных удобрений АО «А1 АГРОХИМ», расположенных по адресу: Ростовская область, Усть-Донецкий район, р.п. Усть-Донецкий, ул. Вокзальная, д. 1, к.н.з.у.: 61:39:0010110:37 (1шт.)</t>
  </si>
  <si>
    <t>Установка прибора учета для присоединения детского оздоровительного лагеря ИП Цыбрий А.В., расположенного по адресу: Ростовская область,  Усть-Донецкий район, х. Пухляковский, ул. Центральная, д. 164, КН ЗУ 61:39:0600012:13 (1шт.)</t>
  </si>
  <si>
    <t>Строительство ВЛ 0,4 кВ от проектируемой ВЛ 0,4 кВ проектируемой КТПН 10/0,4 кВ (по договору №61-1-19-00465385 от 01.10.2019 г.) ВЛ 10 кВ №403 ПС 110 кВ АС4 для электроснабжения ВРУ 0,4 кВ жилого дома Васильева В. А. на участке с КН 61:02:0600021:1871 в х. Истомино Аксайского района Ростовской области</t>
  </si>
  <si>
    <t>Строительство ТП 10/0,4 кВ, ЛЭП 0,4 кВ, ЛЭП 10 кВ от ВЛ 10 кВ №406 ПС 110 кВ АС4 для электроснабжения нежилых застроек и складских зданий/помещений ИП Гулуа Р. З. в пос. АО «Родина» Аксайского района Ростовской области (ориентировочная мощность трансформатора 1,0 МВА, ориентировочная протяженность ЛЭП 1,8 км)</t>
  </si>
  <si>
    <t>Строительство ВЛ 0,4 кВ от РУ 0,4 кВ КТП №239 ВЛ 10 кВ №3 ПС 35 кВ Б. Салы для электроснабжения индивидуальных жилых домов блокированной застройки ООО “Строительная компания Экодом” на участке с КН 61:02:0600005:9378 в Аксайском районе Ростовской области</t>
  </si>
  <si>
    <t>Установка прибора учета для присоединения магазина ИП Раджабова А. М. расположенного по адресу: Р.О., Веселовский район, х. Красное Знамя, ул. Центральная, д. 23-а» (1шт.)</t>
  </si>
  <si>
    <t xml:space="preserve"> Строительство ТП-10/0,4, ВЛ-10 кВ от существующей оп. №3 отпайки к КТП 1 по ВЛ 10 кВ Красюковка ПС Ш-39, и ВЛИ-0,4 кВ от вновь установленной ТП-10/0,4 кВ для присоединения дошкольной образовательной организации на 120 мест в сл. Красюковская, Октябрьского района, Ростовской области (ориентировочная протяженность ЛЭП 0,34 км, ориентировочная мощность трансформатора 160 кВА)</t>
  </si>
  <si>
    <t>Установка пункта коммерческого учета для присоединения складского помещения ООО «Армопласт», расположенного по адресу: Ростовская обл., р-н. Аксайский, тер. СХПК колхоз «Заря», поле №51, участок с КН 61:02:0600006:6421 (1 шт.)</t>
  </si>
  <si>
    <t>Установка прибора учета для присоединения склада со встроенными помещениями общественного назначения ООО “Белла-Дон”, расположенного по адресу: Ростовская обл., Аксайский р-н, х. Камышеваха, ул. Металлургическая, 12, участок с КН 61:02:0600010:4925</t>
  </si>
  <si>
    <t>Обеспечение коммерческим учетом электрической энергии (мощности) в точке поставки по присоединению нежилого здания Ишханян М. К., расположенного по адресу: Ростовская обл., Аксайский р-н, ст-ца Ольгинская, участок с КН 61:02:0600014:1948</t>
  </si>
  <si>
    <t>Установка пункта коммерческого учета для присоединения объекта торговли ИП Спасибова С. И., расположенного по адресу: Ростовская обл., р-н. Аксайский, ст-ца Мишкинская, ул. Просвещения, 2А, участок с КН 61:02:0070202:651 (1 шт.)</t>
  </si>
  <si>
    <t>Установка приборов учета для присоединения производственной базы ООО “Технопласт”, расположенной по адресу: Ростовская обл., р-н. Аксайский, х. Большой Лог, ул. Ленина, 66, кадастровый номер земельного участка: 61:02:010201:0121» (4шт)</t>
  </si>
  <si>
    <t xml:space="preserve">Установка прибора учета для присоединения нежилого здания ИП Умарова А.А., расположенного по адресу: Ростовская обл., р-н. Аксайский, Щепкинское сельское поселение, п. Красный, ул. Промышленная, 3, кадастровый номер земельного участка: 61:02:0600006:5638» </t>
  </si>
  <si>
    <t>Установка пункта коммерческого учета для присоединения ТП-10/0,4 кВ (здание мукомольного цеха) ЗАО «Красный Октябрь», расположенного по адресу: Ростовская обл., р-н. Веселовский, п. Веселый, ул. Донская, д. 33, кадастровый номер земельного участка: 61:06:0010136:16 (1 шт.)</t>
  </si>
  <si>
    <t>Установка пункта коммерческого учета для присоединения ТП-10/0,4 кВ (насосная станция) ЗАО «Красный Октябрь», расположенного по адресу: РО, р-н. Веселовский, Веселовское сельское поселение, кадастровый номер земельного участка: 61:06:0600012:718 (1 шт.)</t>
  </si>
  <si>
    <t xml:space="preserve">Установка пункта коммерческого учета для присоединения КТП-10/0,4 кВ объекта КФХ, заявителя ИП Глава КФХ Вакуленко И. Н. расположенного по адресу Ростовская обл., р-н. Семикаракорский, примерно в 1 км от ориентира по направлению на север. ориентир п. Крымский, к.н.: 61:35:0600009:236 </t>
  </si>
  <si>
    <t>Строительство ВЛ 10 кВ от ВЛ 10 кВ №307 ПС 35 кВ В-3 для электроснабжения цеха грануляции  ИП Главы КФХ Убийко А. А. на участке с КН 61:06:0060517:8 в Веселовском районе Ростовской области, х. Свобода, ул. Трудовая, 10</t>
  </si>
  <si>
    <t>Установка прибора учета для присоединения ТП 10/0,4 кВ АО «Бакланниковское», расположенного по адресу: Ростовская обл., р-н. Семикаракорский, к.н.: 61:35:0600013:379» (1шт)</t>
  </si>
  <si>
    <t xml:space="preserve">"Строительство ПКУ на границе балансовой принадлежности от опоры 2-00/2-3 по ВЛ 10 кВ Л-2 Целинский ССК для электроснабжения объекта – «Материальный склад (АБК, галерея, трансформаторная РУ-10, гараж, столовая, здание хлораторной, градирня)», расположенного по адресу: РФ, Ростовская область, Целинский район, п. Целина, ул. 2-я линия, д. 237, к.н. 61:40:0010101:79, заявитель ИП Уколова Инна Валерьевна" (1 шт.) </t>
  </si>
  <si>
    <t>Строительство КТПН 10/0,4 кВ, ВЛ 10 кВ, ВЛ 0,4 кВ от ВЛ 10 кВ №1103 ПС 110 кВ АС11 для электроснабжения ВРУ 0,4 кВ жилых домов в ст-це Мишкинская Аксайского района Ростовской области (ориентировочная мощность трансформатора 0,630 МВА, ориентировочная протяжённость ЛЭП 2,115 км)</t>
  </si>
  <si>
    <t>«Строительство КЛ 6 кВ от КЛ 6 кВ №31-44 ПС 110 кВ Р31 для электроснабжения производственного и складских помещений ООО «БРИЗ», расположенной по адресу: г. Ростов-на-Дону, ул. 2-я Луговая, д. 18б, КН 61:44:0062505:166 (ориентировочная протяжённость ЛЭП 0,12 км)» (объект DB)».</t>
  </si>
  <si>
    <t>Строительство 2КЛ 6кВ от проектируемых линейных ячеек 6кВ на I, II секции шин ПС 110кВ Р24 для электроснабжения многоэтажного жилого комплекса с помещениями общественного назначения (ООО "Галактика"), расположенного по адресу: г. Ростов-на-Дону, ул. Оганова, кад. №61:44:0080503:1 (2 этап ориентировочная протяженность ЛЭП 0,3 км)</t>
  </si>
  <si>
    <t>Строительство ВЛ 0,4 кВ от ВЛ 0,4 кВ №1 КТП 10/0,4 кВ №13м ВЛ 10 кВ №3 ПС 35/10 кВ «ГСКБ» для технологического присоединения личного подсобного хозяйства заявителя Кучеровский С.В.: Ростовская область, Неклиновский район, с. Александрова Коса, ул. Транспортная, 31-а</t>
  </si>
  <si>
    <r>
      <t>Строительство центров питания, подстанций уровнем напряжения 35 кВ и выше (ПС) (C</t>
    </r>
    <r>
      <rPr>
        <b/>
        <vertAlign val="subscript"/>
        <sz val="14"/>
        <color indexed="8"/>
        <rFont val="Times New Roman"/>
        <family val="1"/>
        <charset val="204"/>
      </rPr>
      <t>7,i</t>
    </r>
    <r>
      <rPr>
        <b/>
        <sz val="14"/>
        <color indexed="8"/>
        <rFont val="Times New Roman"/>
        <family val="1"/>
        <charset val="204"/>
      </rPr>
      <t>)</t>
    </r>
  </si>
  <si>
    <t>3.6.2.1.1.1.</t>
  </si>
  <si>
    <t>№ п/п СТС</t>
  </si>
  <si>
    <t>Строительство ВЛ на железобетонных опорах изолированным сталеалюминиевым проводом сечением до 50 квадратных мм включительно одноцепные</t>
  </si>
  <si>
    <t>Строительство ВЛ на железобетонных опорах  изолированным сталеалюминиевым проводом сечением от 50 до 100 квадратных мм включительно одноцепные</t>
  </si>
  <si>
    <t>Строительство ВЛ на железобетонных опорах  изолированным сталеалюминиевым проводом сечением от 100 до 200 квадратных мм включительно одноцепные</t>
  </si>
  <si>
    <t>Строительство ВЛ на железобетонных опорах  изолированным алюминиевым проводом сечением до 50 квадратных мм включительно одноцепные</t>
  </si>
  <si>
    <t>Строительство ВЛ на железобетонных опорах  изолированным алюминиевым проводом сечением от 50 до 100 квадратных мм включительно одноцепные</t>
  </si>
  <si>
    <t>Строительство ВЛ на железобетонных опорах  изолированным алюминиевым проводом сечением от 100 до 200 квадратных мм включительно одноцепные</t>
  </si>
  <si>
    <t>Строительство ВЛ на железобетонных опорах неизолированным сталеалюминевый проводом сечением до 50 квадратных мм включительно одноцепные</t>
  </si>
  <si>
    <t>Строительство ВЛ на железобетонных опорах неизолированным сталеалюминевый проводом сечением от 50 до 100 квадратных мм включительно одноцепные</t>
  </si>
  <si>
    <t>Строительство ВЛ на железобетонных опорах неизолированным сталеалюминевый проводом сечением от 100 до 200 квадратных мм включительно одноцепные</t>
  </si>
  <si>
    <t>Строительство ВЛ на железобетонных опорах неизолированным алюминиевым проводом сечением до 50 квадратных мм включительно одноцепные</t>
  </si>
  <si>
    <t>Строительство ВЛ на железобетонных опорах неизолированным алюминиевым проводом сечением от 50 до 100 квадратных мм включительно одноцепные</t>
  </si>
  <si>
    <t>Строительство КЛ в траншеях одножильные с резиновой и пластмассовой изоляцией сечением провода до 50 квадратных мм включительно с одним кабелем в траншее</t>
  </si>
  <si>
    <t>Строительство КЛ в траншеях одножильные с резиновой и пластмассовой изоляцией сечением провода от 50 до 100 квадратных мм включительно с одним кабелем в траншее</t>
  </si>
  <si>
    <t>Строительство КЛ в траншеях одножильные с резиновой и пластмассовой изоляцией сечением провода от 100 до 200 квадратных мм включительно с одним кабелем в траншее</t>
  </si>
  <si>
    <t>Строительство КЛ в траншеях одножильные с резиновой и пластмассовой изоляцией сечением провода от 100 до 200 квадратных мм включительно с двумя кабелями в траншее</t>
  </si>
  <si>
    <t>Строительство КЛ в траншеях одножильные с резиновой и пластмассовой изоляцией сечением провода от 200 до 250 квадратных мм включительно с одним кабелем в траншее</t>
  </si>
  <si>
    <t>Строительство КЛ в траншеях одножильные с резиновой и пластмассовой изоляцией сечением провода от 250 до 300 квадратных мм включительно с двумя кабелями в траншее</t>
  </si>
  <si>
    <t>Строительство КЛ в траншеях одножильные с резиновой и пластмассовой изоляцией сечением провода от 300 до 400 квадратных мм включительно с двумя кабелями в траншее</t>
  </si>
  <si>
    <t>Строительство КЛ в траншеях одножильные с бумажной изоляцией сечением провода от 50 до 100 квадратных мм включительно с одним кабелем в траншее</t>
  </si>
  <si>
    <t>Строительство КЛ в траншеях одножильные с бумажной изоляцией сечением провода от 100 до 200 квадратных мм включительно с двумя кабелями в траншее</t>
  </si>
  <si>
    <t>Строительство КЛ в траншеях многожильные с резиновой и пластмассовой изоляцией сечением провода от 200 до 250 квадратных мм включительно с двумя кабелями в траншее</t>
  </si>
  <si>
    <t>Многожильный кабель</t>
  </si>
  <si>
    <t>Строительство КЛ в траншеях многожильные с резиновой и пластмассовой изоляцией сечением провода от 200 до 250 квадратных мм включительно с четырьмя кабелями в траншее</t>
  </si>
  <si>
    <t>Строительство КЛ в траншеях многожильные с резиновой и пластмассовой изоляцией сечением провода до 50 квадратных мм включительно с одним кабелем в траншее</t>
  </si>
  <si>
    <t>Строительство КЛ в траншеях многожильные с резиновой и пластмассовой изоляцией сечением провода до 50 квадратных мм включительно с двумя кабелями в траншее</t>
  </si>
  <si>
    <t>Строительство КЛ в траншеях многожильные с резиновой и пластмассовой изоляцией сечением провода от 50 до 100 квадратных мм включительно с одним кабелем в траншее</t>
  </si>
  <si>
    <t>Строительство КЛ в траншеях многожильные с бумажной изоляцией сечением провода до 50 квадратных мм включительно с двумя кабелями в траншее</t>
  </si>
  <si>
    <t>3.1.2.2.1.2</t>
  </si>
  <si>
    <t>Строительство КЛ в траншеях многожильные с бумажной изоляцией сечением провода от 50 до 100 квадратных мм включительно с одним кабелем в траншее</t>
  </si>
  <si>
    <t>Строительство КЛ в траншеях многожильные с бумажной изоляцией сечением провода от 100 до 200 квадратных мм включительно с одним кабелем в траншее</t>
  </si>
  <si>
    <t>в каналах, одножильный</t>
  </si>
  <si>
    <t>Строительство КЛ в каналах одножильные с резиновой и пластмассовой изоляцией сечением провода от 100 до 200 квадратных мм включительно с одним кабелем в канале</t>
  </si>
  <si>
    <t xml:space="preserve">в каналах, многожильный </t>
  </si>
  <si>
    <t>Строительство КЛ в каналах многожильные с резиновой и пластмассовой изоляцией сечением провода от 50 до 100 квадратных мм включительно с одним кабелем в канале</t>
  </si>
  <si>
    <t>Горизонтальное наклонное бурение</t>
  </si>
  <si>
    <t>Кабельные линии, прокладываемые методом горизонтального наклонного бурения, одножильные с резиновой или пластмассовой изоляцией сечением провода от 200 до 250 квадратных мм включительно с двумя трубами в скважине</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</si>
  <si>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до 50 квадратных мм включительно с одной трубой в скважине</t>
  </si>
  <si>
    <t>Реклоузеры номинальным током  от 100 до 250 А включительно</t>
  </si>
  <si>
    <t>Реклоузеры номинальным током  от 500 до 1 000 А включительно</t>
  </si>
  <si>
    <t>Однотрансформаторные подстанции (за исключением РТП) мощностью до 25 кВА включительно столбового/мачтового типа</t>
  </si>
  <si>
    <t>Однотрансформаторные подстанции (за исключением РТП) мощностью до 25 кВА включительно шкафного или киоскового типа</t>
  </si>
  <si>
    <t>Однотрансформаторные подстанции (за исключением РТП) мощностью от 25 до 100 кВА включительно столбового/мачтового типа</t>
  </si>
  <si>
    <t>Однотрансформаторные подстанции (за исключением РТП) мощностью от 25 до 100 кВА включительно шкафного или киоскового типа</t>
  </si>
  <si>
    <t>Однотрансформаторные подстанции (за исключением РТП) мощностью от 100 до 250 кВА включительно столбового/мачтового типа</t>
  </si>
  <si>
    <t>Однотрансформаторные подстанции (за исключением РТП) мощностью от 100 до 250 кВА включительно шкафного или киоскового типа</t>
  </si>
  <si>
    <t>Однотрансформаторные подстанции (за исключением РТП) мощностью от 100 до 250 кВА включительно блочного типа</t>
  </si>
  <si>
    <t>Однотрансформаторные подстанции (за исключением РТП) мощностью от 250 до 400 кВА включительно столбового/мачтового типа</t>
  </si>
  <si>
    <t>Однотрансформаторные подстанции (за исключением РТП) мощностью от 250 до 400 кВА включительно шкафного или киоскового типа</t>
  </si>
  <si>
    <t>Однотрансформаторные подстанции (за исключением РТП) мощностью от 400 до 1000 кВА включительно столбового/мачтового типа</t>
  </si>
  <si>
    <t>Однотрансформаторные подстанции (за исключением РТП) мощностью от 400 до 1 000 кВА включительно шкафного или киоскового типа</t>
  </si>
  <si>
    <t>7.2.10.2</t>
  </si>
  <si>
    <t>Двухтрансформаторные подстанции мощностью свыше 100 МВА закрытого типа</t>
  </si>
  <si>
    <t>Средства коммерческого учета электрической энергии (мощности) однофазные прямого включения</t>
  </si>
  <si>
    <t>Средства коммерческого учета электрической энергии (мощности) трехфазные прямого включения</t>
  </si>
  <si>
    <t>Средства коммерческого учета электрической энергии (мощности) трехфазные полукосвенного включения</t>
  </si>
  <si>
    <t>Средства коммерческого учета электрической энергии (мощности) трехфазные косвенного включения</t>
  </si>
  <si>
    <t>от 30 июня 2022 г. № 490/22</t>
  </si>
  <si>
    <t>Строительство участка ВЛИ-0,4 кВ от опоры №15 ВЛ-0,4 кВ №1 КТП-1509/250 кВА по ВЛ-10 кВ №5 ПС 35/10 кВ «Лозновская»  для присоединения жилого дома Сапрыкиной Л.А</t>
  </si>
  <si>
    <t>Строительство участка ВЛИ-0,4 кВ от опоры №41 ВЛ-0,4 кВ №2КТП-1687/400 кВА ВЛ-10 кВ №5 ПС 35/10 кВ Лозновская для присоединения жилого дома Воробьевой Е.В. (ориентировочная протяженность ЛЭП 0,06 км)</t>
  </si>
  <si>
    <t>Строительство ВЛИ-0,4 кВ от КТП-1161/63 кВА ВЛ-10 кВ №2 ПС 35/10 кВ ЖБИ для присоединения жилого дома Крейс А.В. (ориентировочная протяженность ЛЭП 0,19 км)</t>
  </si>
  <si>
    <t>Строительство участка ВЛИ-0,4 кВ от КТП-1430/160 кВА по ВЛ-10 кВ №17 ПС 110/35/10 кВ Цимлянская для присоединения здания магазина ИП Аббасова А.Д. (ориентировочная протяженность ЛЭП 0,23 км)</t>
  </si>
  <si>
    <t>Доп. ставка</t>
  </si>
  <si>
    <t>Расчет плановых расходов по сметам, выполненным с применением сметных норматиров и включает предложение поставщика оборудования</t>
  </si>
  <si>
    <t>Доп. Ставка</t>
  </si>
  <si>
    <t>Приложение 2 
к Методическим указаниям ФАС России 
от 30.06.2022г. № 490/22</t>
  </si>
  <si>
    <t>(рекомендуемый образец)</t>
  </si>
  <si>
    <t>Расходы филиала ПАО "Россети Юг" - "Ростовэнерго" на выполнение мероприятий по технологическому присоединению, 
предусмотренных подпунктами «а» и «в» пункта 16 Методических указаний по определению размера платы за технологическое присоединение к электрическим сетям, за 2019 - 2021 гг.</t>
  </si>
  <si>
    <t>№
п/п</t>
  </si>
  <si>
    <t>Наименование мероприятий</t>
  </si>
  <si>
    <t>2019 год</t>
  </si>
  <si>
    <t>2020 год</t>
  </si>
  <si>
    <t>2021 год</t>
  </si>
  <si>
    <r>
      <t>Информация для расчета стандартизированной тарифной ставки С</t>
    </r>
    <r>
      <rPr>
        <vertAlign val="subscript"/>
        <sz val="10"/>
        <color theme="1"/>
        <rFont val="Times New Roman"/>
        <family val="1"/>
        <charset val="204"/>
      </rPr>
      <t xml:space="preserve">1 </t>
    </r>
    <r>
      <rPr>
        <sz val="12"/>
        <color theme="1"/>
        <rFont val="Times New Roman"/>
        <family val="1"/>
        <charset val="204"/>
      </rPr>
      <t>*</t>
    </r>
  </si>
  <si>
    <t>Расходы на одно присоединение
(руб. на одно ТП)</t>
  </si>
  <si>
    <r>
      <t>Информация для расчета стандартизированной тарифной ставки С</t>
    </r>
    <r>
      <rPr>
        <vertAlign val="subscript"/>
        <sz val="10"/>
        <color theme="1"/>
        <rFont val="Times New Roman"/>
        <family val="1"/>
        <charset val="204"/>
      </rPr>
      <t>1</t>
    </r>
    <r>
      <rPr>
        <sz val="10"/>
        <color theme="1"/>
        <rFont val="Times New Roman"/>
        <family val="1"/>
        <charset val="204"/>
      </rPr>
      <t xml:space="preserve"> </t>
    </r>
    <r>
      <rPr>
        <sz val="12"/>
        <color theme="1"/>
        <rFont val="Times New Roman"/>
        <family val="1"/>
        <charset val="204"/>
      </rPr>
      <t>*</t>
    </r>
  </si>
  <si>
    <t>Расходы по каждому мероприятию
(руб.)</t>
  </si>
  <si>
    <t>Количество технологических присоединений
(шт.)</t>
  </si>
  <si>
    <t>Объем максимальной мощности
(кВт)</t>
  </si>
  <si>
    <t>Количество технологических присоединений
(шт.) ***</t>
  </si>
  <si>
    <t>1.</t>
  </si>
  <si>
    <t>Подготовка и выдача сетевой организацией технических условий Заявителю</t>
  </si>
  <si>
    <t>2.</t>
  </si>
  <si>
    <t>Проверка сетевой организацией выполнения технических условий Заявителем</t>
  </si>
  <si>
    <t xml:space="preserve"> - </t>
  </si>
  <si>
    <t>2.1.</t>
  </si>
  <si>
    <r>
      <t xml:space="preserve">Выдача сетевой организацией уведомления об обеспечении сетевой организацией возможности присоединения к электрическим сетям (акта об осуществлении технологического присоединения) Заявителям, указанным в абзаце шестом п. 24 Методических указаний по определению размера платы за технологическое присоединение к электрическим сетям (Заявители указанные в п. 12(1) и 14 Правил ТП на уровне напряжения 0,4 кВ и ниже) </t>
    </r>
    <r>
      <rPr>
        <b/>
        <sz val="12"/>
        <color theme="1"/>
        <rFont val="Times New Roman"/>
        <family val="1"/>
        <charset val="204"/>
      </rPr>
      <t>**</t>
    </r>
  </si>
  <si>
    <t>2.2.</t>
  </si>
  <si>
    <t>Проверка сетевой организацией выполнения ТУ  Заявителями, указанными в абзаце седьмом п. 24 Методических указан по определению размера платы за технологическое присоединение к электрическим сетям (Заявители, кроме указанных в п. 12(1) и 14 Правил ТП на уровне напряжения 0,4 кВ и ниже)</t>
  </si>
  <si>
    <r>
      <rPr>
        <b/>
        <sz val="12"/>
        <color theme="1"/>
        <rFont val="Times New Roman"/>
        <family val="1"/>
        <charset val="204"/>
      </rPr>
      <t>*</t>
    </r>
    <r>
      <rPr>
        <sz val="12"/>
        <color theme="1"/>
        <rFont val="Times New Roman"/>
        <family val="1"/>
        <charset val="204"/>
      </rPr>
      <t xml:space="preserve"> Трудозатраты на выполнение работ по "постоянной схеме электроснабжения" и "временной схеме электроснабжения" эквивалентны, при этом как в бухгалтерском, так и в управленческом учете Общества не ведется отдельный учет расходов по схемам электроснабжения, соответственно ставки идентичны</t>
    </r>
  </si>
  <si>
    <r>
      <rPr>
        <b/>
        <sz val="12"/>
        <color theme="1"/>
        <rFont val="Times New Roman"/>
        <family val="1"/>
        <charset val="204"/>
      </rPr>
      <t>**</t>
    </r>
    <r>
      <rPr>
        <sz val="12"/>
        <color theme="1"/>
        <rFont val="Times New Roman"/>
        <family val="1"/>
        <charset val="204"/>
      </rPr>
      <t xml:space="preserve"> Не учтены фактические расходы 2019г. в размере 63 235 482,84 рублей; 2020г. в размере  55 279 181,43 рублей связанные с проверкой сетевой организацией выполнения Заявителем технических условий (включая процедуры, предусмотренные подпунктами "г" - "д" пункта 7 Правил технологического присоединения до внесения в него изменений) </t>
    </r>
  </si>
  <si>
    <t>ч/час</t>
  </si>
  <si>
    <t>руб. на одно ТП</t>
  </si>
  <si>
    <t>расходы выдача Акта</t>
  </si>
  <si>
    <t>*** 2021 год показатель количество ТП (столбец 12) учитывает  заключенные и исполненные в 2021 году договоры ТП (акт ТП выдан Заявителю), а также заключенные в 2021 году договоры ТП с дополнительными соглашениями о продлении сроков исполнения мероприятий ТУ, которые переходят на 2023 г. и последующие периоды.</t>
  </si>
  <si>
    <t>Приложение 3 к Методическим указаниям ФАС России от 30.06.2022г. № 490/22</t>
  </si>
  <si>
    <t xml:space="preserve"> </t>
  </si>
  <si>
    <t>Расчет фактических расходов филиала ПАО "Россети Юг" - "Ростовэнерго" на выполнение мероприятий
по технологическому присоединению, предусмотренных подпунктами «а» и «в» пункта 16 
Методических указаний по определению размера платы за технологическое присоединение к электрическим сетям, за 2019 - 2021 гг.</t>
  </si>
  <si>
    <t>(выполняется отдельно по мероприятиям, предусмотренным подпунктами «а» и «в» пункта 16 Методических указаний по определению размера платы за технологическое присоединение к электрическим сетям)</t>
  </si>
  <si>
    <t>Показатели</t>
  </si>
  <si>
    <t>Данные
за 2021 год,
тыс. руб.</t>
  </si>
  <si>
    <t>Данные
за 2020 год,
тыс. руб.</t>
  </si>
  <si>
    <t>Данные
за 2019 год,
тыс. руб.</t>
  </si>
  <si>
    <t>Расходы по выполнению мероприятий по технологическому присоединению, всего</t>
  </si>
  <si>
    <t>1.1.</t>
  </si>
  <si>
    <t>Вспомогательные материалы</t>
  </si>
  <si>
    <t>1.2.</t>
  </si>
  <si>
    <t>Энергия на хозяйственные нужды</t>
  </si>
  <si>
    <t>1.3.</t>
  </si>
  <si>
    <t>Оплата труда ППП</t>
  </si>
  <si>
    <t>1.4.</t>
  </si>
  <si>
    <t>Отчисления на страховые взносы</t>
  </si>
  <si>
    <t>1.5.</t>
  </si>
  <si>
    <t>Прочие расходы, всего, в том числе:</t>
  </si>
  <si>
    <t>1.5.1.</t>
  </si>
  <si>
    <t>- работы и услуги производственного характера</t>
  </si>
  <si>
    <t>1.5.2.</t>
  </si>
  <si>
    <t>- налоги и сборы, уменьшающие налогооблагаемую базу на прибыль организаций, всего</t>
  </si>
  <si>
    <t>1.5.3.</t>
  </si>
  <si>
    <t>- работы и услуги непроизводственного характера, в том числе:</t>
  </si>
  <si>
    <t>1.5.3.1.</t>
  </si>
  <si>
    <t>услуги связи</t>
  </si>
  <si>
    <t>1.5.3.2.</t>
  </si>
  <si>
    <t>расходы на охрану и пожарную безопасность</t>
  </si>
  <si>
    <t>1.5.3.3.</t>
  </si>
  <si>
    <t>расходы на информационное обслуживание, иные услуги, связанные с деятельностью по технологическому присоединению</t>
  </si>
  <si>
    <t>1.5.3.4.</t>
  </si>
  <si>
    <t>плата за аренду имущества</t>
  </si>
  <si>
    <t>1.5.3.5.</t>
  </si>
  <si>
    <t>другие прочие расходы, связанные с производством и реализацией</t>
  </si>
  <si>
    <t>1.6.</t>
  </si>
  <si>
    <t>Внереализационные расходы, всего</t>
  </si>
  <si>
    <t>1.6.1.</t>
  </si>
  <si>
    <t>- расходы на услуги банков</t>
  </si>
  <si>
    <t>1.6.2.</t>
  </si>
  <si>
    <t>- % за пользование кредитом</t>
  </si>
  <si>
    <t>1.6.3.</t>
  </si>
  <si>
    <t>- прочие обоснованные расходы</t>
  </si>
  <si>
    <t>1.6.4.</t>
  </si>
  <si>
    <t>- денежные выплаты социального характера (по Коллективному договору)</t>
  </si>
  <si>
    <t>1.6.5.</t>
  </si>
  <si>
    <t>- создание резерва по сомнительным долгам</t>
  </si>
  <si>
    <t>1.6.6.</t>
  </si>
  <si>
    <t>-убыток прошлых лет, выявленный в отчетном периоде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</si>
</sst>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00"/>
  </numFmts>
  <fonts count="28"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2"/>
      <name val="Times New Roman"/>
      <family val="1"/>
      <charset val="204"/>
    </font>
    <font>
      <sz val="11"/>
      <color theme="1"/>
      <name val="Calibri"/>
      <family val="2"/>
      <scheme val="minor"/>
    </font>
    <font>
      <sz val="10"/>
      <color indexed="8"/>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12"/>
      <color indexed="8"/>
      <name val="Times New Roman"/>
      <family val="1"/>
      <charset val="204"/>
    </font>
    <font>
      <b/>
      <sz val="14"/>
      <color indexed="8"/>
      <name val="Times New Roman"/>
      <family val="1"/>
      <charset val="204"/>
    </font>
    <font>
      <b/>
      <vertAlign val="subscript"/>
      <sz val="14"/>
      <color indexed="8"/>
      <name val="Times New Roman"/>
      <family val="1"/>
      <charset val="204"/>
    </font>
    <font>
      <b/>
      <sz val="12"/>
      <color indexed="8"/>
      <name val="Times New Roman"/>
      <family val="1"/>
      <charset val="204"/>
    </font>
    <font>
      <sz val="12"/>
      <color theme="1"/>
      <name val="Times New Roman"/>
      <family val="1"/>
      <charset val="204"/>
    </font>
    <font>
      <b/>
      <sz val="12"/>
      <name val="Times New Roman"/>
      <family val="1"/>
      <charset val="204"/>
    </font>
    <font>
      <sz val="12"/>
      <color theme="1"/>
      <name val="Times New Roman"/>
      <family val="2"/>
      <charset val="204"/>
    </font>
    <font>
      <sz val="10"/>
      <name val="Times New Roman"/>
      <family val="1"/>
      <charset val="204"/>
    </font>
    <font>
      <sz val="12"/>
      <color rgb="FFFFFF00"/>
      <name val="Times New Roman"/>
      <family val="1"/>
      <charset val="204"/>
    </font>
    <font>
      <sz val="10"/>
      <name val="Arial"/>
      <family val="2"/>
      <charset val="204"/>
    </font>
    <font>
      <b/>
      <sz val="13"/>
      <color theme="1"/>
      <name val="Times New Roman"/>
      <family val="1"/>
      <charset val="204"/>
    </font>
    <font>
      <b/>
      <sz val="13"/>
      <name val="Times New Roman"/>
      <family val="1"/>
      <charset val="204"/>
    </font>
    <font>
      <b/>
      <sz val="13"/>
      <color theme="1"/>
      <name val="Calibri"/>
      <family val="2"/>
      <charset val="204"/>
      <scheme val="minor"/>
    </font>
    <font>
      <sz val="13"/>
      <color theme="1"/>
      <name val="Calibri"/>
      <family val="2"/>
      <charset val="204"/>
      <scheme val="minor"/>
    </font>
    <font>
      <sz val="11"/>
      <color theme="1"/>
      <name val="Times New Roman"/>
      <family val="1"/>
      <charset val="204"/>
    </font>
    <font>
      <sz val="10"/>
      <color theme="1"/>
      <name val="Times New Roman"/>
      <family val="2"/>
      <charset val="204"/>
    </font>
    <font>
      <sz val="10"/>
      <color theme="1"/>
      <name val="Times New Roman"/>
      <family val="1"/>
      <charset val="204"/>
    </font>
    <font>
      <vertAlign val="subscript"/>
      <sz val="10"/>
      <color theme="1"/>
      <name val="Times New Roman"/>
      <family val="1"/>
      <charset val="204"/>
    </font>
    <font>
      <sz val="11"/>
      <name val="Times New Roman"/>
      <family val="1"/>
      <charset val="204"/>
    </font>
  </fonts>
  <fills count="10">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1" fillId="0" borderId="0"/>
    <xf numFmtId="0" fontId="4" fillId="0" borderId="0"/>
    <xf numFmtId="164" fontId="1" fillId="0" borderId="0" applyFont="0" applyFill="0" applyBorder="0" applyAlignment="0" applyProtection="0"/>
    <xf numFmtId="0" fontId="15" fillId="0" borderId="0"/>
    <xf numFmtId="0" fontId="18" fillId="0" borderId="0"/>
  </cellStyleXfs>
  <cellXfs count="215">
    <xf numFmtId="0" fontId="0" fillId="0" borderId="0" xfId="0"/>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right"/>
    </xf>
    <xf numFmtId="0" fontId="0" fillId="0" borderId="0" xfId="0" applyAlignment="1">
      <alignment horizontal="right" vertical="center"/>
    </xf>
    <xf numFmtId="0" fontId="2" fillId="0" borderId="0" xfId="0" applyFont="1" applyAlignment="1">
      <alignment horizontal="right" vertical="center"/>
    </xf>
    <xf numFmtId="0" fontId="9" fillId="0" borderId="1" xfId="0" applyFont="1" applyFill="1" applyBorder="1" applyAlignment="1">
      <alignment horizontal="center" vertical="center" wrapText="1"/>
    </xf>
    <xf numFmtId="0" fontId="9" fillId="0" borderId="0" xfId="0" applyFont="1" applyFill="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0" xfId="0" applyFont="1" applyFill="1" applyAlignment="1">
      <alignment vertical="center" wrapText="1"/>
    </xf>
    <xf numFmtId="1" fontId="12" fillId="2"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3" borderId="0" xfId="0" applyFont="1" applyFill="1" applyAlignment="1">
      <alignment vertical="center" wrapText="1"/>
    </xf>
    <xf numFmtId="1" fontId="12" fillId="3" borderId="1" xfId="0" applyNumberFormat="1" applyFont="1" applyFill="1" applyBorder="1" applyAlignment="1">
      <alignment horizontal="center" vertical="center" wrapText="1"/>
    </xf>
    <xf numFmtId="0" fontId="13" fillId="0" borderId="0" xfId="0" applyFont="1" applyFill="1"/>
    <xf numFmtId="0" fontId="13" fillId="0" borderId="0" xfId="0" applyFont="1"/>
    <xf numFmtId="0" fontId="14" fillId="2"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2" borderId="1" xfId="0" applyFont="1" applyFill="1" applyBorder="1" applyAlignment="1">
      <alignment vertical="center" wrapText="1"/>
    </xf>
    <xf numFmtId="0" fontId="13" fillId="2" borderId="1" xfId="0" applyFont="1" applyFill="1" applyBorder="1" applyAlignment="1">
      <alignment horizontal="center" vertical="center"/>
    </xf>
    <xf numFmtId="0" fontId="13" fillId="3" borderId="1" xfId="0" applyFont="1" applyFill="1" applyBorder="1" applyAlignment="1">
      <alignment vertical="center" wrapText="1"/>
    </xf>
    <xf numFmtId="0" fontId="13"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13" fillId="3" borderId="0" xfId="0" applyFont="1" applyFill="1"/>
    <xf numFmtId="0" fontId="13" fillId="0" borderId="1" xfId="0" applyFont="1" applyFill="1" applyBorder="1" applyAlignment="1">
      <alignment vertical="center" wrapText="1"/>
    </xf>
    <xf numFmtId="0" fontId="7" fillId="0" borderId="1" xfId="0" applyFont="1" applyFill="1" applyBorder="1" applyAlignment="1">
      <alignment horizontal="center" vertical="center"/>
    </xf>
    <xf numFmtId="0" fontId="13" fillId="2" borderId="0" xfId="0" applyFont="1" applyFill="1"/>
    <xf numFmtId="0" fontId="7" fillId="0" borderId="0" xfId="0" applyFont="1" applyAlignment="1">
      <alignment horizontal="left" vertical="center"/>
    </xf>
    <xf numFmtId="0" fontId="12" fillId="4" borderId="1" xfId="0" applyFont="1" applyFill="1" applyBorder="1" applyAlignment="1">
      <alignment horizontal="center" vertical="center" wrapText="1"/>
    </xf>
    <xf numFmtId="0" fontId="9" fillId="4" borderId="0" xfId="0" applyFont="1" applyFill="1" applyAlignment="1">
      <alignment vertical="center" wrapText="1"/>
    </xf>
    <xf numFmtId="0" fontId="9" fillId="4" borderId="1" xfId="0" applyFont="1" applyFill="1" applyBorder="1" applyAlignment="1">
      <alignment horizontal="left" vertical="center" wrapText="1"/>
    </xf>
    <xf numFmtId="1" fontId="12" fillId="4" borderId="1" xfId="0" applyNumberFormat="1"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0" xfId="0" applyFont="1" applyFill="1"/>
    <xf numFmtId="0" fontId="13"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3" fillId="5" borderId="0" xfId="0" applyFont="1" applyFill="1"/>
    <xf numFmtId="0" fontId="9" fillId="5" borderId="0" xfId="0" applyFont="1" applyFill="1" applyAlignment="1">
      <alignment vertical="center" wrapText="1"/>
    </xf>
    <xf numFmtId="0" fontId="0" fillId="0" borderId="0" xfId="0" applyFill="1" applyAlignment="1">
      <alignment horizontal="right"/>
    </xf>
    <xf numFmtId="0" fontId="0" fillId="0" borderId="0" xfId="0" applyFill="1"/>
    <xf numFmtId="0" fontId="6" fillId="3" borderId="1" xfId="0" applyFont="1" applyFill="1" applyBorder="1" applyAlignment="1">
      <alignment horizontal="center" vertical="center" wrapText="1"/>
    </xf>
    <xf numFmtId="1" fontId="14" fillId="2"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1" fontId="14" fillId="3"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1" fontId="12" fillId="6" borderId="1" xfId="0" applyNumberFormat="1" applyFont="1" applyFill="1" applyBorder="1" applyAlignment="1">
      <alignment horizontal="center" vertical="center" wrapText="1"/>
    </xf>
    <xf numFmtId="17" fontId="13" fillId="0" borderId="1" xfId="0" applyNumberFormat="1" applyFont="1" applyFill="1" applyBorder="1" applyAlignment="1">
      <alignment horizontal="center" vertical="center"/>
    </xf>
    <xf numFmtId="2" fontId="12" fillId="3"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6" borderId="1" xfId="0" applyFont="1" applyFill="1" applyBorder="1" applyAlignment="1">
      <alignment horizontal="left" vertical="center" wrapText="1"/>
    </xf>
    <xf numFmtId="0" fontId="13" fillId="0" borderId="0" xfId="0" applyFont="1" applyFill="1" applyAlignment="1">
      <alignment vertical="top"/>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0" fontId="13" fillId="0" borderId="1" xfId="0" applyFont="1" applyBorder="1" applyAlignment="1">
      <alignment horizontal="center" vertical="center"/>
    </xf>
    <xf numFmtId="0" fontId="3" fillId="0" borderId="1" xfId="0" applyFont="1" applyFill="1" applyBorder="1" applyAlignment="1">
      <alignment horizontal="center" vertical="center"/>
    </xf>
    <xf numFmtId="0" fontId="17" fillId="0" borderId="1" xfId="0" applyFont="1" applyFill="1" applyBorder="1" applyAlignment="1">
      <alignment horizontal="center" vertical="center"/>
    </xf>
    <xf numFmtId="3" fontId="13" fillId="0" borderId="1" xfId="0" applyNumberFormat="1" applyFont="1" applyFill="1" applyBorder="1" applyAlignment="1">
      <alignment horizontal="center" vertical="center"/>
    </xf>
    <xf numFmtId="1" fontId="13" fillId="0" borderId="1" xfId="0" applyNumberFormat="1" applyFont="1" applyFill="1" applyBorder="1" applyAlignment="1">
      <alignment horizontal="center" vertical="center"/>
    </xf>
    <xf numFmtId="3" fontId="13" fillId="0" borderId="0" xfId="0" applyNumberFormat="1" applyFont="1" applyFill="1" applyAlignment="1">
      <alignment horizontal="center" vertical="center"/>
    </xf>
    <xf numFmtId="1" fontId="13" fillId="0" borderId="0" xfId="0" applyNumberFormat="1" applyFont="1" applyFill="1" applyAlignment="1">
      <alignment horizontal="center" vertical="center"/>
    </xf>
    <xf numFmtId="0" fontId="13" fillId="0" borderId="0" xfId="0" applyFont="1" applyFill="1" applyAlignment="1">
      <alignment horizontal="center" vertical="center"/>
    </xf>
    <xf numFmtId="0" fontId="13"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1" xfId="0" applyFont="1" applyFill="1" applyBorder="1" applyAlignment="1">
      <alignment vertical="center" wrapText="1"/>
    </xf>
    <xf numFmtId="4" fontId="12"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14" fillId="0" borderId="1" xfId="0" applyNumberFormat="1" applyFont="1" applyFill="1" applyBorder="1" applyAlignment="1">
      <alignment horizontal="center" vertical="center" wrapText="1"/>
    </xf>
    <xf numFmtId="0" fontId="3" fillId="0" borderId="0" xfId="0" applyFont="1" applyFill="1" applyAlignment="1">
      <alignment vertical="center" wrapText="1"/>
    </xf>
    <xf numFmtId="0" fontId="12" fillId="0" borderId="1" xfId="0" applyNumberFormat="1" applyFont="1" applyFill="1" applyBorder="1" applyAlignment="1">
      <alignment horizontal="center" vertical="center" wrapText="1"/>
    </xf>
    <xf numFmtId="0" fontId="3" fillId="0" borderId="1" xfId="0" quotePrefix="1" applyFont="1" applyFill="1" applyBorder="1" applyAlignment="1">
      <alignment horizontal="left" vertical="center" wrapText="1"/>
    </xf>
    <xf numFmtId="0" fontId="12" fillId="8" borderId="1" xfId="0" applyFont="1" applyFill="1" applyBorder="1" applyAlignment="1">
      <alignment horizontal="center" vertical="center" wrapText="1"/>
    </xf>
    <xf numFmtId="0" fontId="9" fillId="0" borderId="1" xfId="0" quotePrefix="1" applyFont="1" applyFill="1" applyBorder="1" applyAlignment="1">
      <alignment horizontal="left" vertical="center" wrapText="1"/>
    </xf>
    <xf numFmtId="0" fontId="12" fillId="0" borderId="1" xfId="0" applyFont="1" applyFill="1" applyBorder="1" applyAlignment="1">
      <alignment horizontal="left" vertical="center" wrapText="1"/>
    </xf>
    <xf numFmtId="14" fontId="12"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6" fontId="12" fillId="3" borderId="1" xfId="0" applyNumberFormat="1" applyFont="1" applyFill="1" applyBorder="1" applyAlignment="1">
      <alignment horizontal="center" vertical="center" wrapText="1"/>
    </xf>
    <xf numFmtId="14" fontId="12" fillId="8" borderId="1" xfId="0" applyNumberFormat="1" applyFont="1" applyFill="1" applyBorder="1" applyAlignment="1">
      <alignment horizontal="center" vertical="center" wrapText="1"/>
    </xf>
    <xf numFmtId="0" fontId="7" fillId="8" borderId="1" xfId="0" applyFont="1" applyFill="1" applyBorder="1" applyAlignment="1">
      <alignment horizontal="left" vertical="center" wrapText="1"/>
    </xf>
    <xf numFmtId="0" fontId="13" fillId="8" borderId="1" xfId="0" applyFont="1" applyFill="1" applyBorder="1" applyAlignment="1">
      <alignment horizontal="center" vertical="center"/>
    </xf>
    <xf numFmtId="0" fontId="7" fillId="8" borderId="1" xfId="0" applyFont="1" applyFill="1" applyBorder="1" applyAlignment="1">
      <alignment horizontal="center" vertical="center"/>
    </xf>
    <xf numFmtId="14" fontId="12" fillId="7" borderId="1" xfId="0" applyNumberFormat="1" applyFont="1" applyFill="1" applyBorder="1" applyAlignment="1">
      <alignment horizontal="center" vertical="center" wrapText="1"/>
    </xf>
    <xf numFmtId="0" fontId="7" fillId="7" borderId="1" xfId="0" applyFont="1" applyFill="1" applyBorder="1" applyAlignment="1">
      <alignment horizontal="left" vertical="center" wrapText="1"/>
    </xf>
    <xf numFmtId="0" fontId="13" fillId="7" borderId="1" xfId="0" applyFont="1" applyFill="1" applyBorder="1" applyAlignment="1">
      <alignment horizontal="center" vertical="center"/>
    </xf>
    <xf numFmtId="0" fontId="12" fillId="7" borderId="1" xfId="0" applyFont="1" applyFill="1" applyBorder="1" applyAlignment="1">
      <alignment horizontal="center"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16" fontId="12" fillId="8"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xf>
    <xf numFmtId="0" fontId="12" fillId="0" borderId="1" xfId="0" applyFont="1" applyFill="1" applyBorder="1" applyAlignment="1">
      <alignment horizontal="center" vertical="top" wrapText="1"/>
    </xf>
    <xf numFmtId="0" fontId="13" fillId="0" borderId="1" xfId="0" applyFont="1" applyFill="1" applyBorder="1" applyAlignment="1">
      <alignment vertical="top" wrapText="1"/>
    </xf>
    <xf numFmtId="0" fontId="13" fillId="0" borderId="1" xfId="0" quotePrefix="1" applyFont="1" applyFill="1" applyBorder="1" applyAlignment="1">
      <alignment vertical="center" wrapText="1"/>
    </xf>
    <xf numFmtId="0" fontId="7" fillId="0" borderId="1" xfId="0" applyFont="1" applyFill="1" applyBorder="1" applyAlignment="1">
      <alignment horizontal="center" vertical="center" wrapText="1"/>
    </xf>
    <xf numFmtId="0" fontId="13" fillId="8" borderId="1" xfId="0" applyFont="1" applyFill="1" applyBorder="1" applyAlignment="1">
      <alignment vertical="center" wrapText="1"/>
    </xf>
    <xf numFmtId="0" fontId="13" fillId="7" borderId="1" xfId="0" applyFont="1" applyFill="1" applyBorder="1" applyAlignment="1">
      <alignment vertical="center" wrapText="1"/>
    </xf>
    <xf numFmtId="4" fontId="12" fillId="3" borderId="1" xfId="0" applyNumberFormat="1" applyFont="1" applyFill="1" applyBorder="1" applyAlignment="1">
      <alignment horizontal="center" vertical="center" wrapText="1"/>
    </xf>
    <xf numFmtId="0" fontId="20" fillId="0" borderId="0" xfId="0" applyFont="1"/>
    <xf numFmtId="0" fontId="21" fillId="0" borderId="0" xfId="0" applyFont="1" applyAlignment="1">
      <alignment horizontal="center" vertical="center"/>
    </xf>
    <xf numFmtId="0" fontId="20" fillId="0" borderId="0" xfId="0" applyFont="1" applyBorder="1"/>
    <xf numFmtId="0" fontId="20" fillId="0" borderId="0" xfId="0" applyFont="1" applyBorder="1" applyAlignment="1">
      <alignment horizontal="center"/>
    </xf>
    <xf numFmtId="0" fontId="22" fillId="0" borderId="0" xfId="0" applyFont="1" applyAlignment="1">
      <alignment vertical="center" wrapText="1"/>
    </xf>
    <xf numFmtId="0" fontId="22" fillId="0" borderId="0" xfId="0" applyFont="1" applyAlignment="1">
      <alignment horizontal="center" vertical="center"/>
    </xf>
    <xf numFmtId="0" fontId="20" fillId="0" borderId="0" xfId="5" applyFont="1" applyBorder="1" applyAlignment="1">
      <alignment horizontal="left" vertical="center" wrapText="1"/>
    </xf>
    <xf numFmtId="0" fontId="20" fillId="0" borderId="0" xfId="0" applyFont="1" applyBorder="1" applyAlignment="1">
      <alignment horizontal="left"/>
    </xf>
    <xf numFmtId="0" fontId="12" fillId="8" borderId="5" xfId="0" applyFont="1" applyFill="1" applyBorder="1" applyAlignment="1">
      <alignment horizontal="center" vertical="center" wrapText="1"/>
    </xf>
    <xf numFmtId="0" fontId="0" fillId="8" borderId="6" xfId="0" applyFill="1" applyBorder="1" applyAlignment="1">
      <alignment horizontal="center" vertical="center" wrapText="1"/>
    </xf>
    <xf numFmtId="0" fontId="0" fillId="8" borderId="7" xfId="0" applyFill="1" applyBorder="1" applyAlignment="1">
      <alignment horizontal="center" vertical="center" wrapText="1"/>
    </xf>
    <xf numFmtId="0" fontId="12" fillId="8" borderId="5" xfId="0" applyFont="1" applyFill="1" applyBorder="1" applyAlignment="1">
      <alignment horizontal="left" vertical="center" wrapText="1"/>
    </xf>
    <xf numFmtId="0" fontId="0" fillId="8" borderId="6" xfId="0" applyFill="1" applyBorder="1" applyAlignment="1">
      <alignment vertical="center" wrapText="1"/>
    </xf>
    <xf numFmtId="0" fontId="0" fillId="8" borderId="7" xfId="0" applyFill="1" applyBorder="1" applyAlignment="1">
      <alignment vertical="center" wrapText="1"/>
    </xf>
    <xf numFmtId="0" fontId="12" fillId="7" borderId="5"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12" fillId="7" borderId="5" xfId="0" applyFont="1" applyFill="1" applyBorder="1" applyAlignment="1">
      <alignment horizontal="left" vertical="center" wrapText="1"/>
    </xf>
    <xf numFmtId="0" fontId="0" fillId="7" borderId="6" xfId="0" applyFill="1" applyBorder="1" applyAlignment="1">
      <alignment vertical="center" wrapText="1"/>
    </xf>
    <xf numFmtId="0" fontId="0" fillId="7" borderId="7" xfId="0" applyFill="1" applyBorder="1" applyAlignment="1">
      <alignment vertical="center" wrapText="1"/>
    </xf>
    <xf numFmtId="0" fontId="5" fillId="0" borderId="0" xfId="0" applyFont="1" applyFill="1" applyAlignment="1">
      <alignment horizontal="righ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9" fillId="0" borderId="0" xfId="0" applyFont="1" applyAlignment="1">
      <alignment horizontal="center" vertical="center" wrapText="1"/>
    </xf>
    <xf numFmtId="0" fontId="10" fillId="0" borderId="1" xfId="0" applyFont="1" applyFill="1" applyBorder="1" applyAlignment="1">
      <alignment horizontal="center" vertical="center" wrapText="1"/>
    </xf>
    <xf numFmtId="0" fontId="8" fillId="0" borderId="0" xfId="0" applyFont="1" applyFill="1" applyAlignment="1">
      <alignment horizontal="center" vertical="center"/>
    </xf>
    <xf numFmtId="0" fontId="7" fillId="8" borderId="5" xfId="0" applyFont="1" applyFill="1" applyBorder="1" applyAlignment="1">
      <alignment vertical="center" wrapText="1"/>
    </xf>
    <xf numFmtId="0" fontId="0" fillId="7" borderId="6" xfId="0" applyFill="1" applyBorder="1" applyAlignment="1">
      <alignment horizontal="left" vertical="center" wrapText="1"/>
    </xf>
    <xf numFmtId="0" fontId="0" fillId="7" borderId="7" xfId="0" applyFill="1" applyBorder="1" applyAlignment="1">
      <alignment horizontal="left" vertical="center" wrapText="1"/>
    </xf>
    <xf numFmtId="0" fontId="0" fillId="8" borderId="6" xfId="0" applyFill="1" applyBorder="1" applyAlignment="1">
      <alignment horizontal="left" vertical="center" wrapText="1"/>
    </xf>
    <xf numFmtId="0" fontId="0" fillId="8" borderId="7" xfId="0" applyFill="1" applyBorder="1" applyAlignment="1">
      <alignment horizontal="left" vertical="center" wrapText="1"/>
    </xf>
    <xf numFmtId="0" fontId="12" fillId="8" borderId="6" xfId="0" applyFont="1" applyFill="1" applyBorder="1" applyAlignment="1">
      <alignment horizontal="left" vertical="center" wrapText="1"/>
    </xf>
    <xf numFmtId="0" fontId="12" fillId="8" borderId="7" xfId="0" applyFont="1" applyFill="1" applyBorder="1" applyAlignment="1">
      <alignment horizontal="left" vertical="center" wrapText="1"/>
    </xf>
    <xf numFmtId="0" fontId="12" fillId="8" borderId="6"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7" fillId="7" borderId="5" xfId="0" applyFont="1" applyFill="1" applyBorder="1" applyAlignment="1">
      <alignment vertical="center" wrapText="1"/>
    </xf>
    <xf numFmtId="0" fontId="15" fillId="0" borderId="0" xfId="4"/>
    <xf numFmtId="0" fontId="23" fillId="0" borderId="0" xfId="4" applyFont="1" applyBorder="1" applyAlignment="1">
      <alignment horizontal="right" vertical="center" wrapText="1"/>
    </xf>
    <xf numFmtId="0" fontId="15" fillId="0" borderId="0" xfId="4" applyAlignment="1"/>
    <xf numFmtId="0" fontId="24" fillId="0" borderId="0" xfId="4" applyFont="1" applyAlignment="1">
      <alignment horizontal="right" vertical="center"/>
    </xf>
    <xf numFmtId="0" fontId="15" fillId="0" borderId="0" xfId="4" applyFont="1"/>
    <xf numFmtId="0" fontId="24" fillId="0" borderId="0" xfId="4" applyFont="1" applyAlignment="1">
      <alignment vertical="top" wrapText="1"/>
    </xf>
    <xf numFmtId="0" fontId="24" fillId="0" borderId="0" xfId="4" applyFont="1" applyAlignment="1">
      <alignment horizontal="right" vertical="top" wrapText="1"/>
    </xf>
    <xf numFmtId="0" fontId="7" fillId="0" borderId="0" xfId="4" applyFont="1" applyAlignment="1">
      <alignment horizontal="center" vertical="top" wrapText="1"/>
    </xf>
    <xf numFmtId="0" fontId="24" fillId="0" borderId="0" xfId="4" applyFont="1" applyAlignment="1">
      <alignment horizontal="center" vertical="top"/>
    </xf>
    <xf numFmtId="0" fontId="25" fillId="0" borderId="1" xfId="4" applyFont="1" applyBorder="1" applyAlignment="1">
      <alignment horizontal="center" vertical="center" wrapText="1"/>
    </xf>
    <xf numFmtId="0" fontId="25" fillId="0" borderId="2" xfId="4" applyFont="1" applyBorder="1" applyAlignment="1">
      <alignment horizontal="center" vertical="center" wrapText="1"/>
    </xf>
    <xf numFmtId="0" fontId="7" fillId="0" borderId="8" xfId="4" applyFont="1" applyBorder="1" applyAlignment="1">
      <alignment horizontal="center" vertical="center"/>
    </xf>
    <xf numFmtId="0" fontId="7" fillId="0" borderId="1" xfId="4" applyFont="1" applyBorder="1" applyAlignment="1">
      <alignment horizontal="center" vertical="center"/>
    </xf>
    <xf numFmtId="0" fontId="7" fillId="0" borderId="9" xfId="4" applyFont="1" applyBorder="1" applyAlignment="1">
      <alignment horizontal="center" vertical="center"/>
    </xf>
    <xf numFmtId="0" fontId="25" fillId="0" borderId="8" xfId="4" applyFont="1" applyBorder="1" applyAlignment="1">
      <alignment horizontal="center" vertical="center" wrapText="1"/>
    </xf>
    <xf numFmtId="0" fontId="25" fillId="0" borderId="9" xfId="4" applyFont="1" applyBorder="1" applyAlignment="1">
      <alignment horizontal="center" vertical="center" wrapText="1"/>
    </xf>
    <xf numFmtId="0" fontId="25" fillId="0" borderId="8" xfId="4" applyFont="1" applyBorder="1" applyAlignment="1">
      <alignment horizontal="center" vertical="center" wrapText="1"/>
    </xf>
    <xf numFmtId="0" fontId="25" fillId="0" borderId="1" xfId="4" applyFont="1" applyBorder="1" applyAlignment="1">
      <alignment horizontal="center" vertical="center" wrapText="1"/>
    </xf>
    <xf numFmtId="0" fontId="13" fillId="0" borderId="1" xfId="4" applyFont="1" applyBorder="1" applyAlignment="1">
      <alignment horizontal="center" vertical="center" wrapText="1"/>
    </xf>
    <xf numFmtId="0" fontId="13" fillId="0" borderId="2" xfId="4" applyFont="1" applyBorder="1" applyAlignment="1">
      <alignment horizontal="center" vertical="center" wrapText="1"/>
    </xf>
    <xf numFmtId="0" fontId="13" fillId="0" borderId="8" xfId="4" applyFont="1" applyBorder="1" applyAlignment="1">
      <alignment horizontal="center" vertical="center" wrapText="1"/>
    </xf>
    <xf numFmtId="0" fontId="13" fillId="0" borderId="9" xfId="4" applyFont="1" applyBorder="1" applyAlignment="1">
      <alignment horizontal="center" vertical="center" wrapText="1"/>
    </xf>
    <xf numFmtId="0" fontId="13" fillId="0" borderId="0" xfId="4" applyFont="1"/>
    <xf numFmtId="0" fontId="23" fillId="0" borderId="1" xfId="4" applyFont="1" applyBorder="1" applyAlignment="1">
      <alignment horizontal="center" vertical="center" wrapText="1"/>
    </xf>
    <xf numFmtId="0" fontId="23" fillId="0" borderId="2" xfId="4" applyFont="1" applyBorder="1" applyAlignment="1">
      <alignment horizontal="left" vertical="center" wrapText="1"/>
    </xf>
    <xf numFmtId="165" fontId="23" fillId="0" borderId="8" xfId="4" applyNumberFormat="1" applyFont="1" applyBorder="1" applyAlignment="1">
      <alignment horizontal="center" vertical="center" wrapText="1"/>
    </xf>
    <xf numFmtId="3" fontId="23" fillId="0" borderId="1" xfId="4" applyNumberFormat="1" applyFont="1" applyBorder="1" applyAlignment="1">
      <alignment horizontal="center" vertical="center" wrapText="1"/>
    </xf>
    <xf numFmtId="165" fontId="23" fillId="9" borderId="9" xfId="4" applyNumberFormat="1" applyFont="1" applyFill="1" applyBorder="1" applyAlignment="1">
      <alignment horizontal="center" vertical="center" wrapText="1"/>
    </xf>
    <xf numFmtId="165" fontId="23" fillId="0" borderId="8" xfId="4" applyNumberFormat="1" applyFont="1" applyFill="1" applyBorder="1" applyAlignment="1">
      <alignment horizontal="center" vertical="center" wrapText="1"/>
    </xf>
    <xf numFmtId="3" fontId="23" fillId="0" borderId="1" xfId="4" applyNumberFormat="1" applyFont="1" applyFill="1" applyBorder="1" applyAlignment="1">
      <alignment horizontal="center" vertical="center" wrapText="1"/>
    </xf>
    <xf numFmtId="165" fontId="23" fillId="0" borderId="9" xfId="4" applyNumberFormat="1" applyFont="1" applyBorder="1" applyAlignment="1">
      <alignment horizontal="center" vertical="center" wrapText="1"/>
    </xf>
    <xf numFmtId="165" fontId="23" fillId="0" borderId="1" xfId="4" applyNumberFormat="1" applyFont="1" applyBorder="1" applyAlignment="1">
      <alignment horizontal="center" vertical="center" wrapText="1"/>
    </xf>
    <xf numFmtId="4" fontId="23" fillId="9" borderId="8" xfId="4" applyNumberFormat="1" applyFont="1" applyFill="1" applyBorder="1" applyAlignment="1">
      <alignment horizontal="center" vertical="center" wrapText="1"/>
    </xf>
    <xf numFmtId="3" fontId="23" fillId="9" borderId="1" xfId="4" applyNumberFormat="1" applyFont="1" applyFill="1" applyBorder="1" applyAlignment="1">
      <alignment horizontal="center" vertical="center" wrapText="1"/>
    </xf>
    <xf numFmtId="4" fontId="23" fillId="9" borderId="9" xfId="4" applyNumberFormat="1" applyFont="1" applyFill="1" applyBorder="1" applyAlignment="1">
      <alignment horizontal="center" vertical="center" wrapText="1"/>
    </xf>
    <xf numFmtId="4" fontId="23" fillId="9" borderId="1" xfId="4" applyNumberFormat="1" applyFont="1" applyFill="1" applyBorder="1" applyAlignment="1">
      <alignment horizontal="center" vertical="center" wrapText="1"/>
    </xf>
    <xf numFmtId="0" fontId="23" fillId="0" borderId="2" xfId="4" applyFont="1" applyBorder="1" applyAlignment="1">
      <alignment horizontal="center" vertical="center" wrapText="1"/>
    </xf>
    <xf numFmtId="16" fontId="23" fillId="0" borderId="1" xfId="4" applyNumberFormat="1" applyFont="1" applyBorder="1" applyAlignment="1">
      <alignment horizontal="center" vertical="center" wrapText="1"/>
    </xf>
    <xf numFmtId="0" fontId="13" fillId="0" borderId="0" xfId="4" applyFont="1" applyBorder="1" applyAlignment="1">
      <alignment wrapText="1"/>
    </xf>
    <xf numFmtId="0" fontId="15" fillId="0" borderId="0" xfId="4" applyBorder="1" applyAlignment="1">
      <alignment wrapText="1"/>
    </xf>
    <xf numFmtId="4" fontId="25" fillId="0" borderId="0" xfId="4" applyNumberFormat="1" applyFont="1"/>
    <xf numFmtId="0" fontId="13" fillId="0" borderId="10" xfId="4" applyFont="1" applyBorder="1"/>
    <xf numFmtId="0" fontId="13" fillId="0" borderId="11" xfId="4" applyFont="1" applyBorder="1"/>
    <xf numFmtId="0" fontId="23" fillId="0" borderId="11" xfId="4" applyFont="1" applyBorder="1" applyAlignment="1">
      <alignment horizontal="center"/>
    </xf>
    <xf numFmtId="0" fontId="23" fillId="0" borderId="12" xfId="4" applyFont="1" applyBorder="1"/>
    <xf numFmtId="4" fontId="23" fillId="0" borderId="13" xfId="4" applyNumberFormat="1" applyFont="1" applyBorder="1"/>
    <xf numFmtId="0" fontId="13" fillId="0" borderId="0" xfId="4" applyFont="1" applyBorder="1"/>
    <xf numFmtId="4" fontId="23" fillId="0" borderId="0" xfId="4" applyNumberFormat="1" applyFont="1" applyBorder="1"/>
    <xf numFmtId="4" fontId="23" fillId="0" borderId="14" xfId="4" applyNumberFormat="1" applyFont="1" applyBorder="1"/>
    <xf numFmtId="0" fontId="13" fillId="0" borderId="13" xfId="4" applyFont="1" applyBorder="1"/>
    <xf numFmtId="0" fontId="13" fillId="0" borderId="14" xfId="4" applyFont="1" applyBorder="1"/>
    <xf numFmtId="0" fontId="25" fillId="0" borderId="0" xfId="4" applyFont="1" applyBorder="1" applyAlignment="1">
      <alignment wrapText="1"/>
    </xf>
    <xf numFmtId="4" fontId="13" fillId="0" borderId="14" xfId="4" applyNumberFormat="1" applyFont="1" applyBorder="1"/>
    <xf numFmtId="0" fontId="13" fillId="0" borderId="15" xfId="4" applyFont="1" applyBorder="1"/>
    <xf numFmtId="0" fontId="13" fillId="0" borderId="16" xfId="4" applyFont="1" applyBorder="1"/>
    <xf numFmtId="0" fontId="15" fillId="0" borderId="16" xfId="4" applyBorder="1" applyAlignment="1">
      <alignment wrapText="1"/>
    </xf>
    <xf numFmtId="4" fontId="13" fillId="0" borderId="17" xfId="4" applyNumberFormat="1" applyFont="1" applyBorder="1"/>
    <xf numFmtId="0" fontId="13" fillId="0" borderId="0" xfId="4" applyFont="1" applyAlignment="1">
      <alignment horizontal="left" wrapText="1"/>
    </xf>
    <xf numFmtId="0" fontId="15" fillId="0" borderId="0" xfId="4" applyFont="1" applyAlignment="1">
      <alignment vertical="top" wrapText="1"/>
    </xf>
    <xf numFmtId="0" fontId="24" fillId="0" borderId="0" xfId="4" applyFont="1" applyAlignment="1">
      <alignment horizontal="center" vertical="top" wrapText="1"/>
    </xf>
    <xf numFmtId="0" fontId="24" fillId="0" borderId="0" xfId="4" applyFont="1" applyAlignment="1">
      <alignment vertical="top"/>
    </xf>
    <xf numFmtId="0" fontId="23" fillId="0" borderId="1" xfId="4" applyFont="1" applyBorder="1" applyAlignment="1">
      <alignment horizontal="left" vertical="center" wrapText="1"/>
    </xf>
    <xf numFmtId="165" fontId="23" fillId="9" borderId="1" xfId="4" applyNumberFormat="1" applyFont="1" applyFill="1" applyBorder="1" applyAlignment="1">
      <alignment horizontal="center" vertical="center" wrapText="1"/>
    </xf>
    <xf numFmtId="4" fontId="15" fillId="0" borderId="0" xfId="4" applyNumberFormat="1"/>
    <xf numFmtId="165" fontId="27" fillId="9" borderId="1" xfId="4" applyNumberFormat="1" applyFont="1" applyFill="1" applyBorder="1" applyAlignment="1">
      <alignment horizontal="center" vertical="center" wrapText="1"/>
    </xf>
    <xf numFmtId="165" fontId="15" fillId="0" borderId="0" xfId="4" applyNumberFormat="1"/>
    <xf numFmtId="165" fontId="23" fillId="0" borderId="1" xfId="4" applyNumberFormat="1" applyFont="1" applyFill="1" applyBorder="1" applyAlignment="1">
      <alignment horizontal="center" vertical="center" wrapText="1"/>
    </xf>
    <xf numFmtId="165" fontId="27" fillId="9" borderId="1" xfId="4" applyNumberFormat="1" applyFont="1" applyFill="1" applyBorder="1" applyAlignment="1">
      <alignment horizontal="center"/>
    </xf>
    <xf numFmtId="165" fontId="27" fillId="0" borderId="1" xfId="4" applyNumberFormat="1" applyFont="1" applyFill="1" applyBorder="1" applyAlignment="1">
      <alignment horizontal="center"/>
    </xf>
  </cellXfs>
  <cellStyles count="6">
    <cellStyle name="Обычный" xfId="0" builtinId="0"/>
    <cellStyle name="Обычный 2" xfId="1"/>
    <cellStyle name="Обычный 3" xfId="4"/>
    <cellStyle name="Обычный 7" xfId="2"/>
    <cellStyle name="Обычный_Приложение 1" xfId="5"/>
    <cellStyle name="Финансовый 2" xfId="3"/>
  </cellStyles>
  <dxfs count="0"/>
  <tableStyles count="0" defaultTableStyle="TableStyleMedium2" defaultPivotStyle="PivotStyleLight16"/>
  <colors>
    <mruColors>
      <color rgb="FFFF66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80;&#1083;&#1086;&#1078;&#1077;&#1085;&#1080;&#1077;%206%20&#1080;%207%20&#1056;&#1086;&#1089;&#1090;&#1086;&#1074;&#1101;&#1085;&#1077;&#1088;&#1075;&#1086;_15.09.2022%20&#1080;&#1090;&#1086;&#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6"/>
      <sheetName val="Приложение 7"/>
    </sheetNames>
    <sheetDataSet>
      <sheetData sheetId="0"/>
      <sheetData sheetId="1">
        <row r="23">
          <cell r="C23">
            <v>38018.12199</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060"/>
  <sheetViews>
    <sheetView tabSelected="1" view="pageBreakPreview" zoomScale="70" zoomScaleNormal="60" zoomScaleSheetLayoutView="70" workbookViewId="0">
      <pane xSplit="1" ySplit="10" topLeftCell="B5017" activePane="bottomRight" state="frozen"/>
      <selection pane="topRight" activeCell="B1" sqref="B1"/>
      <selection pane="bottomLeft" activeCell="A11" sqref="A11"/>
      <selection pane="bottomRight" activeCell="C310" sqref="C310"/>
    </sheetView>
  </sheetViews>
  <sheetFormatPr defaultRowHeight="15" outlineLevelRow="2" outlineLevelCol="1" x14ac:dyDescent="0.25"/>
  <cols>
    <col min="1" max="1" width="18.85546875" style="1" customWidth="1" outlineLevel="1"/>
    <col min="2" max="2" width="13.85546875" style="1" customWidth="1"/>
    <col min="3" max="3" width="83.140625" style="2" customWidth="1"/>
    <col min="4" max="4" width="20.28515625" style="1" customWidth="1"/>
    <col min="5" max="5" width="17.140625" style="1" customWidth="1" outlineLevel="1"/>
    <col min="6" max="6" width="37.42578125" style="1" customWidth="1"/>
    <col min="7" max="7" width="17.85546875" style="1" customWidth="1"/>
    <col min="8" max="8" width="30.140625" style="1" customWidth="1"/>
    <col min="9" max="41" width="9.140625" style="44"/>
  </cols>
  <sheetData>
    <row r="1" spans="1:41" s="3" customFormat="1" x14ac:dyDescent="0.25">
      <c r="A1" s="1"/>
      <c r="B1" s="129" t="s">
        <v>64</v>
      </c>
      <c r="C1" s="129"/>
      <c r="D1" s="129"/>
      <c r="E1" s="129"/>
      <c r="F1" s="129"/>
      <c r="G1" s="129"/>
      <c r="H1" s="129"/>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row>
    <row r="2" spans="1:41" s="3" customFormat="1" ht="15" customHeight="1" x14ac:dyDescent="0.25">
      <c r="A2" s="1"/>
      <c r="B2" s="129" t="s">
        <v>19</v>
      </c>
      <c r="C2" s="129"/>
      <c r="D2" s="129"/>
      <c r="E2" s="129"/>
      <c r="F2" s="129"/>
      <c r="G2" s="129"/>
      <c r="H2" s="129"/>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row>
    <row r="3" spans="1:41" s="3" customFormat="1" ht="15" customHeight="1" x14ac:dyDescent="0.25">
      <c r="A3" s="1"/>
      <c r="B3" s="129" t="s">
        <v>20</v>
      </c>
      <c r="C3" s="129"/>
      <c r="D3" s="129"/>
      <c r="E3" s="129"/>
      <c r="F3" s="129"/>
      <c r="G3" s="129"/>
      <c r="H3" s="129"/>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row>
    <row r="4" spans="1:41" s="3" customFormat="1" ht="15" customHeight="1" x14ac:dyDescent="0.25">
      <c r="A4" s="1"/>
      <c r="B4" s="129" t="s">
        <v>21</v>
      </c>
      <c r="C4" s="129"/>
      <c r="D4" s="129"/>
      <c r="E4" s="129"/>
      <c r="F4" s="129"/>
      <c r="G4" s="129"/>
      <c r="H4" s="129"/>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row>
    <row r="5" spans="1:41" s="3" customFormat="1" x14ac:dyDescent="0.25">
      <c r="A5" s="1"/>
      <c r="B5" s="129" t="s">
        <v>4082</v>
      </c>
      <c r="C5" s="129"/>
      <c r="D5" s="129"/>
      <c r="E5" s="129"/>
      <c r="F5" s="129"/>
      <c r="G5" s="129"/>
      <c r="H5" s="129"/>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row>
    <row r="6" spans="1:41" ht="56.25" customHeight="1" x14ac:dyDescent="0.25">
      <c r="B6" s="133" t="s">
        <v>547</v>
      </c>
      <c r="C6" s="133"/>
      <c r="D6" s="133"/>
      <c r="E6" s="133"/>
      <c r="F6" s="133"/>
      <c r="G6" s="133"/>
      <c r="H6" s="133"/>
    </row>
    <row r="7" spans="1:41" x14ac:dyDescent="0.25">
      <c r="G7" s="4"/>
    </row>
    <row r="8" spans="1:41" ht="18" customHeight="1" x14ac:dyDescent="0.25">
      <c r="B8" s="135"/>
      <c r="C8" s="135"/>
      <c r="D8" s="135"/>
      <c r="E8" s="135"/>
      <c r="F8" s="135"/>
      <c r="G8" s="135"/>
      <c r="H8" s="135"/>
    </row>
    <row r="9" spans="1:41" ht="21.75" customHeight="1" x14ac:dyDescent="0.25">
      <c r="H9" s="5"/>
    </row>
    <row r="10" spans="1:41" s="7" customFormat="1" ht="105" customHeight="1" x14ac:dyDescent="0.25">
      <c r="A10" s="6" t="s">
        <v>1943</v>
      </c>
      <c r="B10" s="6" t="s">
        <v>4025</v>
      </c>
      <c r="C10" s="6" t="s">
        <v>15</v>
      </c>
      <c r="D10" s="6" t="s">
        <v>12</v>
      </c>
      <c r="E10" s="6" t="s">
        <v>13</v>
      </c>
      <c r="F10" s="6" t="s">
        <v>16</v>
      </c>
      <c r="G10" s="6" t="s">
        <v>14</v>
      </c>
      <c r="H10" s="6" t="s">
        <v>17</v>
      </c>
    </row>
    <row r="11" spans="1:41" s="7" customFormat="1" ht="36.75" customHeight="1" x14ac:dyDescent="0.25">
      <c r="A11" s="6"/>
      <c r="B11" s="6">
        <v>1</v>
      </c>
      <c r="C11" s="6">
        <v>2</v>
      </c>
      <c r="D11" s="6">
        <v>3</v>
      </c>
      <c r="E11" s="6">
        <v>4</v>
      </c>
      <c r="F11" s="6">
        <v>5</v>
      </c>
      <c r="G11" s="6">
        <v>6</v>
      </c>
      <c r="H11" s="6">
        <v>7</v>
      </c>
    </row>
    <row r="12" spans="1:41" s="42" customFormat="1" ht="24.75" customHeight="1" x14ac:dyDescent="0.25">
      <c r="A12" s="6"/>
      <c r="B12" s="130" t="s">
        <v>1937</v>
      </c>
      <c r="C12" s="131"/>
      <c r="D12" s="131"/>
      <c r="E12" s="131"/>
      <c r="F12" s="131"/>
      <c r="G12" s="131"/>
      <c r="H12" s="132"/>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row>
    <row r="13" spans="1:41" s="7" customFormat="1" ht="15.75" x14ac:dyDescent="0.25">
      <c r="A13" s="6"/>
      <c r="B13" s="8"/>
      <c r="C13" s="8"/>
      <c r="D13" s="8"/>
      <c r="E13" s="8"/>
      <c r="F13" s="8"/>
      <c r="G13" s="8"/>
      <c r="H13" s="8"/>
    </row>
    <row r="14" spans="1:41" s="7" customFormat="1" ht="12.75" customHeight="1" x14ac:dyDescent="0.25">
      <c r="A14" s="6"/>
      <c r="B14" s="117" t="s">
        <v>65</v>
      </c>
      <c r="C14" s="120" t="s">
        <v>4026</v>
      </c>
      <c r="D14" s="120"/>
      <c r="E14" s="117" t="s">
        <v>22</v>
      </c>
      <c r="F14" s="120"/>
      <c r="G14" s="120"/>
      <c r="H14" s="120"/>
    </row>
    <row r="15" spans="1:41" s="7" customFormat="1" ht="15.75" x14ac:dyDescent="0.25">
      <c r="A15" s="6"/>
      <c r="B15" s="118"/>
      <c r="C15" s="139"/>
      <c r="D15" s="139"/>
      <c r="E15" s="118"/>
      <c r="F15" s="139"/>
      <c r="G15" s="139"/>
      <c r="H15" s="139"/>
    </row>
    <row r="16" spans="1:41" s="7" customFormat="1" ht="15.75" x14ac:dyDescent="0.25">
      <c r="A16" s="6"/>
      <c r="B16" s="118"/>
      <c r="C16" s="139"/>
      <c r="D16" s="139"/>
      <c r="E16" s="118"/>
      <c r="F16" s="139"/>
      <c r="G16" s="139"/>
      <c r="H16" s="139"/>
    </row>
    <row r="17" spans="1:41" s="11" customFormat="1" ht="15.75" customHeight="1" x14ac:dyDescent="0.25">
      <c r="A17" s="6"/>
      <c r="B17" s="118"/>
      <c r="C17" s="139"/>
      <c r="D17" s="139"/>
      <c r="E17" s="119"/>
      <c r="F17" s="139"/>
      <c r="G17" s="139"/>
      <c r="H17" s="139"/>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row>
    <row r="18" spans="1:41" s="11" customFormat="1" ht="6.75" hidden="1" customHeight="1" thickBot="1" x14ac:dyDescent="0.25">
      <c r="A18" s="6"/>
      <c r="B18" s="119"/>
      <c r="C18" s="140"/>
      <c r="D18" s="140"/>
      <c r="E18" s="84"/>
      <c r="F18" s="140"/>
      <c r="G18" s="140"/>
      <c r="H18" s="140"/>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row>
    <row r="19" spans="1:41" s="11" customFormat="1" ht="17.25" customHeight="1" x14ac:dyDescent="0.25">
      <c r="A19" s="6"/>
      <c r="B19" s="9" t="s">
        <v>65</v>
      </c>
      <c r="C19" s="10" t="s">
        <v>1941</v>
      </c>
      <c r="D19" s="9">
        <v>2019</v>
      </c>
      <c r="E19" s="9" t="s">
        <v>22</v>
      </c>
      <c r="F19" s="9">
        <f ca="1">SUMIF($D$22:$H$243,$D$19,$F$22:$F$243)</f>
        <v>5211</v>
      </c>
      <c r="G19" s="12">
        <f ca="1">SUMIF($D$22:$H$243,$D$19,$G$22:$G$243)</f>
        <v>1128.8</v>
      </c>
      <c r="H19" s="12">
        <f ca="1">SUMIF($D$22:$H$243,$D$19,$H$22:$H$243)</f>
        <v>6951.1428999999989</v>
      </c>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1:41" s="11" customFormat="1" ht="17.25" customHeight="1" x14ac:dyDescent="0.25">
      <c r="A20" s="6"/>
      <c r="B20" s="9" t="s">
        <v>65</v>
      </c>
      <c r="C20" s="10" t="s">
        <v>1941</v>
      </c>
      <c r="D20" s="9">
        <v>2020</v>
      </c>
      <c r="E20" s="9" t="s">
        <v>22</v>
      </c>
      <c r="F20" s="9">
        <f ca="1">SUMIF($D$22:$H$243,$D$20,$F$22:$F$243)</f>
        <v>9311</v>
      </c>
      <c r="G20" s="12">
        <f ca="1">SUMIF($D$22:$H$243,$D$20,$G$22:$G$243)</f>
        <v>1651</v>
      </c>
      <c r="H20" s="12">
        <f ca="1">SUMIF($D$22:$H$243,$D$20,$H$22:$H$243)</f>
        <v>14379.368020000004</v>
      </c>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row>
    <row r="21" spans="1:41" s="33" customFormat="1" ht="17.25" customHeight="1" x14ac:dyDescent="0.25">
      <c r="A21" s="6"/>
      <c r="B21" s="9" t="s">
        <v>65</v>
      </c>
      <c r="C21" s="10" t="s">
        <v>1941</v>
      </c>
      <c r="D21" s="9">
        <v>2021</v>
      </c>
      <c r="E21" s="9" t="s">
        <v>22</v>
      </c>
      <c r="F21" s="9">
        <f ca="1">SUMIF($D$22:$H$243,$D$21,$F$22:$F$243)</f>
        <v>21011</v>
      </c>
      <c r="G21" s="12">
        <f ca="1">SUMIF($D$22:$H$243,$D$21,$G$22:$G$243)</f>
        <v>3094.5299999999997</v>
      </c>
      <c r="H21" s="12">
        <f ca="1">SUMIF($D$22:$H$243,$D$21,$H$22:$H$243)</f>
        <v>32601.23367999999</v>
      </c>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row>
    <row r="22" spans="1:41" s="7" customFormat="1" ht="63" hidden="1" customHeight="1" outlineLevel="1" x14ac:dyDescent="0.25">
      <c r="A22" s="6">
        <v>1262</v>
      </c>
      <c r="B22" s="8" t="s">
        <v>65</v>
      </c>
      <c r="C22" s="54" t="s">
        <v>24</v>
      </c>
      <c r="D22" s="8">
        <v>2019</v>
      </c>
      <c r="E22" s="8" t="s">
        <v>22</v>
      </c>
      <c r="F22" s="8">
        <v>516</v>
      </c>
      <c r="G22" s="8">
        <v>15</v>
      </c>
      <c r="H22" s="8">
        <v>584.91600000000005</v>
      </c>
    </row>
    <row r="23" spans="1:41" s="7" customFormat="1" ht="63" hidden="1" customHeight="1" outlineLevel="1" x14ac:dyDescent="0.25">
      <c r="A23" s="6">
        <v>973</v>
      </c>
      <c r="B23" s="8" t="s">
        <v>65</v>
      </c>
      <c r="C23" s="54" t="s">
        <v>548</v>
      </c>
      <c r="D23" s="8">
        <v>2019</v>
      </c>
      <c r="E23" s="8"/>
      <c r="F23" s="8">
        <v>350</v>
      </c>
      <c r="G23" s="8">
        <v>14</v>
      </c>
      <c r="H23" s="8">
        <v>511.14089999999999</v>
      </c>
    </row>
    <row r="24" spans="1:41" s="7" customFormat="1" ht="78.75" hidden="1" customHeight="1" outlineLevel="1" x14ac:dyDescent="0.25">
      <c r="A24" s="6">
        <v>135</v>
      </c>
      <c r="B24" s="8" t="s">
        <v>65</v>
      </c>
      <c r="C24" s="54" t="s">
        <v>549</v>
      </c>
      <c r="D24" s="8">
        <v>2020</v>
      </c>
      <c r="E24" s="8"/>
      <c r="F24" s="8">
        <v>134</v>
      </c>
      <c r="G24" s="8">
        <v>15</v>
      </c>
      <c r="H24" s="8">
        <v>197.04131000000001</v>
      </c>
    </row>
    <row r="25" spans="1:41" s="7" customFormat="1" ht="78.75" hidden="1" customHeight="1" outlineLevel="1" x14ac:dyDescent="0.25">
      <c r="A25" s="6">
        <v>152</v>
      </c>
      <c r="B25" s="8" t="s">
        <v>65</v>
      </c>
      <c r="C25" s="54" t="s">
        <v>550</v>
      </c>
      <c r="D25" s="8">
        <v>2020</v>
      </c>
      <c r="E25" s="8"/>
      <c r="F25" s="8">
        <v>81</v>
      </c>
      <c r="G25" s="8">
        <v>27</v>
      </c>
      <c r="H25" s="8">
        <v>203.18107000000001</v>
      </c>
    </row>
    <row r="26" spans="1:41" s="7" customFormat="1" ht="94.5" hidden="1" customHeight="1" outlineLevel="1" x14ac:dyDescent="0.25">
      <c r="A26" s="6">
        <v>1563</v>
      </c>
      <c r="B26" s="8" t="s">
        <v>65</v>
      </c>
      <c r="C26" s="54" t="s">
        <v>551</v>
      </c>
      <c r="D26" s="8">
        <v>2020</v>
      </c>
      <c r="E26" s="8"/>
      <c r="F26" s="8">
        <v>10</v>
      </c>
      <c r="G26" s="8">
        <v>15</v>
      </c>
      <c r="H26" s="8">
        <v>38.916589999999999</v>
      </c>
    </row>
    <row r="27" spans="1:41" s="7" customFormat="1" ht="126" hidden="1" customHeight="1" outlineLevel="1" x14ac:dyDescent="0.25">
      <c r="A27" s="6">
        <v>1562</v>
      </c>
      <c r="B27" s="8" t="s">
        <v>65</v>
      </c>
      <c r="C27" s="54" t="s">
        <v>552</v>
      </c>
      <c r="D27" s="8">
        <v>2020</v>
      </c>
      <c r="E27" s="8"/>
      <c r="F27" s="8">
        <v>10</v>
      </c>
      <c r="G27" s="8">
        <v>15</v>
      </c>
      <c r="H27" s="8">
        <v>58.554130000000001</v>
      </c>
    </row>
    <row r="28" spans="1:41" s="7" customFormat="1" ht="141.75" hidden="1" customHeight="1" outlineLevel="1" x14ac:dyDescent="0.25">
      <c r="A28" s="6">
        <v>1645</v>
      </c>
      <c r="B28" s="8" t="s">
        <v>65</v>
      </c>
      <c r="C28" s="54" t="s">
        <v>553</v>
      </c>
      <c r="D28" s="8">
        <v>2020</v>
      </c>
      <c r="E28" s="8"/>
      <c r="F28" s="8">
        <v>19</v>
      </c>
      <c r="G28" s="8">
        <v>10</v>
      </c>
      <c r="H28" s="8">
        <v>161.71827999999999</v>
      </c>
    </row>
    <row r="29" spans="1:41" s="7" customFormat="1" ht="94.5" hidden="1" customHeight="1" outlineLevel="1" x14ac:dyDescent="0.25">
      <c r="A29" s="6">
        <v>280</v>
      </c>
      <c r="B29" s="8" t="s">
        <v>65</v>
      </c>
      <c r="C29" s="54" t="s">
        <v>554</v>
      </c>
      <c r="D29" s="8">
        <v>2020</v>
      </c>
      <c r="E29" s="8"/>
      <c r="F29" s="8">
        <v>5</v>
      </c>
      <c r="G29" s="8">
        <v>15</v>
      </c>
      <c r="H29" s="8">
        <v>22.854150000000001</v>
      </c>
    </row>
    <row r="30" spans="1:41" s="7" customFormat="1" ht="78.75" hidden="1" customHeight="1" outlineLevel="1" x14ac:dyDescent="0.25">
      <c r="A30" s="6">
        <v>1502</v>
      </c>
      <c r="B30" s="8" t="s">
        <v>65</v>
      </c>
      <c r="C30" s="54" t="s">
        <v>555</v>
      </c>
      <c r="D30" s="8">
        <v>2020</v>
      </c>
      <c r="E30" s="8"/>
      <c r="F30" s="8">
        <v>54</v>
      </c>
      <c r="G30" s="8">
        <v>12</v>
      </c>
      <c r="H30" s="8">
        <v>84.242959999999997</v>
      </c>
    </row>
    <row r="31" spans="1:41" s="7" customFormat="1" ht="94.5" hidden="1" customHeight="1" outlineLevel="1" x14ac:dyDescent="0.25">
      <c r="A31" s="6">
        <v>479</v>
      </c>
      <c r="B31" s="8" t="s">
        <v>65</v>
      </c>
      <c r="C31" s="54" t="s">
        <v>556</v>
      </c>
      <c r="D31" s="8">
        <v>2020</v>
      </c>
      <c r="E31" s="8"/>
      <c r="F31" s="8">
        <v>7</v>
      </c>
      <c r="G31" s="8">
        <v>50</v>
      </c>
      <c r="H31" s="8">
        <v>26.657</v>
      </c>
    </row>
    <row r="32" spans="1:41" s="7" customFormat="1" ht="94.5" hidden="1" customHeight="1" outlineLevel="1" x14ac:dyDescent="0.25">
      <c r="A32" s="6">
        <v>1522</v>
      </c>
      <c r="B32" s="8" t="s">
        <v>65</v>
      </c>
      <c r="C32" s="54" t="s">
        <v>557</v>
      </c>
      <c r="D32" s="8">
        <v>2020</v>
      </c>
      <c r="E32" s="8"/>
      <c r="F32" s="8">
        <v>5</v>
      </c>
      <c r="G32" s="8">
        <v>25</v>
      </c>
      <c r="H32" s="8">
        <v>40.219189999999998</v>
      </c>
    </row>
    <row r="33" spans="1:8" s="7" customFormat="1" ht="110.25" hidden="1" customHeight="1" outlineLevel="1" x14ac:dyDescent="0.25">
      <c r="A33" s="6">
        <v>565</v>
      </c>
      <c r="B33" s="8" t="s">
        <v>65</v>
      </c>
      <c r="C33" s="54" t="s">
        <v>558</v>
      </c>
      <c r="D33" s="8">
        <v>2020</v>
      </c>
      <c r="E33" s="8"/>
      <c r="F33" s="8">
        <v>7</v>
      </c>
      <c r="G33" s="8">
        <v>30</v>
      </c>
      <c r="H33" s="8">
        <v>23.415030000000002</v>
      </c>
    </row>
    <row r="34" spans="1:8" s="7" customFormat="1" ht="78.75" hidden="1" customHeight="1" outlineLevel="1" x14ac:dyDescent="0.25">
      <c r="A34" s="6">
        <v>1598</v>
      </c>
      <c r="B34" s="8" t="s">
        <v>65</v>
      </c>
      <c r="C34" s="54" t="s">
        <v>559</v>
      </c>
      <c r="D34" s="8">
        <v>2020</v>
      </c>
      <c r="E34" s="8"/>
      <c r="F34" s="8">
        <v>44</v>
      </c>
      <c r="G34" s="8">
        <v>15</v>
      </c>
      <c r="H34" s="8">
        <v>79.247979999999998</v>
      </c>
    </row>
    <row r="35" spans="1:8" s="7" customFormat="1" ht="78.75" hidden="1" customHeight="1" outlineLevel="1" x14ac:dyDescent="0.25">
      <c r="A35" s="6">
        <v>663</v>
      </c>
      <c r="B35" s="8" t="s">
        <v>65</v>
      </c>
      <c r="C35" s="54" t="s">
        <v>560</v>
      </c>
      <c r="D35" s="8">
        <v>2020</v>
      </c>
      <c r="E35" s="8"/>
      <c r="F35" s="8">
        <v>60</v>
      </c>
      <c r="G35" s="8">
        <v>15</v>
      </c>
      <c r="H35" s="8">
        <v>128.53584000000001</v>
      </c>
    </row>
    <row r="36" spans="1:8" s="7" customFormat="1" ht="78.75" hidden="1" customHeight="1" outlineLevel="1" x14ac:dyDescent="0.25">
      <c r="A36" s="6">
        <v>1567</v>
      </c>
      <c r="B36" s="8" t="s">
        <v>65</v>
      </c>
      <c r="C36" s="54" t="s">
        <v>561</v>
      </c>
      <c r="D36" s="8">
        <v>2020</v>
      </c>
      <c r="E36" s="8"/>
      <c r="F36" s="8">
        <v>21</v>
      </c>
      <c r="G36" s="8">
        <v>70</v>
      </c>
      <c r="H36" s="8">
        <v>93.974109999999996</v>
      </c>
    </row>
    <row r="37" spans="1:8" s="7" customFormat="1" ht="78.75" hidden="1" customHeight="1" outlineLevel="1" x14ac:dyDescent="0.25">
      <c r="A37" s="6">
        <v>660</v>
      </c>
      <c r="B37" s="8" t="s">
        <v>65</v>
      </c>
      <c r="C37" s="54" t="s">
        <v>562</v>
      </c>
      <c r="D37" s="8">
        <v>2020</v>
      </c>
      <c r="E37" s="8"/>
      <c r="F37" s="8">
        <v>103</v>
      </c>
      <c r="G37" s="8">
        <v>15</v>
      </c>
      <c r="H37" s="8">
        <v>153.01199</v>
      </c>
    </row>
    <row r="38" spans="1:8" s="7" customFormat="1" ht="78.75" hidden="1" customHeight="1" outlineLevel="1" x14ac:dyDescent="0.25">
      <c r="A38" s="6">
        <v>677</v>
      </c>
      <c r="B38" s="8" t="s">
        <v>65</v>
      </c>
      <c r="C38" s="54" t="s">
        <v>563</v>
      </c>
      <c r="D38" s="8">
        <v>2020</v>
      </c>
      <c r="E38" s="8"/>
      <c r="F38" s="8">
        <v>81</v>
      </c>
      <c r="G38" s="8">
        <v>15</v>
      </c>
      <c r="H38" s="8">
        <v>136.33717999999999</v>
      </c>
    </row>
    <row r="39" spans="1:8" s="7" customFormat="1" ht="78.75" hidden="1" customHeight="1" outlineLevel="1" x14ac:dyDescent="0.25">
      <c r="A39" s="6">
        <v>723</v>
      </c>
      <c r="B39" s="8" t="s">
        <v>65</v>
      </c>
      <c r="C39" s="54" t="s">
        <v>564</v>
      </c>
      <c r="D39" s="8">
        <v>2020</v>
      </c>
      <c r="E39" s="8"/>
      <c r="F39" s="8">
        <v>36</v>
      </c>
      <c r="G39" s="8">
        <v>15</v>
      </c>
      <c r="H39" s="8">
        <v>149.47296</v>
      </c>
    </row>
    <row r="40" spans="1:8" s="7" customFormat="1" ht="78.75" hidden="1" customHeight="1" outlineLevel="1" x14ac:dyDescent="0.25">
      <c r="A40" s="6">
        <v>790</v>
      </c>
      <c r="B40" s="8" t="s">
        <v>65</v>
      </c>
      <c r="C40" s="54" t="s">
        <v>565</v>
      </c>
      <c r="D40" s="8">
        <v>2020</v>
      </c>
      <c r="E40" s="8"/>
      <c r="F40" s="8">
        <v>563</v>
      </c>
      <c r="G40" s="8">
        <v>15</v>
      </c>
      <c r="H40" s="8">
        <v>369.09345999999999</v>
      </c>
    </row>
    <row r="41" spans="1:8" s="7" customFormat="1" ht="78.75" hidden="1" customHeight="1" outlineLevel="1" x14ac:dyDescent="0.25">
      <c r="A41" s="6">
        <v>1515</v>
      </c>
      <c r="B41" s="8" t="s">
        <v>65</v>
      </c>
      <c r="C41" s="54" t="s">
        <v>566</v>
      </c>
      <c r="D41" s="8">
        <v>2020</v>
      </c>
      <c r="E41" s="8"/>
      <c r="F41" s="8">
        <v>29</v>
      </c>
      <c r="G41" s="8">
        <v>15</v>
      </c>
      <c r="H41" s="8">
        <v>130.78569999999999</v>
      </c>
    </row>
    <row r="42" spans="1:8" s="7" customFormat="1" ht="78.75" hidden="1" customHeight="1" outlineLevel="1" x14ac:dyDescent="0.25">
      <c r="A42" s="6">
        <v>1589</v>
      </c>
      <c r="B42" s="8" t="s">
        <v>65</v>
      </c>
      <c r="C42" s="54" t="s">
        <v>567</v>
      </c>
      <c r="D42" s="8">
        <v>2020</v>
      </c>
      <c r="E42" s="8"/>
      <c r="F42" s="8">
        <v>127</v>
      </c>
      <c r="G42" s="8">
        <v>10</v>
      </c>
      <c r="H42" s="8">
        <v>282.01094000000001</v>
      </c>
    </row>
    <row r="43" spans="1:8" s="7" customFormat="1" ht="78.75" hidden="1" customHeight="1" outlineLevel="1" x14ac:dyDescent="0.25">
      <c r="A43" s="6">
        <v>787</v>
      </c>
      <c r="B43" s="8" t="s">
        <v>65</v>
      </c>
      <c r="C43" s="54" t="s">
        <v>568</v>
      </c>
      <c r="D43" s="8">
        <v>2020</v>
      </c>
      <c r="E43" s="8"/>
      <c r="F43" s="8">
        <v>79</v>
      </c>
      <c r="G43" s="8">
        <v>10</v>
      </c>
      <c r="H43" s="8">
        <v>154.45116999999999</v>
      </c>
    </row>
    <row r="44" spans="1:8" s="7" customFormat="1" ht="78.75" hidden="1" customHeight="1" outlineLevel="1" x14ac:dyDescent="0.25">
      <c r="A44" s="6">
        <v>1470</v>
      </c>
      <c r="B44" s="8" t="s">
        <v>65</v>
      </c>
      <c r="C44" s="54" t="s">
        <v>569</v>
      </c>
      <c r="D44" s="8">
        <v>2020</v>
      </c>
      <c r="E44" s="8"/>
      <c r="F44" s="8">
        <v>218</v>
      </c>
      <c r="G44" s="8">
        <v>10</v>
      </c>
      <c r="H44" s="8">
        <v>330.90755000000001</v>
      </c>
    </row>
    <row r="45" spans="1:8" s="7" customFormat="1" ht="63" hidden="1" customHeight="1" outlineLevel="1" x14ac:dyDescent="0.25">
      <c r="A45" s="6">
        <v>1483</v>
      </c>
      <c r="B45" s="8" t="s">
        <v>65</v>
      </c>
      <c r="C45" s="54" t="s">
        <v>570</v>
      </c>
      <c r="D45" s="8">
        <v>2020</v>
      </c>
      <c r="E45" s="8"/>
      <c r="F45" s="8">
        <v>125</v>
      </c>
      <c r="G45" s="8">
        <v>10</v>
      </c>
      <c r="H45" s="8">
        <v>187.4726</v>
      </c>
    </row>
    <row r="46" spans="1:8" s="7" customFormat="1" ht="63" hidden="1" customHeight="1" outlineLevel="1" x14ac:dyDescent="0.25">
      <c r="A46" s="6">
        <v>884</v>
      </c>
      <c r="B46" s="8" t="s">
        <v>65</v>
      </c>
      <c r="C46" s="54" t="s">
        <v>571</v>
      </c>
      <c r="D46" s="8">
        <v>2020</v>
      </c>
      <c r="E46" s="8"/>
      <c r="F46" s="8">
        <v>78</v>
      </c>
      <c r="G46" s="8">
        <v>15</v>
      </c>
      <c r="H46" s="8">
        <v>111.45028000000001</v>
      </c>
    </row>
    <row r="47" spans="1:8" s="7" customFormat="1" ht="94.5" hidden="1" customHeight="1" outlineLevel="1" x14ac:dyDescent="0.25">
      <c r="A47" s="6">
        <v>1648</v>
      </c>
      <c r="B47" s="8" t="s">
        <v>65</v>
      </c>
      <c r="C47" s="54" t="s">
        <v>572</v>
      </c>
      <c r="D47" s="8">
        <v>2020</v>
      </c>
      <c r="E47" s="8"/>
      <c r="F47" s="8">
        <v>35</v>
      </c>
      <c r="G47" s="8">
        <v>100</v>
      </c>
      <c r="H47" s="8">
        <v>179.179</v>
      </c>
    </row>
    <row r="48" spans="1:8" s="7" customFormat="1" ht="110.25" hidden="1" customHeight="1" outlineLevel="1" x14ac:dyDescent="0.25">
      <c r="A48" s="6">
        <v>770</v>
      </c>
      <c r="B48" s="8" t="s">
        <v>65</v>
      </c>
      <c r="C48" s="54" t="s">
        <v>573</v>
      </c>
      <c r="D48" s="8">
        <v>2020</v>
      </c>
      <c r="E48" s="8"/>
      <c r="F48" s="8">
        <v>135</v>
      </c>
      <c r="G48" s="8">
        <v>15</v>
      </c>
      <c r="H48" s="8">
        <v>251.68199999999999</v>
      </c>
    </row>
    <row r="49" spans="1:8" s="7" customFormat="1" ht="78.75" hidden="1" customHeight="1" outlineLevel="1" x14ac:dyDescent="0.25">
      <c r="A49" s="6">
        <v>647</v>
      </c>
      <c r="B49" s="8" t="s">
        <v>65</v>
      </c>
      <c r="C49" s="54" t="s">
        <v>574</v>
      </c>
      <c r="D49" s="8">
        <v>2020</v>
      </c>
      <c r="E49" s="8"/>
      <c r="F49" s="8">
        <v>200</v>
      </c>
      <c r="G49" s="8">
        <v>10.1</v>
      </c>
      <c r="H49" s="8">
        <v>201</v>
      </c>
    </row>
    <row r="50" spans="1:8" s="7" customFormat="1" ht="126" hidden="1" customHeight="1" outlineLevel="1" x14ac:dyDescent="0.25">
      <c r="A50" s="6">
        <v>1006</v>
      </c>
      <c r="B50" s="8" t="s">
        <v>65</v>
      </c>
      <c r="C50" s="54" t="s">
        <v>575</v>
      </c>
      <c r="D50" s="8">
        <v>2020</v>
      </c>
      <c r="E50" s="8"/>
      <c r="F50" s="8">
        <v>230</v>
      </c>
      <c r="G50" s="8">
        <v>30</v>
      </c>
      <c r="H50" s="8">
        <v>327.29165</v>
      </c>
    </row>
    <row r="51" spans="1:8" s="7" customFormat="1" ht="63" hidden="1" customHeight="1" outlineLevel="1" x14ac:dyDescent="0.25">
      <c r="A51" s="6">
        <v>512</v>
      </c>
      <c r="B51" s="8" t="s">
        <v>65</v>
      </c>
      <c r="C51" s="54" t="s">
        <v>576</v>
      </c>
      <c r="D51" s="8">
        <v>2020</v>
      </c>
      <c r="E51" s="8"/>
      <c r="F51" s="8">
        <v>250</v>
      </c>
      <c r="G51" s="8">
        <v>15</v>
      </c>
      <c r="H51" s="8">
        <v>228.07739000000001</v>
      </c>
    </row>
    <row r="52" spans="1:8" s="7" customFormat="1" ht="78.75" hidden="1" customHeight="1" outlineLevel="1" x14ac:dyDescent="0.25">
      <c r="A52" s="6">
        <v>843</v>
      </c>
      <c r="B52" s="8" t="s">
        <v>65</v>
      </c>
      <c r="C52" s="54" t="s">
        <v>577</v>
      </c>
      <c r="D52" s="8">
        <v>2020</v>
      </c>
      <c r="E52" s="8"/>
      <c r="F52" s="8">
        <v>250</v>
      </c>
      <c r="G52" s="8">
        <v>10</v>
      </c>
      <c r="H52" s="8">
        <v>327.59199999999998</v>
      </c>
    </row>
    <row r="53" spans="1:8" s="7" customFormat="1" ht="78.75" hidden="1" customHeight="1" outlineLevel="1" x14ac:dyDescent="0.25">
      <c r="A53" s="6">
        <v>1084</v>
      </c>
      <c r="B53" s="8" t="s">
        <v>65</v>
      </c>
      <c r="C53" s="54" t="s">
        <v>578</v>
      </c>
      <c r="D53" s="8">
        <v>2020</v>
      </c>
      <c r="E53" s="8"/>
      <c r="F53" s="8">
        <v>315</v>
      </c>
      <c r="G53" s="8">
        <v>14.5</v>
      </c>
      <c r="H53" s="8">
        <v>263.41422999999998</v>
      </c>
    </row>
    <row r="54" spans="1:8" s="7" customFormat="1" ht="94.5" hidden="1" customHeight="1" outlineLevel="1" x14ac:dyDescent="0.25">
      <c r="A54" s="6">
        <v>798</v>
      </c>
      <c r="B54" s="8" t="s">
        <v>65</v>
      </c>
      <c r="C54" s="54" t="s">
        <v>579</v>
      </c>
      <c r="D54" s="8">
        <v>2020</v>
      </c>
      <c r="E54" s="8"/>
      <c r="F54" s="8">
        <v>10</v>
      </c>
      <c r="G54" s="8">
        <v>40</v>
      </c>
      <c r="H54" s="8">
        <v>40</v>
      </c>
    </row>
    <row r="55" spans="1:8" s="7" customFormat="1" ht="110.25" hidden="1" customHeight="1" outlineLevel="1" x14ac:dyDescent="0.25">
      <c r="A55" s="6">
        <v>1539</v>
      </c>
      <c r="B55" s="8" t="s">
        <v>65</v>
      </c>
      <c r="C55" s="54" t="s">
        <v>580</v>
      </c>
      <c r="D55" s="8">
        <v>2020</v>
      </c>
      <c r="E55" s="8"/>
      <c r="F55" s="8">
        <v>200</v>
      </c>
      <c r="G55" s="8">
        <v>50</v>
      </c>
      <c r="H55" s="8">
        <v>191.59148999999999</v>
      </c>
    </row>
    <row r="56" spans="1:8" s="7" customFormat="1" ht="94.5" hidden="1" customHeight="1" outlineLevel="1" x14ac:dyDescent="0.25">
      <c r="A56" s="6">
        <v>193</v>
      </c>
      <c r="B56" s="8" t="s">
        <v>65</v>
      </c>
      <c r="C56" s="54" t="s">
        <v>581</v>
      </c>
      <c r="D56" s="8">
        <v>2020</v>
      </c>
      <c r="E56" s="8"/>
      <c r="F56" s="8">
        <v>5</v>
      </c>
      <c r="G56" s="8">
        <v>15</v>
      </c>
      <c r="H56" s="8">
        <v>115</v>
      </c>
    </row>
    <row r="57" spans="1:8" s="7" customFormat="1" ht="94.5" hidden="1" customHeight="1" outlineLevel="1" x14ac:dyDescent="0.25">
      <c r="A57" s="6">
        <v>1603</v>
      </c>
      <c r="B57" s="8" t="s">
        <v>65</v>
      </c>
      <c r="C57" s="54" t="s">
        <v>582</v>
      </c>
      <c r="D57" s="8">
        <v>2020</v>
      </c>
      <c r="E57" s="8"/>
      <c r="F57" s="8">
        <v>50</v>
      </c>
      <c r="G57" s="8">
        <v>44</v>
      </c>
      <c r="H57" s="8">
        <v>141.99691000000001</v>
      </c>
    </row>
    <row r="58" spans="1:8" s="7" customFormat="1" ht="78.75" hidden="1" customHeight="1" outlineLevel="1" x14ac:dyDescent="0.25">
      <c r="A58" s="6">
        <v>807</v>
      </c>
      <c r="B58" s="8" t="s">
        <v>65</v>
      </c>
      <c r="C58" s="54" t="s">
        <v>583</v>
      </c>
      <c r="D58" s="8">
        <v>2020</v>
      </c>
      <c r="E58" s="8"/>
      <c r="F58" s="8">
        <v>180</v>
      </c>
      <c r="G58" s="8">
        <v>30</v>
      </c>
      <c r="H58" s="8">
        <v>306.04716999999999</v>
      </c>
    </row>
    <row r="59" spans="1:8" s="7" customFormat="1" ht="78.75" hidden="1" customHeight="1" outlineLevel="1" x14ac:dyDescent="0.25">
      <c r="A59" s="6">
        <v>793</v>
      </c>
      <c r="B59" s="8" t="s">
        <v>65</v>
      </c>
      <c r="C59" s="54" t="s">
        <v>584</v>
      </c>
      <c r="D59" s="8">
        <v>2020</v>
      </c>
      <c r="E59" s="8"/>
      <c r="F59" s="8">
        <v>410</v>
      </c>
      <c r="G59" s="8">
        <v>10</v>
      </c>
      <c r="H59" s="8">
        <v>446.16969999999998</v>
      </c>
    </row>
    <row r="60" spans="1:8" s="7" customFormat="1" ht="78.75" hidden="1" customHeight="1" outlineLevel="1" x14ac:dyDescent="0.25">
      <c r="A60" s="6">
        <v>797</v>
      </c>
      <c r="B60" s="8" t="s">
        <v>65</v>
      </c>
      <c r="C60" s="54" t="s">
        <v>585</v>
      </c>
      <c r="D60" s="8">
        <v>2020</v>
      </c>
      <c r="E60" s="8"/>
      <c r="F60" s="8">
        <v>450</v>
      </c>
      <c r="G60" s="8">
        <v>10</v>
      </c>
      <c r="H60" s="8">
        <v>394.86631</v>
      </c>
    </row>
    <row r="61" spans="1:8" s="7" customFormat="1" ht="94.5" hidden="1" customHeight="1" outlineLevel="1" x14ac:dyDescent="0.25">
      <c r="A61" s="6">
        <v>1076</v>
      </c>
      <c r="B61" s="8" t="s">
        <v>65</v>
      </c>
      <c r="C61" s="54" t="s">
        <v>586</v>
      </c>
      <c r="D61" s="8">
        <v>2020</v>
      </c>
      <c r="E61" s="8"/>
      <c r="F61" s="8">
        <v>60</v>
      </c>
      <c r="G61" s="8">
        <v>15</v>
      </c>
      <c r="H61" s="8">
        <v>61.705240000000003</v>
      </c>
    </row>
    <row r="62" spans="1:8" s="7" customFormat="1" ht="78.75" hidden="1" customHeight="1" outlineLevel="1" x14ac:dyDescent="0.25">
      <c r="A62" s="6">
        <v>567</v>
      </c>
      <c r="B62" s="8" t="s">
        <v>65</v>
      </c>
      <c r="C62" s="54" t="s">
        <v>587</v>
      </c>
      <c r="D62" s="8">
        <v>2020</v>
      </c>
      <c r="E62" s="8"/>
      <c r="F62" s="8">
        <v>300</v>
      </c>
      <c r="G62" s="8">
        <v>15</v>
      </c>
      <c r="H62" s="8">
        <v>329.17944</v>
      </c>
    </row>
    <row r="63" spans="1:8" s="7" customFormat="1" ht="94.5" hidden="1" customHeight="1" outlineLevel="1" x14ac:dyDescent="0.25">
      <c r="A63" s="6">
        <v>593</v>
      </c>
      <c r="B63" s="8" t="s">
        <v>65</v>
      </c>
      <c r="C63" s="54" t="s">
        <v>588</v>
      </c>
      <c r="D63" s="8">
        <v>2020</v>
      </c>
      <c r="E63" s="8"/>
      <c r="F63" s="8">
        <v>9</v>
      </c>
      <c r="G63" s="8">
        <v>14</v>
      </c>
      <c r="H63" s="8">
        <v>137.06223</v>
      </c>
    </row>
    <row r="64" spans="1:8" s="7" customFormat="1" ht="110.25" hidden="1" customHeight="1" outlineLevel="1" x14ac:dyDescent="0.25">
      <c r="A64" s="6">
        <v>357</v>
      </c>
      <c r="B64" s="8" t="s">
        <v>65</v>
      </c>
      <c r="C64" s="54" t="s">
        <v>589</v>
      </c>
      <c r="D64" s="8">
        <v>2020</v>
      </c>
      <c r="E64" s="8"/>
      <c r="F64" s="8">
        <v>31</v>
      </c>
      <c r="G64" s="8">
        <v>15</v>
      </c>
      <c r="H64" s="8">
        <v>299</v>
      </c>
    </row>
    <row r="65" spans="1:8" s="7" customFormat="1" ht="94.5" hidden="1" customHeight="1" outlineLevel="1" x14ac:dyDescent="0.25">
      <c r="A65" s="6">
        <v>160</v>
      </c>
      <c r="B65" s="8" t="s">
        <v>65</v>
      </c>
      <c r="C65" s="54" t="s">
        <v>590</v>
      </c>
      <c r="D65" s="8">
        <v>2020</v>
      </c>
      <c r="E65" s="8"/>
      <c r="F65" s="8">
        <v>15</v>
      </c>
      <c r="G65" s="8">
        <v>15</v>
      </c>
      <c r="H65" s="8">
        <v>102</v>
      </c>
    </row>
    <row r="66" spans="1:8" s="7" customFormat="1" ht="78.75" hidden="1" customHeight="1" outlineLevel="1" x14ac:dyDescent="0.25">
      <c r="A66" s="6">
        <v>953</v>
      </c>
      <c r="B66" s="8" t="s">
        <v>65</v>
      </c>
      <c r="C66" s="54" t="s">
        <v>591</v>
      </c>
      <c r="D66" s="8">
        <v>2020</v>
      </c>
      <c r="E66" s="8"/>
      <c r="F66" s="8">
        <v>477</v>
      </c>
      <c r="G66" s="8">
        <v>20</v>
      </c>
      <c r="H66" s="8">
        <v>666.70100000000002</v>
      </c>
    </row>
    <row r="67" spans="1:8" s="7" customFormat="1" ht="94.5" hidden="1" customHeight="1" outlineLevel="1" x14ac:dyDescent="0.25">
      <c r="A67" s="6">
        <v>391</v>
      </c>
      <c r="B67" s="8" t="s">
        <v>65</v>
      </c>
      <c r="C67" s="54" t="s">
        <v>592</v>
      </c>
      <c r="D67" s="8">
        <v>2020</v>
      </c>
      <c r="E67" s="8"/>
      <c r="F67" s="8">
        <v>52</v>
      </c>
      <c r="G67" s="8">
        <v>15</v>
      </c>
      <c r="H67" s="8">
        <v>201</v>
      </c>
    </row>
    <row r="68" spans="1:8" s="7" customFormat="1" ht="126" hidden="1" customHeight="1" outlineLevel="1" x14ac:dyDescent="0.25">
      <c r="A68" s="6">
        <v>1008</v>
      </c>
      <c r="B68" s="8" t="s">
        <v>65</v>
      </c>
      <c r="C68" s="54" t="s">
        <v>593</v>
      </c>
      <c r="D68" s="8">
        <v>2020</v>
      </c>
      <c r="E68" s="8"/>
      <c r="F68" s="8">
        <v>7</v>
      </c>
      <c r="G68" s="8">
        <v>60</v>
      </c>
      <c r="H68" s="8">
        <v>153</v>
      </c>
    </row>
    <row r="69" spans="1:8" s="7" customFormat="1" ht="126" hidden="1" customHeight="1" outlineLevel="1" x14ac:dyDescent="0.25">
      <c r="A69" s="6">
        <v>1618</v>
      </c>
      <c r="B69" s="8" t="s">
        <v>65</v>
      </c>
      <c r="C69" s="54" t="s">
        <v>594</v>
      </c>
      <c r="D69" s="8">
        <v>2020</v>
      </c>
      <c r="E69" s="8"/>
      <c r="F69" s="8">
        <v>16</v>
      </c>
      <c r="G69" s="8">
        <v>40</v>
      </c>
      <c r="H69" s="8">
        <v>183</v>
      </c>
    </row>
    <row r="70" spans="1:8" s="7" customFormat="1" ht="94.5" hidden="1" customHeight="1" outlineLevel="1" x14ac:dyDescent="0.25">
      <c r="A70" s="6">
        <v>973</v>
      </c>
      <c r="B70" s="8" t="s">
        <v>65</v>
      </c>
      <c r="C70" s="54" t="s">
        <v>595</v>
      </c>
      <c r="D70" s="8">
        <v>2020</v>
      </c>
      <c r="E70" s="8"/>
      <c r="F70" s="8">
        <v>5</v>
      </c>
      <c r="G70" s="8">
        <v>165</v>
      </c>
      <c r="H70" s="8">
        <v>83</v>
      </c>
    </row>
    <row r="71" spans="1:8" s="7" customFormat="1" ht="78.75" hidden="1" customHeight="1" outlineLevel="1" x14ac:dyDescent="0.25">
      <c r="A71" s="6">
        <v>1134</v>
      </c>
      <c r="B71" s="8" t="s">
        <v>65</v>
      </c>
      <c r="C71" s="54" t="s">
        <v>596</v>
      </c>
      <c r="D71" s="8">
        <v>2020</v>
      </c>
      <c r="E71" s="8"/>
      <c r="F71" s="8">
        <v>140</v>
      </c>
      <c r="G71" s="8">
        <v>150</v>
      </c>
      <c r="H71" s="8">
        <v>205.51644999999999</v>
      </c>
    </row>
    <row r="72" spans="1:8" s="7" customFormat="1" ht="78.75" hidden="1" customHeight="1" outlineLevel="1" x14ac:dyDescent="0.25">
      <c r="A72" s="6">
        <v>1086</v>
      </c>
      <c r="B72" s="8" t="s">
        <v>65</v>
      </c>
      <c r="C72" s="54" t="s">
        <v>597</v>
      </c>
      <c r="D72" s="8">
        <v>2020</v>
      </c>
      <c r="E72" s="8"/>
      <c r="F72" s="8">
        <v>160</v>
      </c>
      <c r="G72" s="8">
        <v>7</v>
      </c>
      <c r="H72" s="8">
        <v>155.05476999999999</v>
      </c>
    </row>
    <row r="73" spans="1:8" s="7" customFormat="1" ht="78.75" hidden="1" customHeight="1" outlineLevel="1" x14ac:dyDescent="0.25">
      <c r="A73" s="6">
        <v>1104</v>
      </c>
      <c r="B73" s="8" t="s">
        <v>65</v>
      </c>
      <c r="C73" s="54" t="s">
        <v>598</v>
      </c>
      <c r="D73" s="8">
        <v>2020</v>
      </c>
      <c r="E73" s="8"/>
      <c r="F73" s="8">
        <v>81</v>
      </c>
      <c r="G73" s="8">
        <v>8.4</v>
      </c>
      <c r="H73" s="8">
        <v>117.98775999999999</v>
      </c>
    </row>
    <row r="74" spans="1:8" s="7" customFormat="1" ht="78.75" hidden="1" customHeight="1" outlineLevel="1" x14ac:dyDescent="0.25">
      <c r="A74" s="6">
        <v>1043</v>
      </c>
      <c r="B74" s="8" t="s">
        <v>65</v>
      </c>
      <c r="C74" s="54" t="s">
        <v>599</v>
      </c>
      <c r="D74" s="8">
        <v>2020</v>
      </c>
      <c r="E74" s="8"/>
      <c r="F74" s="8">
        <v>100</v>
      </c>
      <c r="G74" s="8">
        <v>15</v>
      </c>
      <c r="H74" s="8">
        <v>151.11750000000001</v>
      </c>
    </row>
    <row r="75" spans="1:8" s="7" customFormat="1" ht="78.75" hidden="1" customHeight="1" outlineLevel="1" x14ac:dyDescent="0.25">
      <c r="A75" s="6">
        <v>552</v>
      </c>
      <c r="B75" s="8" t="s">
        <v>65</v>
      </c>
      <c r="C75" s="54" t="s">
        <v>600</v>
      </c>
      <c r="D75" s="8">
        <v>2020</v>
      </c>
      <c r="E75" s="8"/>
      <c r="F75" s="8">
        <v>512</v>
      </c>
      <c r="G75" s="8">
        <v>30</v>
      </c>
      <c r="H75" s="8">
        <v>878.12360000000001</v>
      </c>
    </row>
    <row r="76" spans="1:8" s="7" customFormat="1" ht="78.75" hidden="1" customHeight="1" outlineLevel="1" x14ac:dyDescent="0.25">
      <c r="A76" s="6">
        <v>1517</v>
      </c>
      <c r="B76" s="8" t="s">
        <v>65</v>
      </c>
      <c r="C76" s="54" t="s">
        <v>601</v>
      </c>
      <c r="D76" s="8">
        <v>2020</v>
      </c>
      <c r="E76" s="8"/>
      <c r="F76" s="8">
        <v>20</v>
      </c>
      <c r="G76" s="8">
        <v>15</v>
      </c>
      <c r="H76" s="8">
        <v>233.92252999999999</v>
      </c>
    </row>
    <row r="77" spans="1:8" s="7" customFormat="1" ht="78.75" hidden="1" customHeight="1" outlineLevel="1" x14ac:dyDescent="0.25">
      <c r="A77" s="6">
        <v>1128</v>
      </c>
      <c r="B77" s="8" t="s">
        <v>65</v>
      </c>
      <c r="C77" s="54" t="s">
        <v>602</v>
      </c>
      <c r="D77" s="8">
        <v>2020</v>
      </c>
      <c r="E77" s="8"/>
      <c r="F77" s="8">
        <v>40</v>
      </c>
      <c r="G77" s="8">
        <v>8</v>
      </c>
      <c r="H77" s="8">
        <v>62.186390000000003</v>
      </c>
    </row>
    <row r="78" spans="1:8" s="7" customFormat="1" ht="78.75" hidden="1" customHeight="1" outlineLevel="1" x14ac:dyDescent="0.25">
      <c r="A78" s="6">
        <v>976</v>
      </c>
      <c r="B78" s="8" t="s">
        <v>65</v>
      </c>
      <c r="C78" s="54" t="s">
        <v>603</v>
      </c>
      <c r="D78" s="8">
        <v>2020</v>
      </c>
      <c r="E78" s="8"/>
      <c r="F78" s="8">
        <v>255</v>
      </c>
      <c r="G78" s="8">
        <v>15</v>
      </c>
      <c r="H78" s="8">
        <v>409.58758999999998</v>
      </c>
    </row>
    <row r="79" spans="1:8" s="7" customFormat="1" ht="78.75" hidden="1" customHeight="1" outlineLevel="1" x14ac:dyDescent="0.25">
      <c r="A79" s="6">
        <v>1177</v>
      </c>
      <c r="B79" s="8" t="s">
        <v>65</v>
      </c>
      <c r="C79" s="54" t="s">
        <v>604</v>
      </c>
      <c r="D79" s="8">
        <v>2020</v>
      </c>
      <c r="E79" s="8"/>
      <c r="F79" s="8">
        <v>170</v>
      </c>
      <c r="G79" s="8">
        <v>7</v>
      </c>
      <c r="H79" s="8">
        <v>210.17975000000001</v>
      </c>
    </row>
    <row r="80" spans="1:8" s="7" customFormat="1" ht="94.5" hidden="1" customHeight="1" outlineLevel="1" x14ac:dyDescent="0.25">
      <c r="A80" s="6">
        <v>1617</v>
      </c>
      <c r="B80" s="8" t="s">
        <v>65</v>
      </c>
      <c r="C80" s="79" t="s">
        <v>605</v>
      </c>
      <c r="D80" s="8">
        <v>2020</v>
      </c>
      <c r="E80" s="8"/>
      <c r="F80" s="75">
        <v>10</v>
      </c>
      <c r="G80" s="8">
        <v>15</v>
      </c>
      <c r="H80" s="8">
        <v>119</v>
      </c>
    </row>
    <row r="81" spans="1:8" s="7" customFormat="1" ht="60.75" hidden="1" customHeight="1" outlineLevel="1" x14ac:dyDescent="0.25">
      <c r="A81" s="6">
        <v>1516</v>
      </c>
      <c r="B81" s="8" t="s">
        <v>65</v>
      </c>
      <c r="C81" s="54" t="s">
        <v>25</v>
      </c>
      <c r="D81" s="8">
        <v>2019</v>
      </c>
      <c r="E81" s="8" t="s">
        <v>22</v>
      </c>
      <c r="F81" s="8">
        <v>120</v>
      </c>
      <c r="G81" s="8">
        <v>10</v>
      </c>
      <c r="H81" s="8">
        <v>238.64</v>
      </c>
    </row>
    <row r="82" spans="1:8" s="7" customFormat="1" ht="86.25" hidden="1" customHeight="1" outlineLevel="1" x14ac:dyDescent="0.25">
      <c r="A82" s="6">
        <v>1509</v>
      </c>
      <c r="B82" s="8" t="s">
        <v>65</v>
      </c>
      <c r="C82" s="54" t="s">
        <v>26</v>
      </c>
      <c r="D82" s="8">
        <v>2019</v>
      </c>
      <c r="E82" s="8" t="s">
        <v>22</v>
      </c>
      <c r="F82" s="8">
        <v>15</v>
      </c>
      <c r="G82" s="8">
        <v>145</v>
      </c>
      <c r="H82" s="8">
        <v>187</v>
      </c>
    </row>
    <row r="83" spans="1:8" s="7" customFormat="1" ht="101.25" hidden="1" customHeight="1" outlineLevel="1" x14ac:dyDescent="0.25">
      <c r="A83" s="6">
        <v>1642</v>
      </c>
      <c r="B83" s="8" t="s">
        <v>65</v>
      </c>
      <c r="C83" s="54" t="s">
        <v>27</v>
      </c>
      <c r="D83" s="8">
        <v>2019</v>
      </c>
      <c r="E83" s="8" t="s">
        <v>22</v>
      </c>
      <c r="F83" s="8">
        <v>450</v>
      </c>
      <c r="G83" s="8">
        <v>10</v>
      </c>
      <c r="H83" s="8">
        <v>438</v>
      </c>
    </row>
    <row r="84" spans="1:8" s="7" customFormat="1" ht="109.5" hidden="1" customHeight="1" outlineLevel="1" x14ac:dyDescent="0.25">
      <c r="A84" s="6">
        <v>1769</v>
      </c>
      <c r="B84" s="8" t="s">
        <v>65</v>
      </c>
      <c r="C84" s="54" t="s">
        <v>28</v>
      </c>
      <c r="D84" s="8">
        <v>2019</v>
      </c>
      <c r="E84" s="8" t="s">
        <v>22</v>
      </c>
      <c r="F84" s="8">
        <v>370</v>
      </c>
      <c r="G84" s="8">
        <v>65</v>
      </c>
      <c r="H84" s="8">
        <v>450</v>
      </c>
    </row>
    <row r="85" spans="1:8" s="7" customFormat="1" ht="78.75" hidden="1" customHeight="1" outlineLevel="1" x14ac:dyDescent="0.25">
      <c r="A85" s="6">
        <v>1823</v>
      </c>
      <c r="B85" s="8" t="s">
        <v>65</v>
      </c>
      <c r="C85" s="54" t="s">
        <v>29</v>
      </c>
      <c r="D85" s="8">
        <v>2019</v>
      </c>
      <c r="E85" s="8" t="s">
        <v>22</v>
      </c>
      <c r="F85" s="8">
        <v>120</v>
      </c>
      <c r="G85" s="8">
        <v>15</v>
      </c>
      <c r="H85" s="8">
        <v>127.361</v>
      </c>
    </row>
    <row r="86" spans="1:8" s="7" customFormat="1" ht="78.75" hidden="1" customHeight="1" outlineLevel="1" x14ac:dyDescent="0.25">
      <c r="A86" s="6">
        <v>1805</v>
      </c>
      <c r="B86" s="8" t="s">
        <v>65</v>
      </c>
      <c r="C86" s="54" t="s">
        <v>30</v>
      </c>
      <c r="D86" s="8">
        <v>2019</v>
      </c>
      <c r="E86" s="8" t="s">
        <v>22</v>
      </c>
      <c r="F86" s="8">
        <v>520</v>
      </c>
      <c r="G86" s="8">
        <v>13</v>
      </c>
      <c r="H86" s="8">
        <v>476</v>
      </c>
    </row>
    <row r="87" spans="1:8" s="7" customFormat="1" ht="94.5" hidden="1" customHeight="1" outlineLevel="1" x14ac:dyDescent="0.25">
      <c r="A87" s="6">
        <v>1508</v>
      </c>
      <c r="B87" s="8" t="s">
        <v>65</v>
      </c>
      <c r="C87" s="54" t="s">
        <v>31</v>
      </c>
      <c r="D87" s="8">
        <v>2019</v>
      </c>
      <c r="E87" s="8" t="s">
        <v>22</v>
      </c>
      <c r="F87" s="8">
        <v>55</v>
      </c>
      <c r="G87" s="8">
        <v>15</v>
      </c>
      <c r="H87" s="8">
        <v>124</v>
      </c>
    </row>
    <row r="88" spans="1:8" s="7" customFormat="1" ht="78.75" hidden="1" customHeight="1" outlineLevel="1" x14ac:dyDescent="0.25">
      <c r="A88" s="6">
        <v>1610</v>
      </c>
      <c r="B88" s="8" t="s">
        <v>65</v>
      </c>
      <c r="C88" s="54" t="s">
        <v>32</v>
      </c>
      <c r="D88" s="8">
        <v>2019</v>
      </c>
      <c r="E88" s="8" t="s">
        <v>22</v>
      </c>
      <c r="F88" s="8">
        <v>60</v>
      </c>
      <c r="G88" s="8">
        <v>8.6999999999999993</v>
      </c>
      <c r="H88" s="8">
        <v>215.28</v>
      </c>
    </row>
    <row r="89" spans="1:8" s="7" customFormat="1" ht="78.75" hidden="1" customHeight="1" outlineLevel="1" x14ac:dyDescent="0.25">
      <c r="A89" s="6">
        <v>1762</v>
      </c>
      <c r="B89" s="8" t="s">
        <v>65</v>
      </c>
      <c r="C89" s="54" t="s">
        <v>33</v>
      </c>
      <c r="D89" s="8">
        <v>2019</v>
      </c>
      <c r="E89" s="8" t="s">
        <v>22</v>
      </c>
      <c r="F89" s="8">
        <v>60</v>
      </c>
      <c r="G89" s="8">
        <v>8.6999999999999993</v>
      </c>
      <c r="H89" s="8">
        <v>235.87899999999999</v>
      </c>
    </row>
    <row r="90" spans="1:8" s="7" customFormat="1" ht="110.25" hidden="1" customHeight="1" outlineLevel="1" x14ac:dyDescent="0.25">
      <c r="A90" s="6">
        <v>1370</v>
      </c>
      <c r="B90" s="8" t="s">
        <v>65</v>
      </c>
      <c r="C90" s="54" t="s">
        <v>34</v>
      </c>
      <c r="D90" s="8">
        <v>2019</v>
      </c>
      <c r="E90" s="8" t="s">
        <v>22</v>
      </c>
      <c r="F90" s="8">
        <v>10</v>
      </c>
      <c r="G90" s="8">
        <v>147</v>
      </c>
      <c r="H90" s="8">
        <v>122</v>
      </c>
    </row>
    <row r="91" spans="1:8" s="7" customFormat="1" ht="63" hidden="1" customHeight="1" outlineLevel="1" x14ac:dyDescent="0.25">
      <c r="A91" s="6">
        <v>1692</v>
      </c>
      <c r="B91" s="8" t="s">
        <v>65</v>
      </c>
      <c r="C91" s="54" t="s">
        <v>35</v>
      </c>
      <c r="D91" s="8">
        <v>2019</v>
      </c>
      <c r="E91" s="8" t="s">
        <v>22</v>
      </c>
      <c r="F91" s="8">
        <v>300</v>
      </c>
      <c r="G91" s="8">
        <v>14</v>
      </c>
      <c r="H91" s="8">
        <v>334.28699999999998</v>
      </c>
    </row>
    <row r="92" spans="1:8" s="7" customFormat="1" ht="78.75" hidden="1" customHeight="1" outlineLevel="1" x14ac:dyDescent="0.25">
      <c r="A92" s="6">
        <v>3137</v>
      </c>
      <c r="B92" s="8" t="s">
        <v>65</v>
      </c>
      <c r="C92" s="54" t="s">
        <v>36</v>
      </c>
      <c r="D92" s="8">
        <v>2019</v>
      </c>
      <c r="E92" s="8" t="s">
        <v>22</v>
      </c>
      <c r="F92" s="8">
        <v>200</v>
      </c>
      <c r="G92" s="8">
        <v>10</v>
      </c>
      <c r="H92" s="8">
        <v>308.88900000000001</v>
      </c>
    </row>
    <row r="93" spans="1:8" s="7" customFormat="1" ht="94.5" hidden="1" customHeight="1" outlineLevel="1" x14ac:dyDescent="0.25">
      <c r="A93" s="6">
        <v>2534</v>
      </c>
      <c r="B93" s="8" t="s">
        <v>65</v>
      </c>
      <c r="C93" s="54" t="s">
        <v>37</v>
      </c>
      <c r="D93" s="8">
        <v>2019</v>
      </c>
      <c r="E93" s="8" t="s">
        <v>22</v>
      </c>
      <c r="F93" s="8">
        <v>10</v>
      </c>
      <c r="G93" s="8">
        <v>140</v>
      </c>
      <c r="H93" s="8">
        <v>70</v>
      </c>
    </row>
    <row r="94" spans="1:8" s="7" customFormat="1" ht="94.5" hidden="1" customHeight="1" outlineLevel="1" x14ac:dyDescent="0.25">
      <c r="A94" s="6">
        <v>3219</v>
      </c>
      <c r="B94" s="8" t="s">
        <v>65</v>
      </c>
      <c r="C94" s="54" t="s">
        <v>38</v>
      </c>
      <c r="D94" s="8">
        <v>2019</v>
      </c>
      <c r="E94" s="8" t="s">
        <v>22</v>
      </c>
      <c r="F94" s="8">
        <v>10</v>
      </c>
      <c r="G94" s="8">
        <v>65</v>
      </c>
      <c r="H94" s="8">
        <v>152</v>
      </c>
    </row>
    <row r="95" spans="1:8" s="7" customFormat="1" ht="110.25" hidden="1" customHeight="1" outlineLevel="1" x14ac:dyDescent="0.25">
      <c r="A95" s="6">
        <v>4540</v>
      </c>
      <c r="B95" s="8" t="s">
        <v>65</v>
      </c>
      <c r="C95" s="54" t="s">
        <v>39</v>
      </c>
      <c r="D95" s="8">
        <v>2019</v>
      </c>
      <c r="E95" s="8" t="s">
        <v>22</v>
      </c>
      <c r="F95" s="8">
        <v>40</v>
      </c>
      <c r="G95" s="8">
        <v>15</v>
      </c>
      <c r="H95" s="8">
        <v>198.16399999999999</v>
      </c>
    </row>
    <row r="96" spans="1:8" s="7" customFormat="1" ht="110.25" hidden="1" customHeight="1" outlineLevel="1" x14ac:dyDescent="0.25">
      <c r="A96" s="6">
        <v>2655</v>
      </c>
      <c r="B96" s="8" t="s">
        <v>65</v>
      </c>
      <c r="C96" s="54" t="s">
        <v>40</v>
      </c>
      <c r="D96" s="8">
        <v>2019</v>
      </c>
      <c r="E96" s="8" t="s">
        <v>22</v>
      </c>
      <c r="F96" s="8">
        <v>615</v>
      </c>
      <c r="G96" s="8">
        <v>98</v>
      </c>
      <c r="H96" s="8">
        <v>715</v>
      </c>
    </row>
    <row r="97" spans="1:8" s="7" customFormat="1" ht="78.75" hidden="1" customHeight="1" outlineLevel="1" x14ac:dyDescent="0.25">
      <c r="A97" s="6">
        <v>6575</v>
      </c>
      <c r="B97" s="8" t="s">
        <v>65</v>
      </c>
      <c r="C97" s="54" t="s">
        <v>41</v>
      </c>
      <c r="D97" s="8">
        <v>2019</v>
      </c>
      <c r="E97" s="8" t="s">
        <v>22</v>
      </c>
      <c r="F97" s="8">
        <v>60</v>
      </c>
      <c r="G97" s="8">
        <v>20</v>
      </c>
      <c r="H97" s="8">
        <v>73.067999999999998</v>
      </c>
    </row>
    <row r="98" spans="1:8" s="7" customFormat="1" ht="63" hidden="1" customHeight="1" outlineLevel="1" x14ac:dyDescent="0.25">
      <c r="A98" s="6">
        <v>3716</v>
      </c>
      <c r="B98" s="8" t="s">
        <v>65</v>
      </c>
      <c r="C98" s="54" t="s">
        <v>42</v>
      </c>
      <c r="D98" s="8">
        <v>2019</v>
      </c>
      <c r="E98" s="8" t="s">
        <v>22</v>
      </c>
      <c r="F98" s="8">
        <v>80</v>
      </c>
      <c r="G98" s="8">
        <v>14.6</v>
      </c>
      <c r="H98" s="8">
        <v>100.042</v>
      </c>
    </row>
    <row r="99" spans="1:8" s="7" customFormat="1" ht="94.5" hidden="1" customHeight="1" outlineLevel="1" x14ac:dyDescent="0.25">
      <c r="A99" s="6">
        <v>2849</v>
      </c>
      <c r="B99" s="8" t="s">
        <v>65</v>
      </c>
      <c r="C99" s="54" t="s">
        <v>43</v>
      </c>
      <c r="D99" s="8">
        <v>2019</v>
      </c>
      <c r="E99" s="8" t="s">
        <v>22</v>
      </c>
      <c r="F99" s="8">
        <v>10</v>
      </c>
      <c r="G99" s="8">
        <v>149</v>
      </c>
      <c r="H99" s="8">
        <v>104.01300000000001</v>
      </c>
    </row>
    <row r="100" spans="1:8" s="7" customFormat="1" ht="63" hidden="1" customHeight="1" outlineLevel="1" x14ac:dyDescent="0.25">
      <c r="A100" s="6">
        <v>3575</v>
      </c>
      <c r="B100" s="8" t="s">
        <v>65</v>
      </c>
      <c r="C100" s="54" t="s">
        <v>44</v>
      </c>
      <c r="D100" s="8">
        <v>2019</v>
      </c>
      <c r="E100" s="8" t="s">
        <v>22</v>
      </c>
      <c r="F100" s="8">
        <v>65</v>
      </c>
      <c r="G100" s="8">
        <v>10</v>
      </c>
      <c r="H100" s="8">
        <v>120.63800000000001</v>
      </c>
    </row>
    <row r="101" spans="1:8" s="7" customFormat="1" ht="78.75" hidden="1" customHeight="1" outlineLevel="1" x14ac:dyDescent="0.25">
      <c r="A101" s="6">
        <v>3764</v>
      </c>
      <c r="B101" s="8" t="s">
        <v>65</v>
      </c>
      <c r="C101" s="54" t="s">
        <v>45</v>
      </c>
      <c r="D101" s="8">
        <v>2019</v>
      </c>
      <c r="E101" s="8" t="s">
        <v>22</v>
      </c>
      <c r="F101" s="8">
        <v>250</v>
      </c>
      <c r="G101" s="8">
        <v>14.8</v>
      </c>
      <c r="H101" s="8">
        <v>166.745</v>
      </c>
    </row>
    <row r="102" spans="1:8" s="7" customFormat="1" ht="94.5" hidden="1" customHeight="1" outlineLevel="1" x14ac:dyDescent="0.25">
      <c r="A102" s="6">
        <v>2640</v>
      </c>
      <c r="B102" s="8" t="s">
        <v>65</v>
      </c>
      <c r="C102" s="54" t="s">
        <v>46</v>
      </c>
      <c r="D102" s="8">
        <v>2019</v>
      </c>
      <c r="E102" s="8" t="s">
        <v>22</v>
      </c>
      <c r="F102" s="8">
        <v>40</v>
      </c>
      <c r="G102" s="8">
        <v>15</v>
      </c>
      <c r="H102" s="8">
        <v>112.634</v>
      </c>
    </row>
    <row r="103" spans="1:8" s="7" customFormat="1" ht="63" hidden="1" customHeight="1" outlineLevel="1" x14ac:dyDescent="0.25">
      <c r="A103" s="6">
        <v>2984</v>
      </c>
      <c r="B103" s="8" t="s">
        <v>65</v>
      </c>
      <c r="C103" s="54" t="s">
        <v>47</v>
      </c>
      <c r="D103" s="8">
        <v>2019</v>
      </c>
      <c r="E103" s="8" t="s">
        <v>22</v>
      </c>
      <c r="F103" s="8">
        <v>220</v>
      </c>
      <c r="G103" s="8">
        <v>70</v>
      </c>
      <c r="H103" s="8">
        <v>271.24799999999999</v>
      </c>
    </row>
    <row r="104" spans="1:8" s="7" customFormat="1" ht="63" hidden="1" customHeight="1" outlineLevel="1" x14ac:dyDescent="0.25">
      <c r="A104" s="6">
        <v>6661</v>
      </c>
      <c r="B104" s="8" t="s">
        <v>65</v>
      </c>
      <c r="C104" s="54" t="s">
        <v>48</v>
      </c>
      <c r="D104" s="8">
        <v>2019</v>
      </c>
      <c r="E104" s="8" t="s">
        <v>22</v>
      </c>
      <c r="F104" s="8">
        <v>615</v>
      </c>
      <c r="G104" s="8">
        <v>15</v>
      </c>
      <c r="H104" s="8">
        <v>393.28800000000001</v>
      </c>
    </row>
    <row r="105" spans="1:8" s="7" customFormat="1" ht="94.5" hidden="1" customHeight="1" outlineLevel="1" x14ac:dyDescent="0.25">
      <c r="A105" s="6">
        <v>4512</v>
      </c>
      <c r="B105" s="8" t="s">
        <v>65</v>
      </c>
      <c r="C105" s="54" t="s">
        <v>49</v>
      </c>
      <c r="D105" s="8">
        <v>2019</v>
      </c>
      <c r="E105" s="8" t="s">
        <v>22</v>
      </c>
      <c r="F105" s="8">
        <v>50</v>
      </c>
      <c r="G105" s="8">
        <v>12</v>
      </c>
      <c r="H105" s="8">
        <v>120.91</v>
      </c>
    </row>
    <row r="106" spans="1:8" s="7" customFormat="1" ht="78.75" hidden="1" customHeight="1" outlineLevel="1" x14ac:dyDescent="0.25">
      <c r="A106" s="6">
        <v>1802</v>
      </c>
      <c r="B106" s="8" t="s">
        <v>65</v>
      </c>
      <c r="C106" s="79" t="s">
        <v>50</v>
      </c>
      <c r="D106" s="8">
        <v>2020</v>
      </c>
      <c r="E106" s="8" t="s">
        <v>22</v>
      </c>
      <c r="F106" s="75">
        <v>28</v>
      </c>
      <c r="G106" s="8">
        <v>15</v>
      </c>
      <c r="H106" s="8">
        <v>91.313559999999995</v>
      </c>
    </row>
    <row r="107" spans="1:8" s="7" customFormat="1" ht="78.75" hidden="1" customHeight="1" outlineLevel="1" x14ac:dyDescent="0.25">
      <c r="A107" s="6">
        <v>1813</v>
      </c>
      <c r="B107" s="8" t="s">
        <v>65</v>
      </c>
      <c r="C107" s="79" t="s">
        <v>51</v>
      </c>
      <c r="D107" s="8">
        <v>2020</v>
      </c>
      <c r="E107" s="8" t="s">
        <v>22</v>
      </c>
      <c r="F107" s="75">
        <v>5</v>
      </c>
      <c r="G107" s="8">
        <v>15</v>
      </c>
      <c r="H107" s="8">
        <v>30.870460000000001</v>
      </c>
    </row>
    <row r="108" spans="1:8" s="7" customFormat="1" ht="47.25" hidden="1" customHeight="1" outlineLevel="1" x14ac:dyDescent="0.25">
      <c r="A108" s="6">
        <v>361</v>
      </c>
      <c r="B108" s="8" t="s">
        <v>65</v>
      </c>
      <c r="C108" s="79" t="s">
        <v>52</v>
      </c>
      <c r="D108" s="8">
        <v>2020</v>
      </c>
      <c r="E108" s="8" t="s">
        <v>22</v>
      </c>
      <c r="F108" s="75">
        <v>80</v>
      </c>
      <c r="G108" s="8">
        <v>10</v>
      </c>
      <c r="H108" s="8">
        <v>139.30781999999999</v>
      </c>
    </row>
    <row r="109" spans="1:8" s="7" customFormat="1" ht="63" hidden="1" customHeight="1" outlineLevel="1" x14ac:dyDescent="0.25">
      <c r="A109" s="6">
        <v>1684</v>
      </c>
      <c r="B109" s="8" t="s">
        <v>65</v>
      </c>
      <c r="C109" s="79" t="s">
        <v>53</v>
      </c>
      <c r="D109" s="8">
        <v>2020</v>
      </c>
      <c r="E109" s="8" t="s">
        <v>22</v>
      </c>
      <c r="F109" s="75">
        <v>51</v>
      </c>
      <c r="G109" s="8">
        <v>15</v>
      </c>
      <c r="H109" s="8">
        <v>145.32966999999999</v>
      </c>
    </row>
    <row r="110" spans="1:8" s="7" customFormat="1" ht="63" hidden="1" customHeight="1" outlineLevel="1" x14ac:dyDescent="0.25">
      <c r="A110" s="6">
        <v>374</v>
      </c>
      <c r="B110" s="8" t="s">
        <v>65</v>
      </c>
      <c r="C110" s="79" t="s">
        <v>54</v>
      </c>
      <c r="D110" s="8">
        <v>2020</v>
      </c>
      <c r="E110" s="8" t="s">
        <v>22</v>
      </c>
      <c r="F110" s="75">
        <v>217</v>
      </c>
      <c r="G110" s="8">
        <v>10</v>
      </c>
      <c r="H110" s="8">
        <v>400.32290999999998</v>
      </c>
    </row>
    <row r="111" spans="1:8" s="7" customFormat="1" ht="63" hidden="1" customHeight="1" outlineLevel="1" x14ac:dyDescent="0.25">
      <c r="A111" s="6">
        <v>406</v>
      </c>
      <c r="B111" s="8" t="s">
        <v>65</v>
      </c>
      <c r="C111" s="79" t="s">
        <v>55</v>
      </c>
      <c r="D111" s="8">
        <v>2020</v>
      </c>
      <c r="E111" s="8" t="s">
        <v>22</v>
      </c>
      <c r="F111" s="75">
        <v>380</v>
      </c>
      <c r="G111" s="8">
        <v>9</v>
      </c>
      <c r="H111" s="8">
        <v>629.95957999999996</v>
      </c>
    </row>
    <row r="112" spans="1:8" s="7" customFormat="1" ht="63" hidden="1" customHeight="1" outlineLevel="1" x14ac:dyDescent="0.25">
      <c r="A112" s="6">
        <v>394</v>
      </c>
      <c r="B112" s="8" t="s">
        <v>65</v>
      </c>
      <c r="C112" s="79" t="s">
        <v>56</v>
      </c>
      <c r="D112" s="8">
        <v>2020</v>
      </c>
      <c r="E112" s="8" t="s">
        <v>22</v>
      </c>
      <c r="F112" s="75">
        <v>238</v>
      </c>
      <c r="G112" s="8">
        <v>15</v>
      </c>
      <c r="H112" s="8">
        <v>363.96634999999998</v>
      </c>
    </row>
    <row r="113" spans="1:8" s="7" customFormat="1" ht="63" hidden="1" customHeight="1" outlineLevel="1" x14ac:dyDescent="0.25">
      <c r="A113" s="6">
        <v>859</v>
      </c>
      <c r="B113" s="8" t="s">
        <v>65</v>
      </c>
      <c r="C113" s="79" t="s">
        <v>57</v>
      </c>
      <c r="D113" s="8">
        <v>2020</v>
      </c>
      <c r="E113" s="8" t="s">
        <v>22</v>
      </c>
      <c r="F113" s="75">
        <v>254</v>
      </c>
      <c r="G113" s="8">
        <v>4</v>
      </c>
      <c r="H113" s="8">
        <v>228.44792000000001</v>
      </c>
    </row>
    <row r="114" spans="1:8" s="7" customFormat="1" ht="63" hidden="1" customHeight="1" outlineLevel="1" x14ac:dyDescent="0.25">
      <c r="A114" s="6">
        <v>1674</v>
      </c>
      <c r="B114" s="8" t="s">
        <v>65</v>
      </c>
      <c r="C114" s="79" t="s">
        <v>58</v>
      </c>
      <c r="D114" s="8">
        <v>2020</v>
      </c>
      <c r="E114" s="8" t="s">
        <v>22</v>
      </c>
      <c r="F114" s="75">
        <v>200</v>
      </c>
      <c r="G114" s="8">
        <v>10</v>
      </c>
      <c r="H114" s="8">
        <v>174.73111</v>
      </c>
    </row>
    <row r="115" spans="1:8" s="7" customFormat="1" ht="63" hidden="1" customHeight="1" outlineLevel="1" x14ac:dyDescent="0.25">
      <c r="A115" s="6">
        <v>1133</v>
      </c>
      <c r="B115" s="8" t="s">
        <v>65</v>
      </c>
      <c r="C115" s="79" t="s">
        <v>59</v>
      </c>
      <c r="D115" s="8">
        <v>2020</v>
      </c>
      <c r="E115" s="8" t="s">
        <v>22</v>
      </c>
      <c r="F115" s="75">
        <v>140</v>
      </c>
      <c r="G115" s="8">
        <v>6</v>
      </c>
      <c r="H115" s="8">
        <v>121.72295</v>
      </c>
    </row>
    <row r="116" spans="1:8" s="7" customFormat="1" ht="29.25" hidden="1" customHeight="1" outlineLevel="1" x14ac:dyDescent="0.25">
      <c r="A116" s="6">
        <v>1155</v>
      </c>
      <c r="B116" s="8" t="s">
        <v>65</v>
      </c>
      <c r="C116" s="79" t="s">
        <v>60</v>
      </c>
      <c r="D116" s="8">
        <v>2020</v>
      </c>
      <c r="E116" s="8" t="s">
        <v>22</v>
      </c>
      <c r="F116" s="75">
        <v>215</v>
      </c>
      <c r="G116" s="8">
        <v>15</v>
      </c>
      <c r="H116" s="8">
        <v>154.81996000000001</v>
      </c>
    </row>
    <row r="117" spans="1:8" s="7" customFormat="1" ht="29.25" hidden="1" customHeight="1" outlineLevel="1" x14ac:dyDescent="0.25">
      <c r="A117" s="6">
        <v>1688</v>
      </c>
      <c r="B117" s="8" t="s">
        <v>65</v>
      </c>
      <c r="C117" s="79" t="s">
        <v>61</v>
      </c>
      <c r="D117" s="8">
        <v>2020</v>
      </c>
      <c r="E117" s="8" t="s">
        <v>22</v>
      </c>
      <c r="F117" s="75">
        <v>270</v>
      </c>
      <c r="G117" s="8">
        <v>15</v>
      </c>
      <c r="H117" s="8">
        <v>214.32626999999999</v>
      </c>
    </row>
    <row r="118" spans="1:8" s="7" customFormat="1" ht="29.25" hidden="1" customHeight="1" outlineLevel="1" x14ac:dyDescent="0.25">
      <c r="A118" s="6">
        <v>920</v>
      </c>
      <c r="B118" s="8" t="s">
        <v>65</v>
      </c>
      <c r="C118" s="79" t="s">
        <v>62</v>
      </c>
      <c r="D118" s="8">
        <v>2020</v>
      </c>
      <c r="E118" s="8" t="s">
        <v>22</v>
      </c>
      <c r="F118" s="75">
        <v>5</v>
      </c>
      <c r="G118" s="8">
        <v>15</v>
      </c>
      <c r="H118" s="8">
        <v>96.304540000000003</v>
      </c>
    </row>
    <row r="119" spans="1:8" s="7" customFormat="1" ht="29.25" hidden="1" customHeight="1" outlineLevel="1" x14ac:dyDescent="0.25">
      <c r="A119" s="6">
        <v>1677</v>
      </c>
      <c r="B119" s="8" t="s">
        <v>65</v>
      </c>
      <c r="C119" s="79" t="s">
        <v>63</v>
      </c>
      <c r="D119" s="8">
        <v>2020</v>
      </c>
      <c r="E119" s="8" t="s">
        <v>22</v>
      </c>
      <c r="F119" s="75">
        <v>152</v>
      </c>
      <c r="G119" s="8">
        <v>15</v>
      </c>
      <c r="H119" s="8">
        <v>252.16135</v>
      </c>
    </row>
    <row r="120" spans="1:8" s="7" customFormat="1" ht="29.25" hidden="1" customHeight="1" outlineLevel="1" x14ac:dyDescent="0.25">
      <c r="A120" s="61">
        <v>9522</v>
      </c>
      <c r="B120" s="8" t="s">
        <v>65</v>
      </c>
      <c r="C120" s="49" t="s">
        <v>1989</v>
      </c>
      <c r="D120" s="8">
        <v>2021</v>
      </c>
      <c r="E120" s="8"/>
      <c r="F120" s="75">
        <v>3</v>
      </c>
      <c r="G120" s="8">
        <v>15</v>
      </c>
      <c r="H120" s="8">
        <v>81.186000000000007</v>
      </c>
    </row>
    <row r="121" spans="1:8" s="7" customFormat="1" ht="29.25" hidden="1" customHeight="1" outlineLevel="1" x14ac:dyDescent="0.25">
      <c r="A121" s="62">
        <v>1290</v>
      </c>
      <c r="B121" s="8" t="s">
        <v>65</v>
      </c>
      <c r="C121" s="79" t="s">
        <v>1990</v>
      </c>
      <c r="D121" s="8">
        <v>2021</v>
      </c>
      <c r="E121" s="8"/>
      <c r="F121" s="75">
        <v>4</v>
      </c>
      <c r="G121" s="8">
        <v>15</v>
      </c>
      <c r="H121" s="8">
        <v>95.25</v>
      </c>
    </row>
    <row r="122" spans="1:8" s="7" customFormat="1" ht="29.25" hidden="1" customHeight="1" outlineLevel="1" x14ac:dyDescent="0.25">
      <c r="A122" s="62">
        <v>1289</v>
      </c>
      <c r="B122" s="8" t="s">
        <v>65</v>
      </c>
      <c r="C122" s="79" t="s">
        <v>1991</v>
      </c>
      <c r="D122" s="8">
        <v>2021</v>
      </c>
      <c r="E122" s="8"/>
      <c r="F122" s="75">
        <v>17</v>
      </c>
      <c r="G122" s="8">
        <v>10</v>
      </c>
      <c r="H122" s="8">
        <v>65.600999999999999</v>
      </c>
    </row>
    <row r="123" spans="1:8" s="7" customFormat="1" ht="29.25" hidden="1" customHeight="1" outlineLevel="1" x14ac:dyDescent="0.25">
      <c r="A123" s="62">
        <v>1284</v>
      </c>
      <c r="B123" s="8" t="s">
        <v>65</v>
      </c>
      <c r="C123" s="79" t="s">
        <v>1992</v>
      </c>
      <c r="D123" s="8">
        <v>2021</v>
      </c>
      <c r="E123" s="8"/>
      <c r="F123" s="75">
        <v>22</v>
      </c>
      <c r="G123" s="8">
        <v>15</v>
      </c>
      <c r="H123" s="8">
        <v>79.372</v>
      </c>
    </row>
    <row r="124" spans="1:8" s="7" customFormat="1" ht="29.25" hidden="1" customHeight="1" outlineLevel="1" x14ac:dyDescent="0.25">
      <c r="A124" s="62">
        <v>1283</v>
      </c>
      <c r="B124" s="8" t="s">
        <v>65</v>
      </c>
      <c r="C124" s="79" t="s">
        <v>1993</v>
      </c>
      <c r="D124" s="8">
        <v>2021</v>
      </c>
      <c r="E124" s="8"/>
      <c r="F124" s="75">
        <v>113</v>
      </c>
      <c r="G124" s="8">
        <v>3</v>
      </c>
      <c r="H124" s="8">
        <v>172.12</v>
      </c>
    </row>
    <row r="125" spans="1:8" s="7" customFormat="1" ht="29.25" hidden="1" customHeight="1" outlineLevel="1" x14ac:dyDescent="0.25">
      <c r="A125" s="61">
        <v>9733</v>
      </c>
      <c r="B125" s="8" t="s">
        <v>65</v>
      </c>
      <c r="C125" s="79" t="s">
        <v>1994</v>
      </c>
      <c r="D125" s="8">
        <v>2021</v>
      </c>
      <c r="E125" s="8"/>
      <c r="F125" s="75">
        <v>3</v>
      </c>
      <c r="G125" s="8">
        <v>15</v>
      </c>
      <c r="H125" s="8">
        <v>56.445999999999998</v>
      </c>
    </row>
    <row r="126" spans="1:8" s="7" customFormat="1" ht="29.25" hidden="1" customHeight="1" outlineLevel="1" x14ac:dyDescent="0.25">
      <c r="A126" s="61">
        <v>9680</v>
      </c>
      <c r="B126" s="8" t="s">
        <v>65</v>
      </c>
      <c r="C126" s="79" t="s">
        <v>1995</v>
      </c>
      <c r="D126" s="8">
        <v>2021</v>
      </c>
      <c r="E126" s="8"/>
      <c r="F126" s="75">
        <v>5</v>
      </c>
      <c r="G126" s="8">
        <v>15</v>
      </c>
      <c r="H126" s="8">
        <v>33.77225</v>
      </c>
    </row>
    <row r="127" spans="1:8" s="7" customFormat="1" ht="29.25" hidden="1" customHeight="1" outlineLevel="1" x14ac:dyDescent="0.25">
      <c r="A127" s="61">
        <v>9530</v>
      </c>
      <c r="B127" s="8" t="s">
        <v>65</v>
      </c>
      <c r="C127" s="79" t="s">
        <v>1996</v>
      </c>
      <c r="D127" s="8">
        <v>2021</v>
      </c>
      <c r="E127" s="8"/>
      <c r="F127" s="75">
        <v>200</v>
      </c>
      <c r="G127" s="8">
        <v>15</v>
      </c>
      <c r="H127" s="8">
        <v>179.46039999999999</v>
      </c>
    </row>
    <row r="128" spans="1:8" s="7" customFormat="1" ht="29.25" hidden="1" customHeight="1" outlineLevel="1" x14ac:dyDescent="0.25">
      <c r="A128" s="61">
        <v>9544</v>
      </c>
      <c r="B128" s="8" t="s">
        <v>65</v>
      </c>
      <c r="C128" s="79" t="s">
        <v>1997</v>
      </c>
      <c r="D128" s="8">
        <v>2021</v>
      </c>
      <c r="E128" s="8"/>
      <c r="F128" s="75">
        <v>60</v>
      </c>
      <c r="G128" s="8">
        <v>15</v>
      </c>
      <c r="H128" s="8">
        <v>152.73705000000001</v>
      </c>
    </row>
    <row r="129" spans="1:8" s="7" customFormat="1" ht="29.25" hidden="1" customHeight="1" outlineLevel="1" x14ac:dyDescent="0.25">
      <c r="A129" s="61">
        <v>9540</v>
      </c>
      <c r="B129" s="8" t="s">
        <v>65</v>
      </c>
      <c r="C129" s="79" t="s">
        <v>1998</v>
      </c>
      <c r="D129" s="8">
        <v>2021</v>
      </c>
      <c r="E129" s="8"/>
      <c r="F129" s="75">
        <v>36</v>
      </c>
      <c r="G129" s="8">
        <v>50</v>
      </c>
      <c r="H129" s="8">
        <v>81.510189999999994</v>
      </c>
    </row>
    <row r="130" spans="1:8" s="7" customFormat="1" ht="29.25" hidden="1" customHeight="1" outlineLevel="1" x14ac:dyDescent="0.25">
      <c r="A130" s="61">
        <v>9571</v>
      </c>
      <c r="B130" s="8" t="s">
        <v>65</v>
      </c>
      <c r="C130" s="79" t="s">
        <v>1999</v>
      </c>
      <c r="D130" s="8">
        <v>2021</v>
      </c>
      <c r="E130" s="8"/>
      <c r="F130" s="75">
        <v>87</v>
      </c>
      <c r="G130" s="8">
        <v>9</v>
      </c>
      <c r="H130" s="8">
        <v>135.22538</v>
      </c>
    </row>
    <row r="131" spans="1:8" s="7" customFormat="1" ht="29.25" hidden="1" customHeight="1" outlineLevel="1" x14ac:dyDescent="0.25">
      <c r="A131" s="62">
        <v>799</v>
      </c>
      <c r="B131" s="8" t="s">
        <v>65</v>
      </c>
      <c r="C131" s="79" t="s">
        <v>2000</v>
      </c>
      <c r="D131" s="8">
        <v>2021</v>
      </c>
      <c r="E131" s="8"/>
      <c r="F131" s="75">
        <v>70</v>
      </c>
      <c r="G131" s="8">
        <v>15</v>
      </c>
      <c r="H131" s="8">
        <v>97.643739999999994</v>
      </c>
    </row>
    <row r="132" spans="1:8" s="7" customFormat="1" ht="29.25" hidden="1" customHeight="1" outlineLevel="1" x14ac:dyDescent="0.25">
      <c r="A132" s="62">
        <v>599</v>
      </c>
      <c r="B132" s="8" t="s">
        <v>65</v>
      </c>
      <c r="C132" s="79" t="s">
        <v>2001</v>
      </c>
      <c r="D132" s="8">
        <v>2021</v>
      </c>
      <c r="E132" s="8"/>
      <c r="F132" s="75">
        <v>95</v>
      </c>
      <c r="G132" s="8">
        <v>6</v>
      </c>
      <c r="H132" s="8">
        <v>105.72880000000001</v>
      </c>
    </row>
    <row r="133" spans="1:8" s="7" customFormat="1" ht="29.25" hidden="1" customHeight="1" outlineLevel="1" x14ac:dyDescent="0.25">
      <c r="A133" s="61">
        <v>9535</v>
      </c>
      <c r="B133" s="8" t="s">
        <v>65</v>
      </c>
      <c r="C133" s="79" t="s">
        <v>2002</v>
      </c>
      <c r="D133" s="8">
        <v>2021</v>
      </c>
      <c r="E133" s="8"/>
      <c r="F133" s="75">
        <v>90</v>
      </c>
      <c r="G133" s="8">
        <v>10</v>
      </c>
      <c r="H133" s="8">
        <v>113.93300000000001</v>
      </c>
    </row>
    <row r="134" spans="1:8" s="7" customFormat="1" ht="29.25" hidden="1" customHeight="1" outlineLevel="1" x14ac:dyDescent="0.25">
      <c r="A134" s="61">
        <v>9534</v>
      </c>
      <c r="B134" s="8" t="s">
        <v>65</v>
      </c>
      <c r="C134" s="79" t="s">
        <v>2003</v>
      </c>
      <c r="D134" s="8">
        <v>2021</v>
      </c>
      <c r="E134" s="8"/>
      <c r="F134" s="75">
        <v>75</v>
      </c>
      <c r="G134" s="8">
        <v>10</v>
      </c>
      <c r="H134" s="8">
        <v>116.36499999999999</v>
      </c>
    </row>
    <row r="135" spans="1:8" s="7" customFormat="1" ht="29.25" hidden="1" customHeight="1" outlineLevel="1" x14ac:dyDescent="0.25">
      <c r="A135" s="61">
        <v>9542</v>
      </c>
      <c r="B135" s="8" t="s">
        <v>65</v>
      </c>
      <c r="C135" s="79" t="s">
        <v>2004</v>
      </c>
      <c r="D135" s="8">
        <v>2021</v>
      </c>
      <c r="E135" s="8"/>
      <c r="F135" s="75">
        <v>340</v>
      </c>
      <c r="G135" s="8">
        <v>15</v>
      </c>
      <c r="H135" s="8">
        <v>231.983</v>
      </c>
    </row>
    <row r="136" spans="1:8" s="7" customFormat="1" ht="29.25" hidden="1" customHeight="1" outlineLevel="1" x14ac:dyDescent="0.25">
      <c r="A136" s="61">
        <v>9536</v>
      </c>
      <c r="B136" s="8" t="s">
        <v>65</v>
      </c>
      <c r="C136" s="79" t="s">
        <v>2005</v>
      </c>
      <c r="D136" s="8">
        <v>2021</v>
      </c>
      <c r="E136" s="8"/>
      <c r="F136" s="75">
        <v>71</v>
      </c>
      <c r="G136" s="8">
        <v>6</v>
      </c>
      <c r="H136" s="8">
        <v>86.706000000000003</v>
      </c>
    </row>
    <row r="137" spans="1:8" s="7" customFormat="1" ht="29.25" hidden="1" customHeight="1" outlineLevel="1" x14ac:dyDescent="0.25">
      <c r="A137" s="62">
        <v>826</v>
      </c>
      <c r="B137" s="8" t="s">
        <v>65</v>
      </c>
      <c r="C137" s="79" t="s">
        <v>2006</v>
      </c>
      <c r="D137" s="8">
        <v>2021</v>
      </c>
      <c r="E137" s="8"/>
      <c r="F137" s="75">
        <v>80</v>
      </c>
      <c r="G137" s="8">
        <v>15</v>
      </c>
      <c r="H137" s="8">
        <v>134.578</v>
      </c>
    </row>
    <row r="138" spans="1:8" s="7" customFormat="1" ht="29.25" hidden="1" customHeight="1" outlineLevel="1" x14ac:dyDescent="0.25">
      <c r="A138" s="61">
        <v>9543</v>
      </c>
      <c r="B138" s="8" t="s">
        <v>65</v>
      </c>
      <c r="C138" s="79" t="s">
        <v>2007</v>
      </c>
      <c r="D138" s="8">
        <v>2021</v>
      </c>
      <c r="E138" s="8"/>
      <c r="F138" s="75">
        <v>229</v>
      </c>
      <c r="G138" s="8">
        <v>30</v>
      </c>
      <c r="H138" s="8">
        <v>239.59200000000001</v>
      </c>
    </row>
    <row r="139" spans="1:8" s="7" customFormat="1" ht="29.25" hidden="1" customHeight="1" outlineLevel="1" x14ac:dyDescent="0.25">
      <c r="A139" s="62">
        <v>812</v>
      </c>
      <c r="B139" s="8" t="s">
        <v>65</v>
      </c>
      <c r="C139" s="79" t="s">
        <v>2008</v>
      </c>
      <c r="D139" s="8">
        <v>2021</v>
      </c>
      <c r="E139" s="8"/>
      <c r="F139" s="75">
        <v>60</v>
      </c>
      <c r="G139" s="8">
        <v>15</v>
      </c>
      <c r="H139" s="8">
        <v>78.274000000000001</v>
      </c>
    </row>
    <row r="140" spans="1:8" s="7" customFormat="1" ht="29.25" hidden="1" customHeight="1" outlineLevel="1" x14ac:dyDescent="0.25">
      <c r="A140" s="61">
        <v>9550</v>
      </c>
      <c r="B140" s="8" t="s">
        <v>65</v>
      </c>
      <c r="C140" s="79" t="s">
        <v>2009</v>
      </c>
      <c r="D140" s="8">
        <v>2021</v>
      </c>
      <c r="E140" s="8"/>
      <c r="F140" s="75">
        <v>50</v>
      </c>
      <c r="G140" s="8">
        <v>15</v>
      </c>
      <c r="H140" s="8">
        <v>81.28</v>
      </c>
    </row>
    <row r="141" spans="1:8" s="7" customFormat="1" ht="29.25" hidden="1" customHeight="1" outlineLevel="1" x14ac:dyDescent="0.25">
      <c r="A141" s="61">
        <v>9548</v>
      </c>
      <c r="B141" s="8" t="s">
        <v>65</v>
      </c>
      <c r="C141" s="79" t="s">
        <v>2010</v>
      </c>
      <c r="D141" s="8">
        <v>2021</v>
      </c>
      <c r="E141" s="8"/>
      <c r="F141" s="75">
        <v>50</v>
      </c>
      <c r="G141" s="8">
        <v>15</v>
      </c>
      <c r="H141" s="8">
        <v>65.275999999999996</v>
      </c>
    </row>
    <row r="142" spans="1:8" s="7" customFormat="1" ht="29.25" hidden="1" customHeight="1" outlineLevel="1" x14ac:dyDescent="0.25">
      <c r="A142" s="61">
        <v>9539</v>
      </c>
      <c r="B142" s="8" t="s">
        <v>65</v>
      </c>
      <c r="C142" s="79" t="s">
        <v>2011</v>
      </c>
      <c r="D142" s="8">
        <v>2021</v>
      </c>
      <c r="E142" s="8"/>
      <c r="F142" s="75">
        <v>74</v>
      </c>
      <c r="G142" s="8">
        <v>15</v>
      </c>
      <c r="H142" s="8">
        <v>86.218999999999994</v>
      </c>
    </row>
    <row r="143" spans="1:8" s="7" customFormat="1" ht="29.25" hidden="1" customHeight="1" outlineLevel="1" x14ac:dyDescent="0.25">
      <c r="A143" s="61">
        <v>9557</v>
      </c>
      <c r="B143" s="8" t="s">
        <v>65</v>
      </c>
      <c r="C143" s="79" t="s">
        <v>2012</v>
      </c>
      <c r="D143" s="8">
        <v>2021</v>
      </c>
      <c r="E143" s="8"/>
      <c r="F143" s="75">
        <v>40</v>
      </c>
      <c r="G143" s="8">
        <v>15</v>
      </c>
      <c r="H143" s="8">
        <v>59.686</v>
      </c>
    </row>
    <row r="144" spans="1:8" s="7" customFormat="1" ht="29.25" hidden="1" customHeight="1" outlineLevel="1" x14ac:dyDescent="0.25">
      <c r="A144" s="61">
        <v>9555</v>
      </c>
      <c r="B144" s="8" t="s">
        <v>65</v>
      </c>
      <c r="C144" s="79" t="s">
        <v>2013</v>
      </c>
      <c r="D144" s="8">
        <v>2021</v>
      </c>
      <c r="E144" s="8"/>
      <c r="F144" s="75">
        <v>70</v>
      </c>
      <c r="G144" s="8">
        <v>6</v>
      </c>
      <c r="H144" s="8">
        <v>85.039000000000001</v>
      </c>
    </row>
    <row r="145" spans="1:8" s="7" customFormat="1" ht="29.25" hidden="1" customHeight="1" outlineLevel="1" x14ac:dyDescent="0.25">
      <c r="A145" s="61">
        <v>9682</v>
      </c>
      <c r="B145" s="8" t="s">
        <v>65</v>
      </c>
      <c r="C145" s="79" t="s">
        <v>2014</v>
      </c>
      <c r="D145" s="8">
        <v>2021</v>
      </c>
      <c r="E145" s="8"/>
      <c r="F145" s="75">
        <v>39</v>
      </c>
      <c r="G145" s="8">
        <v>15</v>
      </c>
      <c r="H145" s="8">
        <v>65.459000000000003</v>
      </c>
    </row>
    <row r="146" spans="1:8" s="7" customFormat="1" ht="29.25" hidden="1" customHeight="1" outlineLevel="1" x14ac:dyDescent="0.25">
      <c r="A146" s="61">
        <v>9434</v>
      </c>
      <c r="B146" s="8" t="s">
        <v>65</v>
      </c>
      <c r="C146" s="79" t="s">
        <v>2015</v>
      </c>
      <c r="D146" s="8">
        <v>2021</v>
      </c>
      <c r="E146" s="8"/>
      <c r="F146" s="75">
        <v>115</v>
      </c>
      <c r="G146" s="8">
        <v>15</v>
      </c>
      <c r="H146" s="8">
        <v>118</v>
      </c>
    </row>
    <row r="147" spans="1:8" s="7" customFormat="1" ht="29.25" hidden="1" customHeight="1" outlineLevel="1" x14ac:dyDescent="0.25">
      <c r="A147" s="61">
        <v>9435</v>
      </c>
      <c r="B147" s="8" t="s">
        <v>65</v>
      </c>
      <c r="C147" s="79" t="s">
        <v>2016</v>
      </c>
      <c r="D147" s="8">
        <v>2021</v>
      </c>
      <c r="E147" s="8"/>
      <c r="F147" s="75">
        <v>130</v>
      </c>
      <c r="G147" s="8">
        <v>15</v>
      </c>
      <c r="H147" s="8">
        <v>124.22499999999999</v>
      </c>
    </row>
    <row r="148" spans="1:8" s="7" customFormat="1" ht="29.25" hidden="1" customHeight="1" outlineLevel="1" x14ac:dyDescent="0.25">
      <c r="A148" s="62">
        <v>700</v>
      </c>
      <c r="B148" s="8" t="s">
        <v>65</v>
      </c>
      <c r="C148" s="79" t="s">
        <v>2017</v>
      </c>
      <c r="D148" s="8">
        <v>2021</v>
      </c>
      <c r="E148" s="8"/>
      <c r="F148" s="75">
        <v>36</v>
      </c>
      <c r="G148" s="82">
        <v>20</v>
      </c>
      <c r="H148" s="8">
        <v>111</v>
      </c>
    </row>
    <row r="149" spans="1:8" s="7" customFormat="1" ht="29.25" hidden="1" customHeight="1" outlineLevel="1" x14ac:dyDescent="0.25">
      <c r="A149" s="62">
        <v>3824</v>
      </c>
      <c r="B149" s="8" t="s">
        <v>65</v>
      </c>
      <c r="C149" s="79" t="s">
        <v>2018</v>
      </c>
      <c r="D149" s="8">
        <v>2021</v>
      </c>
      <c r="E149" s="8"/>
      <c r="F149" s="75">
        <v>233</v>
      </c>
      <c r="G149" s="82">
        <v>15</v>
      </c>
      <c r="H149" s="8">
        <v>387</v>
      </c>
    </row>
    <row r="150" spans="1:8" s="7" customFormat="1" ht="29.25" hidden="1" customHeight="1" outlineLevel="1" x14ac:dyDescent="0.25">
      <c r="A150" s="61">
        <v>9508</v>
      </c>
      <c r="B150" s="8" t="s">
        <v>65</v>
      </c>
      <c r="C150" s="79" t="s">
        <v>2020</v>
      </c>
      <c r="D150" s="8">
        <v>2021</v>
      </c>
      <c r="E150" s="8"/>
      <c r="F150" s="75">
        <v>327</v>
      </c>
      <c r="G150" s="82">
        <v>150</v>
      </c>
      <c r="H150" s="8">
        <v>437</v>
      </c>
    </row>
    <row r="151" spans="1:8" s="7" customFormat="1" ht="29.25" hidden="1" customHeight="1" outlineLevel="1" x14ac:dyDescent="0.25">
      <c r="A151" s="61">
        <v>9728</v>
      </c>
      <c r="B151" s="8" t="s">
        <v>65</v>
      </c>
      <c r="C151" s="79" t="s">
        <v>2021</v>
      </c>
      <c r="D151" s="8">
        <v>2021</v>
      </c>
      <c r="E151" s="8"/>
      <c r="F151" s="75">
        <v>3840</v>
      </c>
      <c r="G151" s="82">
        <v>20</v>
      </c>
      <c r="H151" s="8">
        <v>3937</v>
      </c>
    </row>
    <row r="152" spans="1:8" s="7" customFormat="1" ht="29.25" hidden="1" customHeight="1" outlineLevel="1" x14ac:dyDescent="0.25">
      <c r="A152" s="62">
        <v>3832</v>
      </c>
      <c r="B152" s="8" t="s">
        <v>65</v>
      </c>
      <c r="C152" s="79" t="s">
        <v>2022</v>
      </c>
      <c r="D152" s="8">
        <v>2021</v>
      </c>
      <c r="E152" s="8"/>
      <c r="F152" s="75">
        <v>40</v>
      </c>
      <c r="G152" s="82">
        <v>15</v>
      </c>
      <c r="H152" s="8">
        <v>204</v>
      </c>
    </row>
    <row r="153" spans="1:8" s="7" customFormat="1" ht="29.25" hidden="1" customHeight="1" outlineLevel="1" x14ac:dyDescent="0.25">
      <c r="A153" s="61">
        <v>9727</v>
      </c>
      <c r="B153" s="8" t="s">
        <v>65</v>
      </c>
      <c r="C153" s="79" t="s">
        <v>2023</v>
      </c>
      <c r="D153" s="8">
        <v>2021</v>
      </c>
      <c r="E153" s="8"/>
      <c r="F153" s="75">
        <v>266</v>
      </c>
      <c r="G153" s="8">
        <v>45</v>
      </c>
      <c r="H153" s="8">
        <v>586</v>
      </c>
    </row>
    <row r="154" spans="1:8" s="7" customFormat="1" ht="29.25" hidden="1" customHeight="1" outlineLevel="1" x14ac:dyDescent="0.25">
      <c r="A154" s="61">
        <v>9729</v>
      </c>
      <c r="B154" s="8" t="s">
        <v>65</v>
      </c>
      <c r="C154" s="79" t="s">
        <v>2025</v>
      </c>
      <c r="D154" s="8">
        <v>2021</v>
      </c>
      <c r="E154" s="8"/>
      <c r="F154" s="75">
        <v>690</v>
      </c>
      <c r="G154" s="82">
        <v>40</v>
      </c>
      <c r="H154" s="8">
        <v>1045</v>
      </c>
    </row>
    <row r="155" spans="1:8" s="7" customFormat="1" ht="29.25" hidden="1" customHeight="1" outlineLevel="1" x14ac:dyDescent="0.25">
      <c r="A155" s="62">
        <v>3825</v>
      </c>
      <c r="B155" s="8" t="s">
        <v>65</v>
      </c>
      <c r="C155" s="79" t="s">
        <v>2026</v>
      </c>
      <c r="D155" s="8">
        <v>2021</v>
      </c>
      <c r="E155" s="8"/>
      <c r="F155" s="75">
        <v>10</v>
      </c>
      <c r="G155" s="82">
        <v>50</v>
      </c>
      <c r="H155" s="8">
        <v>22</v>
      </c>
    </row>
    <row r="156" spans="1:8" s="7" customFormat="1" ht="29.25" hidden="1" customHeight="1" outlineLevel="1" x14ac:dyDescent="0.25">
      <c r="A156" s="61">
        <v>9739</v>
      </c>
      <c r="B156" s="8" t="s">
        <v>65</v>
      </c>
      <c r="C156" s="83" t="s">
        <v>2027</v>
      </c>
      <c r="D156" s="8">
        <v>2021</v>
      </c>
      <c r="E156" s="8"/>
      <c r="F156" s="75">
        <v>40</v>
      </c>
      <c r="G156" s="82">
        <v>15</v>
      </c>
      <c r="H156" s="8">
        <v>179</v>
      </c>
    </row>
    <row r="157" spans="1:8" s="7" customFormat="1" ht="29.25" hidden="1" customHeight="1" outlineLevel="1" x14ac:dyDescent="0.25">
      <c r="A157" s="62">
        <v>1261</v>
      </c>
      <c r="B157" s="8" t="s">
        <v>65</v>
      </c>
      <c r="C157" s="79" t="s">
        <v>2028</v>
      </c>
      <c r="D157" s="8">
        <v>2021</v>
      </c>
      <c r="E157" s="8"/>
      <c r="F157" s="75">
        <v>25</v>
      </c>
      <c r="G157" s="82">
        <v>15</v>
      </c>
      <c r="H157" s="8">
        <v>101</v>
      </c>
    </row>
    <row r="158" spans="1:8" s="7" customFormat="1" ht="29.25" hidden="1" customHeight="1" outlineLevel="1" x14ac:dyDescent="0.25">
      <c r="A158" s="61">
        <v>9722</v>
      </c>
      <c r="B158" s="8" t="s">
        <v>65</v>
      </c>
      <c r="C158" s="79" t="s">
        <v>2034</v>
      </c>
      <c r="D158" s="8">
        <v>2021</v>
      </c>
      <c r="E158" s="8"/>
      <c r="F158" s="75">
        <v>75</v>
      </c>
      <c r="G158" s="8" t="s">
        <v>2035</v>
      </c>
      <c r="H158" s="8">
        <v>287</v>
      </c>
    </row>
    <row r="159" spans="1:8" s="7" customFormat="1" ht="29.25" hidden="1" customHeight="1" outlineLevel="1" x14ac:dyDescent="0.25">
      <c r="A159" s="61">
        <v>9094</v>
      </c>
      <c r="B159" s="8" t="s">
        <v>65</v>
      </c>
      <c r="C159" s="79" t="s">
        <v>2036</v>
      </c>
      <c r="D159" s="8">
        <v>2021</v>
      </c>
      <c r="E159" s="8"/>
      <c r="F159" s="75">
        <v>973</v>
      </c>
      <c r="G159" s="8" t="s">
        <v>2037</v>
      </c>
      <c r="H159" s="8">
        <v>1232</v>
      </c>
    </row>
    <row r="160" spans="1:8" s="7" customFormat="1" ht="29.25" hidden="1" customHeight="1" outlineLevel="1" x14ac:dyDescent="0.25">
      <c r="A160" s="61">
        <v>9449</v>
      </c>
      <c r="B160" s="8" t="s">
        <v>65</v>
      </c>
      <c r="C160" s="79" t="s">
        <v>2038</v>
      </c>
      <c r="D160" s="8">
        <v>2021</v>
      </c>
      <c r="E160" s="8"/>
      <c r="F160" s="75">
        <v>7</v>
      </c>
      <c r="G160" s="8">
        <v>40</v>
      </c>
      <c r="H160" s="8">
        <v>102.60199</v>
      </c>
    </row>
    <row r="161" spans="1:8" s="7" customFormat="1" ht="29.25" hidden="1" customHeight="1" outlineLevel="1" x14ac:dyDescent="0.25">
      <c r="A161" s="61">
        <v>9384</v>
      </c>
      <c r="B161" s="8" t="s">
        <v>65</v>
      </c>
      <c r="C161" s="79" t="s">
        <v>2039</v>
      </c>
      <c r="D161" s="8">
        <v>2021</v>
      </c>
      <c r="E161" s="8"/>
      <c r="F161" s="75">
        <v>105</v>
      </c>
      <c r="G161" s="8">
        <v>15</v>
      </c>
      <c r="H161" s="8">
        <v>244.96835999999999</v>
      </c>
    </row>
    <row r="162" spans="1:8" s="7" customFormat="1" ht="29.25" hidden="1" customHeight="1" outlineLevel="1" x14ac:dyDescent="0.25">
      <c r="A162" s="61">
        <v>9383</v>
      </c>
      <c r="B162" s="8" t="s">
        <v>65</v>
      </c>
      <c r="C162" s="79" t="s">
        <v>2040</v>
      </c>
      <c r="D162" s="8">
        <v>2021</v>
      </c>
      <c r="E162" s="8"/>
      <c r="F162" s="75">
        <v>120</v>
      </c>
      <c r="G162" s="8">
        <v>100</v>
      </c>
      <c r="H162" s="8">
        <v>316.09401000000003</v>
      </c>
    </row>
    <row r="163" spans="1:8" s="7" customFormat="1" ht="29.25" hidden="1" customHeight="1" outlineLevel="1" x14ac:dyDescent="0.25">
      <c r="A163" s="61">
        <v>9345</v>
      </c>
      <c r="B163" s="8" t="s">
        <v>65</v>
      </c>
      <c r="C163" s="79" t="s">
        <v>2041</v>
      </c>
      <c r="D163" s="8">
        <v>2021</v>
      </c>
      <c r="E163" s="8"/>
      <c r="F163" s="75">
        <v>80</v>
      </c>
      <c r="G163" s="8">
        <v>15</v>
      </c>
      <c r="H163" s="8">
        <v>186.73113000000001</v>
      </c>
    </row>
    <row r="164" spans="1:8" s="7" customFormat="1" ht="29.25" hidden="1" customHeight="1" outlineLevel="1" x14ac:dyDescent="0.25">
      <c r="A164" s="61">
        <v>9533</v>
      </c>
      <c r="B164" s="8" t="s">
        <v>65</v>
      </c>
      <c r="C164" s="79" t="s">
        <v>2042</v>
      </c>
      <c r="D164" s="8">
        <v>2021</v>
      </c>
      <c r="E164" s="8"/>
      <c r="F164" s="75">
        <v>25</v>
      </c>
      <c r="G164" s="8">
        <v>15</v>
      </c>
      <c r="H164" s="8">
        <v>115.95699999999999</v>
      </c>
    </row>
    <row r="165" spans="1:8" s="7" customFormat="1" ht="29.25" hidden="1" customHeight="1" outlineLevel="1" x14ac:dyDescent="0.25">
      <c r="A165" s="61">
        <v>9347</v>
      </c>
      <c r="B165" s="8" t="s">
        <v>65</v>
      </c>
      <c r="C165" s="79" t="s">
        <v>2043</v>
      </c>
      <c r="D165" s="8">
        <v>2021</v>
      </c>
      <c r="E165" s="8"/>
      <c r="F165" s="75">
        <v>80</v>
      </c>
      <c r="G165" s="8">
        <v>30</v>
      </c>
      <c r="H165" s="8">
        <v>217.15375</v>
      </c>
    </row>
    <row r="166" spans="1:8" s="7" customFormat="1" ht="29.25" hidden="1" customHeight="1" outlineLevel="1" x14ac:dyDescent="0.25">
      <c r="A166" s="61">
        <v>9077</v>
      </c>
      <c r="B166" s="8" t="s">
        <v>65</v>
      </c>
      <c r="C166" s="79" t="s">
        <v>2044</v>
      </c>
      <c r="D166" s="8">
        <v>2021</v>
      </c>
      <c r="E166" s="8"/>
      <c r="F166" s="75">
        <v>342</v>
      </c>
      <c r="G166" s="8">
        <v>15</v>
      </c>
      <c r="H166" s="8">
        <v>574.87371999999993</v>
      </c>
    </row>
    <row r="167" spans="1:8" s="7" customFormat="1" ht="29.25" hidden="1" customHeight="1" outlineLevel="1" x14ac:dyDescent="0.25">
      <c r="A167" s="61">
        <v>9450</v>
      </c>
      <c r="B167" s="8" t="s">
        <v>65</v>
      </c>
      <c r="C167" s="79" t="s">
        <v>2045</v>
      </c>
      <c r="D167" s="8">
        <v>2021</v>
      </c>
      <c r="E167" s="8"/>
      <c r="F167" s="75">
        <v>10</v>
      </c>
      <c r="G167" s="8">
        <v>7</v>
      </c>
      <c r="H167" s="8">
        <v>104</v>
      </c>
    </row>
    <row r="168" spans="1:8" s="7" customFormat="1" ht="45" hidden="1" customHeight="1" outlineLevel="1" x14ac:dyDescent="0.25">
      <c r="A168" s="62">
        <v>451</v>
      </c>
      <c r="B168" s="8" t="s">
        <v>65</v>
      </c>
      <c r="C168" s="79" t="s">
        <v>2046</v>
      </c>
      <c r="D168" s="8">
        <v>2021</v>
      </c>
      <c r="E168" s="8"/>
      <c r="F168" s="75">
        <v>100</v>
      </c>
      <c r="G168" s="8">
        <v>14</v>
      </c>
      <c r="H168" s="8">
        <v>238.93912</v>
      </c>
    </row>
    <row r="169" spans="1:8" s="7" customFormat="1" ht="29.25" hidden="1" customHeight="1" outlineLevel="1" x14ac:dyDescent="0.25">
      <c r="A169" s="61">
        <v>9349</v>
      </c>
      <c r="B169" s="8" t="s">
        <v>65</v>
      </c>
      <c r="C169" s="79" t="s">
        <v>2047</v>
      </c>
      <c r="D169" s="8">
        <v>2021</v>
      </c>
      <c r="E169" s="8"/>
      <c r="F169" s="75">
        <v>406</v>
      </c>
      <c r="G169" s="8">
        <v>15</v>
      </c>
      <c r="H169" s="8">
        <v>622.26958999999999</v>
      </c>
    </row>
    <row r="170" spans="1:8" s="7" customFormat="1" ht="29.25" hidden="1" customHeight="1" outlineLevel="1" x14ac:dyDescent="0.25">
      <c r="A170" s="61">
        <v>9531</v>
      </c>
      <c r="B170" s="8" t="s">
        <v>65</v>
      </c>
      <c r="C170" s="79" t="s">
        <v>2048</v>
      </c>
      <c r="D170" s="8">
        <v>2021</v>
      </c>
      <c r="E170" s="8"/>
      <c r="F170" s="75">
        <v>465</v>
      </c>
      <c r="G170" s="8">
        <v>13</v>
      </c>
      <c r="H170" s="8">
        <v>655.88535999999999</v>
      </c>
    </row>
    <row r="171" spans="1:8" s="7" customFormat="1" ht="29.25" hidden="1" customHeight="1" outlineLevel="1" x14ac:dyDescent="0.25">
      <c r="A171" s="61">
        <v>9641</v>
      </c>
      <c r="B171" s="8" t="s">
        <v>65</v>
      </c>
      <c r="C171" s="79" t="s">
        <v>2049</v>
      </c>
      <c r="D171" s="8">
        <v>2021</v>
      </c>
      <c r="E171" s="8"/>
      <c r="F171" s="75">
        <v>100</v>
      </c>
      <c r="G171" s="8">
        <v>30</v>
      </c>
      <c r="H171" s="8">
        <v>183.30607000000001</v>
      </c>
    </row>
    <row r="172" spans="1:8" s="7" customFormat="1" ht="29.25" hidden="1" customHeight="1" outlineLevel="1" x14ac:dyDescent="0.25">
      <c r="A172" s="62">
        <v>462</v>
      </c>
      <c r="B172" s="8" t="s">
        <v>65</v>
      </c>
      <c r="C172" s="79" t="s">
        <v>2050</v>
      </c>
      <c r="D172" s="8">
        <v>2021</v>
      </c>
      <c r="E172" s="8"/>
      <c r="F172" s="75">
        <v>12</v>
      </c>
      <c r="G172" s="8">
        <v>10.5</v>
      </c>
      <c r="H172" s="8">
        <v>122.646</v>
      </c>
    </row>
    <row r="173" spans="1:8" s="7" customFormat="1" ht="29.25" hidden="1" customHeight="1" outlineLevel="1" x14ac:dyDescent="0.25">
      <c r="A173" s="61">
        <v>9458</v>
      </c>
      <c r="B173" s="8" t="s">
        <v>65</v>
      </c>
      <c r="C173" s="79" t="s">
        <v>2051</v>
      </c>
      <c r="D173" s="8">
        <v>2021</v>
      </c>
      <c r="E173" s="8"/>
      <c r="F173" s="75">
        <v>130</v>
      </c>
      <c r="G173" s="8">
        <v>15</v>
      </c>
      <c r="H173" s="8">
        <v>225.54898</v>
      </c>
    </row>
    <row r="174" spans="1:8" s="7" customFormat="1" ht="29.25" hidden="1" customHeight="1" outlineLevel="1" x14ac:dyDescent="0.25">
      <c r="A174" s="61">
        <v>9389</v>
      </c>
      <c r="B174" s="8" t="s">
        <v>65</v>
      </c>
      <c r="C174" s="79" t="s">
        <v>2052</v>
      </c>
      <c r="D174" s="8">
        <v>2021</v>
      </c>
      <c r="E174" s="8"/>
      <c r="F174" s="75">
        <v>40</v>
      </c>
      <c r="G174" s="8">
        <v>15</v>
      </c>
      <c r="H174" s="8">
        <v>153.202</v>
      </c>
    </row>
    <row r="175" spans="1:8" s="7" customFormat="1" ht="29.25" hidden="1" customHeight="1" outlineLevel="1" x14ac:dyDescent="0.25">
      <c r="A175" s="61">
        <v>9387</v>
      </c>
      <c r="B175" s="8" t="s">
        <v>65</v>
      </c>
      <c r="C175" s="79" t="s">
        <v>2053</v>
      </c>
      <c r="D175" s="8">
        <v>2021</v>
      </c>
      <c r="E175" s="8"/>
      <c r="F175" s="75">
        <v>60</v>
      </c>
      <c r="G175" s="8">
        <v>15</v>
      </c>
      <c r="H175" s="8">
        <v>152.33464000000001</v>
      </c>
    </row>
    <row r="176" spans="1:8" s="7" customFormat="1" ht="29.25" hidden="1" customHeight="1" outlineLevel="1" x14ac:dyDescent="0.25">
      <c r="A176" s="61">
        <v>9382</v>
      </c>
      <c r="B176" s="8" t="s">
        <v>65</v>
      </c>
      <c r="C176" s="79" t="s">
        <v>2054</v>
      </c>
      <c r="D176" s="8">
        <v>2021</v>
      </c>
      <c r="E176" s="8"/>
      <c r="F176" s="75">
        <v>60</v>
      </c>
      <c r="G176" s="8">
        <v>15</v>
      </c>
      <c r="H176" s="8">
        <v>87.823800000000006</v>
      </c>
    </row>
    <row r="177" spans="1:8" s="7" customFormat="1" ht="29.25" hidden="1" customHeight="1" outlineLevel="1" x14ac:dyDescent="0.25">
      <c r="A177" s="61">
        <v>9377</v>
      </c>
      <c r="B177" s="8" t="s">
        <v>65</v>
      </c>
      <c r="C177" s="79" t="s">
        <v>2055</v>
      </c>
      <c r="D177" s="8">
        <v>2021</v>
      </c>
      <c r="E177" s="8"/>
      <c r="F177" s="75">
        <v>50</v>
      </c>
      <c r="G177" s="8">
        <v>15</v>
      </c>
      <c r="H177" s="8">
        <v>106.06389999999999</v>
      </c>
    </row>
    <row r="178" spans="1:8" s="7" customFormat="1" ht="29.25" hidden="1" customHeight="1" outlineLevel="1" x14ac:dyDescent="0.25">
      <c r="A178" s="61">
        <v>9385</v>
      </c>
      <c r="B178" s="8" t="s">
        <v>65</v>
      </c>
      <c r="C178" s="79" t="s">
        <v>2056</v>
      </c>
      <c r="D178" s="8">
        <v>2021</v>
      </c>
      <c r="E178" s="8"/>
      <c r="F178" s="75">
        <v>170</v>
      </c>
      <c r="G178" s="8">
        <v>15</v>
      </c>
      <c r="H178" s="8">
        <v>180.54583</v>
      </c>
    </row>
    <row r="179" spans="1:8" s="7" customFormat="1" ht="29.25" hidden="1" customHeight="1" outlineLevel="1" x14ac:dyDescent="0.25">
      <c r="A179" s="61">
        <v>9376</v>
      </c>
      <c r="B179" s="8" t="s">
        <v>65</v>
      </c>
      <c r="C179" s="79" t="s">
        <v>2057</v>
      </c>
      <c r="D179" s="8">
        <v>2021</v>
      </c>
      <c r="E179" s="8"/>
      <c r="F179" s="75">
        <v>75</v>
      </c>
      <c r="G179" s="8">
        <v>15</v>
      </c>
      <c r="H179" s="8">
        <v>138.06152</v>
      </c>
    </row>
    <row r="180" spans="1:8" s="7" customFormat="1" ht="29.25" hidden="1" customHeight="1" outlineLevel="1" x14ac:dyDescent="0.25">
      <c r="A180" s="61">
        <v>9351</v>
      </c>
      <c r="B180" s="8" t="s">
        <v>65</v>
      </c>
      <c r="C180" s="79" t="s">
        <v>2058</v>
      </c>
      <c r="D180" s="8">
        <v>2021</v>
      </c>
      <c r="E180" s="8"/>
      <c r="F180" s="75">
        <v>473</v>
      </c>
      <c r="G180" s="8">
        <v>15</v>
      </c>
      <c r="H180" s="8">
        <v>620.25209999999993</v>
      </c>
    </row>
    <row r="181" spans="1:8" s="7" customFormat="1" ht="29.25" hidden="1" customHeight="1" outlineLevel="1" x14ac:dyDescent="0.25">
      <c r="A181" s="61">
        <v>9388</v>
      </c>
      <c r="B181" s="8" t="s">
        <v>65</v>
      </c>
      <c r="C181" s="79" t="s">
        <v>2059</v>
      </c>
      <c r="D181" s="8">
        <v>2021</v>
      </c>
      <c r="E181" s="8"/>
      <c r="F181" s="75">
        <v>45</v>
      </c>
      <c r="G181" s="8">
        <v>7</v>
      </c>
      <c r="H181" s="8">
        <v>101</v>
      </c>
    </row>
    <row r="182" spans="1:8" s="7" customFormat="1" ht="29.25" hidden="1" customHeight="1" outlineLevel="1" x14ac:dyDescent="0.25">
      <c r="A182" s="62">
        <v>1325</v>
      </c>
      <c r="B182" s="8" t="s">
        <v>65</v>
      </c>
      <c r="C182" s="79" t="s">
        <v>2060</v>
      </c>
      <c r="D182" s="8">
        <v>2021</v>
      </c>
      <c r="E182" s="8"/>
      <c r="F182" s="75">
        <v>35</v>
      </c>
      <c r="G182" s="8">
        <v>8.5</v>
      </c>
      <c r="H182" s="8">
        <v>46</v>
      </c>
    </row>
    <row r="183" spans="1:8" s="7" customFormat="1" ht="29.25" hidden="1" customHeight="1" outlineLevel="1" x14ac:dyDescent="0.25">
      <c r="A183" s="61">
        <v>9452</v>
      </c>
      <c r="B183" s="8" t="s">
        <v>65</v>
      </c>
      <c r="C183" s="79" t="s">
        <v>2061</v>
      </c>
      <c r="D183" s="8">
        <v>2021</v>
      </c>
      <c r="E183" s="8"/>
      <c r="F183" s="75">
        <v>5</v>
      </c>
      <c r="G183" s="8">
        <v>15</v>
      </c>
      <c r="H183" s="8">
        <v>139</v>
      </c>
    </row>
    <row r="184" spans="1:8" s="7" customFormat="1" ht="29.25" hidden="1" customHeight="1" outlineLevel="1" x14ac:dyDescent="0.25">
      <c r="A184" s="62">
        <v>673</v>
      </c>
      <c r="B184" s="8" t="s">
        <v>65</v>
      </c>
      <c r="C184" s="79" t="s">
        <v>2062</v>
      </c>
      <c r="D184" s="8">
        <v>2021</v>
      </c>
      <c r="E184" s="8"/>
      <c r="F184" s="75">
        <v>10</v>
      </c>
      <c r="G184" s="8">
        <v>30</v>
      </c>
      <c r="H184" s="8">
        <v>133</v>
      </c>
    </row>
    <row r="185" spans="1:8" s="7" customFormat="1" ht="29.25" hidden="1" customHeight="1" outlineLevel="1" x14ac:dyDescent="0.25">
      <c r="A185" s="61">
        <v>9308</v>
      </c>
      <c r="B185" s="8" t="s">
        <v>65</v>
      </c>
      <c r="C185" s="79" t="s">
        <v>2063</v>
      </c>
      <c r="D185" s="8">
        <v>2021</v>
      </c>
      <c r="E185" s="8"/>
      <c r="F185" s="75">
        <v>371</v>
      </c>
      <c r="G185" s="8">
        <v>75</v>
      </c>
      <c r="H185" s="8">
        <v>571.55200000000002</v>
      </c>
    </row>
    <row r="186" spans="1:8" s="7" customFormat="1" ht="29.25" hidden="1" customHeight="1" outlineLevel="1" x14ac:dyDescent="0.25">
      <c r="A186" s="62">
        <v>338</v>
      </c>
      <c r="B186" s="8" t="s">
        <v>65</v>
      </c>
      <c r="C186" s="79" t="s">
        <v>2064</v>
      </c>
      <c r="D186" s="8">
        <v>2021</v>
      </c>
      <c r="E186" s="8"/>
      <c r="F186" s="75">
        <v>71</v>
      </c>
      <c r="G186" s="8">
        <v>15</v>
      </c>
      <c r="H186" s="8">
        <v>266.29899999999998</v>
      </c>
    </row>
    <row r="187" spans="1:8" s="7" customFormat="1" ht="29.25" hidden="1" customHeight="1" outlineLevel="1" x14ac:dyDescent="0.25">
      <c r="A187" s="62">
        <v>337</v>
      </c>
      <c r="B187" s="8" t="s">
        <v>65</v>
      </c>
      <c r="C187" s="49" t="s">
        <v>2065</v>
      </c>
      <c r="D187" s="8">
        <v>2021</v>
      </c>
      <c r="E187" s="8"/>
      <c r="F187" s="75">
        <v>56</v>
      </c>
      <c r="G187" s="8">
        <v>15</v>
      </c>
      <c r="H187" s="8">
        <v>266.13600000000002</v>
      </c>
    </row>
    <row r="188" spans="1:8" s="7" customFormat="1" ht="29.25" hidden="1" customHeight="1" outlineLevel="1" x14ac:dyDescent="0.25">
      <c r="A188" s="61">
        <v>9390</v>
      </c>
      <c r="B188" s="8" t="s">
        <v>65</v>
      </c>
      <c r="C188" s="79" t="s">
        <v>2066</v>
      </c>
      <c r="D188" s="8">
        <v>2021</v>
      </c>
      <c r="E188" s="8"/>
      <c r="F188" s="75">
        <v>139</v>
      </c>
      <c r="G188" s="8">
        <v>20</v>
      </c>
      <c r="H188" s="8">
        <v>327.18400000000003</v>
      </c>
    </row>
    <row r="189" spans="1:8" s="7" customFormat="1" ht="29.25" hidden="1" customHeight="1" outlineLevel="1" x14ac:dyDescent="0.25">
      <c r="A189" s="62">
        <v>433</v>
      </c>
      <c r="B189" s="8" t="s">
        <v>65</v>
      </c>
      <c r="C189" s="79" t="s">
        <v>2067</v>
      </c>
      <c r="D189" s="8">
        <v>2021</v>
      </c>
      <c r="E189" s="8"/>
      <c r="F189" s="75">
        <v>115</v>
      </c>
      <c r="G189" s="8">
        <v>45</v>
      </c>
      <c r="H189" s="8">
        <v>245.49700000000001</v>
      </c>
    </row>
    <row r="190" spans="1:8" s="7" customFormat="1" ht="29.25" hidden="1" customHeight="1" outlineLevel="1" x14ac:dyDescent="0.25">
      <c r="A190" s="62">
        <v>345</v>
      </c>
      <c r="B190" s="8" t="s">
        <v>65</v>
      </c>
      <c r="C190" s="79" t="s">
        <v>2068</v>
      </c>
      <c r="D190" s="8">
        <v>2021</v>
      </c>
      <c r="E190" s="8"/>
      <c r="F190" s="75">
        <v>118</v>
      </c>
      <c r="G190" s="8">
        <v>15</v>
      </c>
      <c r="H190" s="8">
        <v>254.904</v>
      </c>
    </row>
    <row r="191" spans="1:8" s="7" customFormat="1" ht="29.25" hidden="1" customHeight="1" outlineLevel="1" x14ac:dyDescent="0.25">
      <c r="A191" s="62">
        <v>349</v>
      </c>
      <c r="B191" s="8" t="s">
        <v>65</v>
      </c>
      <c r="C191" s="79" t="s">
        <v>2069</v>
      </c>
      <c r="D191" s="8">
        <v>2021</v>
      </c>
      <c r="E191" s="8"/>
      <c r="F191" s="75">
        <v>293</v>
      </c>
      <c r="G191" s="8">
        <v>10</v>
      </c>
      <c r="H191" s="8">
        <v>448.28</v>
      </c>
    </row>
    <row r="192" spans="1:8" s="7" customFormat="1" ht="29.25" hidden="1" customHeight="1" outlineLevel="1" x14ac:dyDescent="0.25">
      <c r="A192" s="62">
        <v>378</v>
      </c>
      <c r="B192" s="8" t="s">
        <v>65</v>
      </c>
      <c r="C192" s="79" t="s">
        <v>2070</v>
      </c>
      <c r="D192" s="8">
        <v>2021</v>
      </c>
      <c r="E192" s="8"/>
      <c r="F192" s="75">
        <v>214</v>
      </c>
      <c r="G192" s="8">
        <v>30</v>
      </c>
      <c r="H192" s="8">
        <v>379.76400000000001</v>
      </c>
    </row>
    <row r="193" spans="1:8" s="7" customFormat="1" ht="29.25" hidden="1" customHeight="1" outlineLevel="1" x14ac:dyDescent="0.25">
      <c r="A193" s="6">
        <v>343</v>
      </c>
      <c r="B193" s="8" t="s">
        <v>65</v>
      </c>
      <c r="C193" s="79" t="s">
        <v>4022</v>
      </c>
      <c r="D193" s="8">
        <v>2021</v>
      </c>
      <c r="E193" s="8"/>
      <c r="F193" s="75">
        <v>255</v>
      </c>
      <c r="G193" s="8">
        <v>10</v>
      </c>
      <c r="H193" s="8">
        <v>264.80099999999999</v>
      </c>
    </row>
    <row r="194" spans="1:8" s="7" customFormat="1" ht="29.25" hidden="1" customHeight="1" outlineLevel="1" x14ac:dyDescent="0.25">
      <c r="A194" s="61">
        <v>9421</v>
      </c>
      <c r="B194" s="8" t="s">
        <v>65</v>
      </c>
      <c r="C194" s="79" t="s">
        <v>2071</v>
      </c>
      <c r="D194" s="8">
        <v>2021</v>
      </c>
      <c r="E194" s="8"/>
      <c r="F194" s="75">
        <v>7</v>
      </c>
      <c r="G194" s="8">
        <v>15</v>
      </c>
      <c r="H194" s="8">
        <v>89.671000000000006</v>
      </c>
    </row>
    <row r="195" spans="1:8" s="7" customFormat="1" ht="29.25" hidden="1" customHeight="1" outlineLevel="1" x14ac:dyDescent="0.25">
      <c r="A195" s="61">
        <v>9275</v>
      </c>
      <c r="B195" s="8" t="s">
        <v>65</v>
      </c>
      <c r="C195" s="79" t="s">
        <v>2072</v>
      </c>
      <c r="D195" s="8">
        <v>2021</v>
      </c>
      <c r="E195" s="8"/>
      <c r="F195" s="75">
        <v>283</v>
      </c>
      <c r="G195" s="8">
        <v>15</v>
      </c>
      <c r="H195" s="8">
        <v>472.178</v>
      </c>
    </row>
    <row r="196" spans="1:8" s="7" customFormat="1" ht="29.25" hidden="1" customHeight="1" outlineLevel="1" x14ac:dyDescent="0.25">
      <c r="A196" s="61">
        <v>9346</v>
      </c>
      <c r="B196" s="8" t="s">
        <v>65</v>
      </c>
      <c r="C196" s="79" t="s">
        <v>2073</v>
      </c>
      <c r="D196" s="8">
        <v>2021</v>
      </c>
      <c r="E196" s="8"/>
      <c r="F196" s="75">
        <v>181</v>
      </c>
      <c r="G196" s="8">
        <v>80</v>
      </c>
      <c r="H196" s="8">
        <v>186.94900000000001</v>
      </c>
    </row>
    <row r="197" spans="1:8" s="7" customFormat="1" ht="29.25" hidden="1" customHeight="1" outlineLevel="1" x14ac:dyDescent="0.25">
      <c r="A197" s="61">
        <v>9360</v>
      </c>
      <c r="B197" s="8" t="s">
        <v>65</v>
      </c>
      <c r="C197" s="79" t="s">
        <v>2074</v>
      </c>
      <c r="D197" s="8">
        <v>2021</v>
      </c>
      <c r="E197" s="8"/>
      <c r="F197" s="75">
        <v>16</v>
      </c>
      <c r="G197" s="8">
        <v>15</v>
      </c>
      <c r="H197" s="8">
        <v>32.438000000000002</v>
      </c>
    </row>
    <row r="198" spans="1:8" s="7" customFormat="1" ht="29.25" hidden="1" customHeight="1" outlineLevel="1" x14ac:dyDescent="0.25">
      <c r="A198" s="61">
        <v>9082</v>
      </c>
      <c r="B198" s="8" t="s">
        <v>65</v>
      </c>
      <c r="C198" s="79" t="s">
        <v>2075</v>
      </c>
      <c r="D198" s="8">
        <v>2021</v>
      </c>
      <c r="E198" s="8"/>
      <c r="F198" s="75">
        <v>96</v>
      </c>
      <c r="G198" s="8">
        <v>42</v>
      </c>
      <c r="H198" s="8">
        <v>227.803</v>
      </c>
    </row>
    <row r="199" spans="1:8" s="7" customFormat="1" ht="29.25" hidden="1" customHeight="1" outlineLevel="1" x14ac:dyDescent="0.25">
      <c r="A199" s="61">
        <v>9078</v>
      </c>
      <c r="B199" s="8" t="s">
        <v>65</v>
      </c>
      <c r="C199" s="79" t="s">
        <v>2076</v>
      </c>
      <c r="D199" s="8">
        <v>2021</v>
      </c>
      <c r="E199" s="8"/>
      <c r="F199" s="75">
        <v>99</v>
      </c>
      <c r="G199" s="8">
        <v>15</v>
      </c>
      <c r="H199" s="8">
        <v>157.273</v>
      </c>
    </row>
    <row r="200" spans="1:8" s="7" customFormat="1" ht="29.25" hidden="1" customHeight="1" outlineLevel="1" x14ac:dyDescent="0.25">
      <c r="A200" s="61">
        <v>9341</v>
      </c>
      <c r="B200" s="8" t="s">
        <v>65</v>
      </c>
      <c r="C200" s="79" t="s">
        <v>2077</v>
      </c>
      <c r="D200" s="8">
        <v>2021</v>
      </c>
      <c r="E200" s="8"/>
      <c r="F200" s="75">
        <v>173</v>
      </c>
      <c r="G200" s="8">
        <v>15</v>
      </c>
      <c r="H200" s="8">
        <v>318.53800000000001</v>
      </c>
    </row>
    <row r="201" spans="1:8" s="7" customFormat="1" ht="29.25" hidden="1" customHeight="1" outlineLevel="1" x14ac:dyDescent="0.25">
      <c r="A201" s="61">
        <v>9309</v>
      </c>
      <c r="B201" s="8" t="s">
        <v>65</v>
      </c>
      <c r="C201" s="79" t="s">
        <v>2078</v>
      </c>
      <c r="D201" s="8">
        <v>2021</v>
      </c>
      <c r="E201" s="8"/>
      <c r="F201" s="75">
        <v>166</v>
      </c>
      <c r="G201" s="8">
        <v>15</v>
      </c>
      <c r="H201" s="8">
        <v>308.24400000000003</v>
      </c>
    </row>
    <row r="202" spans="1:8" s="7" customFormat="1" ht="29.25" hidden="1" customHeight="1" outlineLevel="1" x14ac:dyDescent="0.25">
      <c r="A202" s="61">
        <v>9391</v>
      </c>
      <c r="B202" s="8" t="s">
        <v>65</v>
      </c>
      <c r="C202" s="79" t="s">
        <v>2079</v>
      </c>
      <c r="D202" s="8">
        <v>2021</v>
      </c>
      <c r="E202" s="8"/>
      <c r="F202" s="75">
        <v>193</v>
      </c>
      <c r="G202" s="8">
        <v>15</v>
      </c>
      <c r="H202" s="8">
        <v>316.42200000000003</v>
      </c>
    </row>
    <row r="203" spans="1:8" s="7" customFormat="1" ht="29.25" hidden="1" customHeight="1" outlineLevel="1" x14ac:dyDescent="0.25">
      <c r="A203" s="62">
        <v>444</v>
      </c>
      <c r="B203" s="8" t="s">
        <v>65</v>
      </c>
      <c r="C203" s="79" t="s">
        <v>2080</v>
      </c>
      <c r="D203" s="8">
        <v>2021</v>
      </c>
      <c r="E203" s="8"/>
      <c r="F203" s="75">
        <v>4</v>
      </c>
      <c r="G203" s="8">
        <v>70</v>
      </c>
      <c r="H203" s="8">
        <v>91.153000000000006</v>
      </c>
    </row>
    <row r="204" spans="1:8" s="7" customFormat="1" ht="29.25" hidden="1" customHeight="1" outlineLevel="1" x14ac:dyDescent="0.25">
      <c r="A204" s="61">
        <v>9074</v>
      </c>
      <c r="B204" s="8" t="s">
        <v>65</v>
      </c>
      <c r="C204" s="79" t="s">
        <v>2081</v>
      </c>
      <c r="D204" s="8">
        <v>2021</v>
      </c>
      <c r="E204" s="8"/>
      <c r="F204" s="75">
        <v>119</v>
      </c>
      <c r="G204" s="8">
        <v>2.5299999999999998</v>
      </c>
      <c r="H204" s="8">
        <v>159.958</v>
      </c>
    </row>
    <row r="205" spans="1:8" s="7" customFormat="1" ht="29.25" hidden="1" customHeight="1" outlineLevel="1" x14ac:dyDescent="0.25">
      <c r="A205" s="61">
        <v>9431</v>
      </c>
      <c r="B205" s="8" t="s">
        <v>65</v>
      </c>
      <c r="C205" s="49" t="s">
        <v>2082</v>
      </c>
      <c r="D205" s="8">
        <v>2021</v>
      </c>
      <c r="E205" s="8"/>
      <c r="F205" s="75">
        <v>64</v>
      </c>
      <c r="G205" s="8">
        <v>15</v>
      </c>
      <c r="H205" s="8">
        <v>120.861</v>
      </c>
    </row>
    <row r="206" spans="1:8" s="7" customFormat="1" ht="29.25" hidden="1" customHeight="1" outlineLevel="1" x14ac:dyDescent="0.25">
      <c r="A206" s="62">
        <v>365</v>
      </c>
      <c r="B206" s="8" t="s">
        <v>65</v>
      </c>
      <c r="C206" s="79" t="s">
        <v>2083</v>
      </c>
      <c r="D206" s="8">
        <v>2021</v>
      </c>
      <c r="E206" s="8"/>
      <c r="F206" s="75">
        <v>99</v>
      </c>
      <c r="G206" s="8">
        <v>30</v>
      </c>
      <c r="H206" s="8">
        <v>136.37200000000001</v>
      </c>
    </row>
    <row r="207" spans="1:8" s="7" customFormat="1" ht="29.25" hidden="1" customHeight="1" outlineLevel="1" x14ac:dyDescent="0.25">
      <c r="A207" s="62">
        <v>477</v>
      </c>
      <c r="B207" s="8" t="s">
        <v>65</v>
      </c>
      <c r="C207" s="79" t="s">
        <v>2084</v>
      </c>
      <c r="D207" s="8">
        <v>2021</v>
      </c>
      <c r="E207" s="8"/>
      <c r="F207" s="75">
        <v>51</v>
      </c>
      <c r="G207" s="8">
        <v>15</v>
      </c>
      <c r="H207" s="8">
        <v>80.477000000000004</v>
      </c>
    </row>
    <row r="208" spans="1:8" s="7" customFormat="1" ht="29.25" hidden="1" customHeight="1" outlineLevel="1" x14ac:dyDescent="0.25">
      <c r="A208" s="62">
        <v>494</v>
      </c>
      <c r="B208" s="8" t="s">
        <v>65</v>
      </c>
      <c r="C208" s="79" t="s">
        <v>2085</v>
      </c>
      <c r="D208" s="8">
        <v>2021</v>
      </c>
      <c r="E208" s="8"/>
      <c r="F208" s="75">
        <v>88</v>
      </c>
      <c r="G208" s="8">
        <v>15</v>
      </c>
      <c r="H208" s="8">
        <v>121.044</v>
      </c>
    </row>
    <row r="209" spans="1:8" s="7" customFormat="1" ht="29.25" hidden="1" customHeight="1" outlineLevel="1" x14ac:dyDescent="0.25">
      <c r="A209" s="62">
        <v>482</v>
      </c>
      <c r="B209" s="8" t="s">
        <v>65</v>
      </c>
      <c r="C209" s="79" t="s">
        <v>2086</v>
      </c>
      <c r="D209" s="8">
        <v>2021</v>
      </c>
      <c r="E209" s="8"/>
      <c r="F209" s="75">
        <v>11</v>
      </c>
      <c r="G209" s="8">
        <v>15</v>
      </c>
      <c r="H209" s="8">
        <v>60.375999999999998</v>
      </c>
    </row>
    <row r="210" spans="1:8" s="7" customFormat="1" ht="29.25" hidden="1" customHeight="1" outlineLevel="1" x14ac:dyDescent="0.25">
      <c r="A210" s="62">
        <v>492</v>
      </c>
      <c r="B210" s="8" t="s">
        <v>65</v>
      </c>
      <c r="C210" s="79" t="s">
        <v>2087</v>
      </c>
      <c r="D210" s="8">
        <v>2021</v>
      </c>
      <c r="E210" s="8"/>
      <c r="F210" s="75">
        <v>44</v>
      </c>
      <c r="G210" s="8">
        <v>15</v>
      </c>
      <c r="H210" s="8">
        <v>89.540999999999997</v>
      </c>
    </row>
    <row r="211" spans="1:8" s="7" customFormat="1" ht="29.25" hidden="1" customHeight="1" outlineLevel="1" x14ac:dyDescent="0.25">
      <c r="A211" s="62">
        <v>347</v>
      </c>
      <c r="B211" s="8" t="s">
        <v>65</v>
      </c>
      <c r="C211" s="79" t="s">
        <v>2088</v>
      </c>
      <c r="D211" s="8">
        <v>2021</v>
      </c>
      <c r="E211" s="8"/>
      <c r="F211" s="75">
        <v>183</v>
      </c>
      <c r="G211" s="8">
        <v>15</v>
      </c>
      <c r="H211" s="8">
        <v>104.50700000000001</v>
      </c>
    </row>
    <row r="212" spans="1:8" s="7" customFormat="1" ht="29.25" hidden="1" customHeight="1" outlineLevel="1" x14ac:dyDescent="0.25">
      <c r="A212" s="61">
        <v>9350</v>
      </c>
      <c r="B212" s="8" t="s">
        <v>65</v>
      </c>
      <c r="C212" s="79" t="s">
        <v>2089</v>
      </c>
      <c r="D212" s="8">
        <v>2021</v>
      </c>
      <c r="E212" s="8"/>
      <c r="F212" s="75">
        <v>182</v>
      </c>
      <c r="G212" s="8">
        <v>15</v>
      </c>
      <c r="H212" s="8">
        <v>191.91900000000001</v>
      </c>
    </row>
    <row r="213" spans="1:8" s="7" customFormat="1" ht="29.25" hidden="1" customHeight="1" outlineLevel="1" x14ac:dyDescent="0.25">
      <c r="A213" s="61">
        <v>9688</v>
      </c>
      <c r="B213" s="8" t="s">
        <v>65</v>
      </c>
      <c r="C213" s="79" t="s">
        <v>2090</v>
      </c>
      <c r="D213" s="8">
        <v>2021</v>
      </c>
      <c r="E213" s="8"/>
      <c r="F213" s="75">
        <v>356</v>
      </c>
      <c r="G213" s="8">
        <v>10</v>
      </c>
      <c r="H213" s="8">
        <v>294.04399999999998</v>
      </c>
    </row>
    <row r="214" spans="1:8" s="7" customFormat="1" ht="29.25" hidden="1" customHeight="1" outlineLevel="1" x14ac:dyDescent="0.25">
      <c r="A214" s="61">
        <v>9348</v>
      </c>
      <c r="B214" s="8" t="s">
        <v>65</v>
      </c>
      <c r="C214" s="79" t="s">
        <v>2091</v>
      </c>
      <c r="D214" s="8">
        <v>2021</v>
      </c>
      <c r="E214" s="8"/>
      <c r="F214" s="75">
        <v>139</v>
      </c>
      <c r="G214" s="8">
        <v>15</v>
      </c>
      <c r="H214" s="8">
        <v>277.93099999999998</v>
      </c>
    </row>
    <row r="215" spans="1:8" s="7" customFormat="1" ht="29.25" hidden="1" customHeight="1" outlineLevel="1" x14ac:dyDescent="0.25">
      <c r="A215" s="61">
        <v>9276</v>
      </c>
      <c r="B215" s="8" t="s">
        <v>65</v>
      </c>
      <c r="C215" s="79" t="s">
        <v>2092</v>
      </c>
      <c r="D215" s="8">
        <v>2021</v>
      </c>
      <c r="E215" s="8"/>
      <c r="F215" s="75">
        <v>112</v>
      </c>
      <c r="G215" s="8">
        <v>15</v>
      </c>
      <c r="H215" s="8">
        <v>143.858</v>
      </c>
    </row>
    <row r="216" spans="1:8" s="7" customFormat="1" ht="29.25" hidden="1" customHeight="1" outlineLevel="1" x14ac:dyDescent="0.25">
      <c r="A216" s="61">
        <v>9277</v>
      </c>
      <c r="B216" s="8" t="s">
        <v>65</v>
      </c>
      <c r="C216" s="79" t="s">
        <v>2093</v>
      </c>
      <c r="D216" s="8">
        <v>2021</v>
      </c>
      <c r="E216" s="8"/>
      <c r="F216" s="75">
        <v>90</v>
      </c>
      <c r="G216" s="8">
        <v>15</v>
      </c>
      <c r="H216" s="8">
        <v>234.233</v>
      </c>
    </row>
    <row r="217" spans="1:8" s="7" customFormat="1" ht="29.25" hidden="1" customHeight="1" outlineLevel="1" x14ac:dyDescent="0.25">
      <c r="A217" s="61">
        <v>9367</v>
      </c>
      <c r="B217" s="8" t="s">
        <v>65</v>
      </c>
      <c r="C217" s="79" t="s">
        <v>2094</v>
      </c>
      <c r="D217" s="8">
        <v>2021</v>
      </c>
      <c r="E217" s="8"/>
      <c r="F217" s="75">
        <v>19</v>
      </c>
      <c r="G217" s="8">
        <v>15</v>
      </c>
      <c r="H217" s="8">
        <v>125.212</v>
      </c>
    </row>
    <row r="218" spans="1:8" s="7" customFormat="1" ht="29.25" hidden="1" customHeight="1" outlineLevel="1" x14ac:dyDescent="0.25">
      <c r="A218" s="61">
        <v>9357</v>
      </c>
      <c r="B218" s="8" t="s">
        <v>65</v>
      </c>
      <c r="C218" s="79" t="s">
        <v>2095</v>
      </c>
      <c r="D218" s="8">
        <v>2021</v>
      </c>
      <c r="E218" s="8"/>
      <c r="F218" s="75">
        <v>560</v>
      </c>
      <c r="G218" s="8">
        <v>20</v>
      </c>
      <c r="H218" s="8">
        <v>778.39499999999998</v>
      </c>
    </row>
    <row r="219" spans="1:8" s="7" customFormat="1" ht="29.25" hidden="1" customHeight="1" outlineLevel="1" x14ac:dyDescent="0.25">
      <c r="A219" s="61">
        <v>9373</v>
      </c>
      <c r="B219" s="8" t="s">
        <v>65</v>
      </c>
      <c r="C219" s="79" t="s">
        <v>2096</v>
      </c>
      <c r="D219" s="8">
        <v>2021</v>
      </c>
      <c r="E219" s="8"/>
      <c r="F219" s="75">
        <v>5</v>
      </c>
      <c r="G219" s="8">
        <v>25</v>
      </c>
      <c r="H219" s="8">
        <v>149.042</v>
      </c>
    </row>
    <row r="220" spans="1:8" s="7" customFormat="1" ht="29.25" hidden="1" customHeight="1" outlineLevel="1" x14ac:dyDescent="0.25">
      <c r="A220" s="61">
        <v>9366</v>
      </c>
      <c r="B220" s="8" t="s">
        <v>65</v>
      </c>
      <c r="C220" s="79" t="s">
        <v>2097</v>
      </c>
      <c r="D220" s="8">
        <v>2021</v>
      </c>
      <c r="E220" s="8"/>
      <c r="F220" s="75">
        <v>287</v>
      </c>
      <c r="G220" s="8">
        <v>10</v>
      </c>
      <c r="H220" s="8">
        <v>423.55</v>
      </c>
    </row>
    <row r="221" spans="1:8" s="7" customFormat="1" ht="29.25" hidden="1" customHeight="1" outlineLevel="1" x14ac:dyDescent="0.25">
      <c r="A221" s="61">
        <v>9313</v>
      </c>
      <c r="B221" s="8" t="s">
        <v>65</v>
      </c>
      <c r="C221" s="79" t="s">
        <v>2098</v>
      </c>
      <c r="D221" s="8">
        <v>2021</v>
      </c>
      <c r="E221" s="8"/>
      <c r="F221" s="75">
        <v>376</v>
      </c>
      <c r="G221" s="8">
        <v>15</v>
      </c>
      <c r="H221" s="8">
        <v>526.32600000000002</v>
      </c>
    </row>
    <row r="222" spans="1:8" s="7" customFormat="1" ht="29.25" hidden="1" customHeight="1" outlineLevel="1" x14ac:dyDescent="0.25">
      <c r="A222" s="62">
        <v>3708</v>
      </c>
      <c r="B222" s="8" t="s">
        <v>65</v>
      </c>
      <c r="C222" s="79" t="s">
        <v>2099</v>
      </c>
      <c r="D222" s="8">
        <v>2021</v>
      </c>
      <c r="E222" s="8"/>
      <c r="F222" s="75">
        <v>444</v>
      </c>
      <c r="G222" s="8">
        <v>15</v>
      </c>
      <c r="H222" s="8">
        <v>521.96500000000003</v>
      </c>
    </row>
    <row r="223" spans="1:8" s="7" customFormat="1" ht="29.25" hidden="1" customHeight="1" outlineLevel="1" x14ac:dyDescent="0.25">
      <c r="A223" s="61">
        <v>9359</v>
      </c>
      <c r="B223" s="8" t="s">
        <v>65</v>
      </c>
      <c r="C223" s="79" t="s">
        <v>2100</v>
      </c>
      <c r="D223" s="8">
        <v>2021</v>
      </c>
      <c r="E223" s="8"/>
      <c r="F223" s="75">
        <v>114</v>
      </c>
      <c r="G223" s="8">
        <v>60</v>
      </c>
      <c r="H223" s="8">
        <v>285.185</v>
      </c>
    </row>
    <row r="224" spans="1:8" s="7" customFormat="1" ht="29.25" hidden="1" customHeight="1" outlineLevel="1" x14ac:dyDescent="0.25">
      <c r="A224" s="61">
        <v>9355</v>
      </c>
      <c r="B224" s="8" t="s">
        <v>65</v>
      </c>
      <c r="C224" s="79" t="s">
        <v>2101</v>
      </c>
      <c r="D224" s="8">
        <v>2021</v>
      </c>
      <c r="E224" s="8"/>
      <c r="F224" s="75">
        <v>5</v>
      </c>
      <c r="G224" s="8">
        <v>50</v>
      </c>
      <c r="H224" s="8">
        <v>157.61799999999999</v>
      </c>
    </row>
    <row r="225" spans="1:8" s="7" customFormat="1" ht="29.25" hidden="1" customHeight="1" outlineLevel="1" x14ac:dyDescent="0.25">
      <c r="A225" s="62">
        <v>428</v>
      </c>
      <c r="B225" s="8" t="s">
        <v>65</v>
      </c>
      <c r="C225" s="79" t="s">
        <v>2102</v>
      </c>
      <c r="D225" s="8">
        <v>2021</v>
      </c>
      <c r="E225" s="8"/>
      <c r="F225" s="75">
        <v>68</v>
      </c>
      <c r="G225" s="8">
        <v>200</v>
      </c>
      <c r="H225" s="8">
        <v>373.404</v>
      </c>
    </row>
    <row r="226" spans="1:8" s="7" customFormat="1" ht="29.25" hidden="1" customHeight="1" outlineLevel="1" x14ac:dyDescent="0.25">
      <c r="A226" s="62">
        <v>478</v>
      </c>
      <c r="B226" s="8" t="s">
        <v>65</v>
      </c>
      <c r="C226" s="79" t="s">
        <v>2103</v>
      </c>
      <c r="D226" s="8">
        <v>2021</v>
      </c>
      <c r="E226" s="8"/>
      <c r="F226" s="75">
        <v>43</v>
      </c>
      <c r="G226" s="8">
        <v>30</v>
      </c>
      <c r="H226" s="8">
        <v>84.234999999999999</v>
      </c>
    </row>
    <row r="227" spans="1:8" s="7" customFormat="1" ht="29.25" hidden="1" customHeight="1" outlineLevel="1" x14ac:dyDescent="0.25">
      <c r="A227" s="62">
        <v>565</v>
      </c>
      <c r="B227" s="8" t="s">
        <v>65</v>
      </c>
      <c r="C227" s="79" t="s">
        <v>2104</v>
      </c>
      <c r="D227" s="8">
        <v>2021</v>
      </c>
      <c r="E227" s="8"/>
      <c r="F227" s="75">
        <v>2</v>
      </c>
      <c r="G227" s="8">
        <v>135</v>
      </c>
      <c r="H227" s="8">
        <v>32.963999999999999</v>
      </c>
    </row>
    <row r="228" spans="1:8" s="7" customFormat="1" ht="29.25" hidden="1" customHeight="1" outlineLevel="1" x14ac:dyDescent="0.25">
      <c r="A228" s="62">
        <v>3709</v>
      </c>
      <c r="B228" s="8" t="s">
        <v>65</v>
      </c>
      <c r="C228" s="79" t="s">
        <v>2105</v>
      </c>
      <c r="D228" s="8">
        <v>2021</v>
      </c>
      <c r="E228" s="8"/>
      <c r="F228" s="75">
        <v>510</v>
      </c>
      <c r="G228" s="8">
        <v>15</v>
      </c>
      <c r="H228" s="8">
        <v>716.14</v>
      </c>
    </row>
    <row r="229" spans="1:8" s="7" customFormat="1" ht="29.25" hidden="1" customHeight="1" outlineLevel="1" x14ac:dyDescent="0.25">
      <c r="A229" s="62">
        <v>354</v>
      </c>
      <c r="B229" s="8" t="s">
        <v>65</v>
      </c>
      <c r="C229" s="79" t="s">
        <v>2106</v>
      </c>
      <c r="D229" s="8">
        <v>2021</v>
      </c>
      <c r="E229" s="8"/>
      <c r="F229" s="75">
        <v>120</v>
      </c>
      <c r="G229" s="8">
        <v>15</v>
      </c>
      <c r="H229" s="8">
        <v>173.40600000000001</v>
      </c>
    </row>
    <row r="230" spans="1:8" s="7" customFormat="1" ht="29.25" hidden="1" customHeight="1" outlineLevel="1" x14ac:dyDescent="0.25">
      <c r="A230" s="61">
        <v>9289</v>
      </c>
      <c r="B230" s="8" t="s">
        <v>65</v>
      </c>
      <c r="C230" s="79" t="s">
        <v>2107</v>
      </c>
      <c r="D230" s="8">
        <v>2021</v>
      </c>
      <c r="E230" s="8"/>
      <c r="F230" s="75">
        <v>136</v>
      </c>
      <c r="G230" s="8">
        <v>10</v>
      </c>
      <c r="H230" s="8">
        <v>220.941</v>
      </c>
    </row>
    <row r="231" spans="1:8" s="7" customFormat="1" ht="29.25" hidden="1" customHeight="1" outlineLevel="1" x14ac:dyDescent="0.25">
      <c r="A231" s="61">
        <v>9314</v>
      </c>
      <c r="B231" s="8" t="s">
        <v>65</v>
      </c>
      <c r="C231" s="79" t="s">
        <v>2108</v>
      </c>
      <c r="D231" s="8">
        <v>2021</v>
      </c>
      <c r="E231" s="8"/>
      <c r="F231" s="75">
        <v>243</v>
      </c>
      <c r="G231" s="8">
        <v>15</v>
      </c>
      <c r="H231" s="8">
        <v>341.58100000000002</v>
      </c>
    </row>
    <row r="232" spans="1:8" s="7" customFormat="1" ht="29.25" hidden="1" customHeight="1" outlineLevel="1" x14ac:dyDescent="0.25">
      <c r="A232" s="61">
        <v>9572</v>
      </c>
      <c r="B232" s="8" t="s">
        <v>65</v>
      </c>
      <c r="C232" s="79" t="s">
        <v>2109</v>
      </c>
      <c r="D232" s="8">
        <v>2021</v>
      </c>
      <c r="E232" s="8"/>
      <c r="F232" s="75">
        <v>8</v>
      </c>
      <c r="G232" s="8">
        <v>60</v>
      </c>
      <c r="H232" s="8">
        <v>158.624</v>
      </c>
    </row>
    <row r="233" spans="1:8" s="7" customFormat="1" ht="29.25" hidden="1" customHeight="1" outlineLevel="1" x14ac:dyDescent="0.25">
      <c r="A233" s="61">
        <v>9356</v>
      </c>
      <c r="B233" s="8" t="s">
        <v>65</v>
      </c>
      <c r="C233" s="79" t="s">
        <v>2110</v>
      </c>
      <c r="D233" s="8">
        <v>2021</v>
      </c>
      <c r="E233" s="8"/>
      <c r="F233" s="75">
        <v>66</v>
      </c>
      <c r="G233" s="8">
        <v>75</v>
      </c>
      <c r="H233" s="8">
        <v>165.352</v>
      </c>
    </row>
    <row r="234" spans="1:8" s="7" customFormat="1" ht="29.25" hidden="1" customHeight="1" outlineLevel="1" x14ac:dyDescent="0.25">
      <c r="A234" s="61">
        <v>9337</v>
      </c>
      <c r="B234" s="8" t="s">
        <v>65</v>
      </c>
      <c r="C234" s="79" t="s">
        <v>2111</v>
      </c>
      <c r="D234" s="8">
        <v>2021</v>
      </c>
      <c r="E234" s="8"/>
      <c r="F234" s="75">
        <v>163</v>
      </c>
      <c r="G234" s="8">
        <v>30</v>
      </c>
      <c r="H234" s="8">
        <v>376.274</v>
      </c>
    </row>
    <row r="235" spans="1:8" s="7" customFormat="1" ht="29.25" hidden="1" customHeight="1" outlineLevel="1" x14ac:dyDescent="0.25">
      <c r="A235" s="61">
        <v>9279</v>
      </c>
      <c r="B235" s="8" t="s">
        <v>65</v>
      </c>
      <c r="C235" s="79" t="s">
        <v>2112</v>
      </c>
      <c r="D235" s="8">
        <v>2021</v>
      </c>
      <c r="E235" s="8"/>
      <c r="F235" s="75">
        <v>231</v>
      </c>
      <c r="G235" s="8">
        <v>15</v>
      </c>
      <c r="H235" s="8">
        <v>387.02699999999999</v>
      </c>
    </row>
    <row r="236" spans="1:8" s="7" customFormat="1" ht="29.25" hidden="1" customHeight="1" outlineLevel="1" x14ac:dyDescent="0.25">
      <c r="A236" s="61">
        <v>9274</v>
      </c>
      <c r="B236" s="8" t="s">
        <v>65</v>
      </c>
      <c r="C236" s="79" t="s">
        <v>2113</v>
      </c>
      <c r="D236" s="8">
        <v>2021</v>
      </c>
      <c r="E236" s="8"/>
      <c r="F236" s="75">
        <v>219</v>
      </c>
      <c r="G236" s="8">
        <v>15</v>
      </c>
      <c r="H236" s="8">
        <v>350.54899999999998</v>
      </c>
    </row>
    <row r="237" spans="1:8" s="7" customFormat="1" ht="29.25" hidden="1" customHeight="1" outlineLevel="1" x14ac:dyDescent="0.25">
      <c r="A237" s="61">
        <v>9280</v>
      </c>
      <c r="B237" s="8" t="s">
        <v>65</v>
      </c>
      <c r="C237" s="79" t="s">
        <v>2114</v>
      </c>
      <c r="D237" s="8">
        <v>2021</v>
      </c>
      <c r="E237" s="8"/>
      <c r="F237" s="75">
        <v>209</v>
      </c>
      <c r="G237" s="8">
        <v>30</v>
      </c>
      <c r="H237" s="8">
        <v>366.56</v>
      </c>
    </row>
    <row r="238" spans="1:8" s="7" customFormat="1" ht="29.25" hidden="1" customHeight="1" outlineLevel="1" x14ac:dyDescent="0.25">
      <c r="A238" s="61">
        <v>9422</v>
      </c>
      <c r="B238" s="8" t="s">
        <v>65</v>
      </c>
      <c r="C238" s="79" t="s">
        <v>2115</v>
      </c>
      <c r="D238" s="8">
        <v>2021</v>
      </c>
      <c r="E238" s="8"/>
      <c r="F238" s="75">
        <v>251</v>
      </c>
      <c r="G238" s="8">
        <v>75</v>
      </c>
      <c r="H238" s="8">
        <v>406.38799999999998</v>
      </c>
    </row>
    <row r="239" spans="1:8" s="7" customFormat="1" ht="29.25" hidden="1" customHeight="1" outlineLevel="1" x14ac:dyDescent="0.25">
      <c r="A239" s="61">
        <v>9371</v>
      </c>
      <c r="B239" s="8" t="s">
        <v>65</v>
      </c>
      <c r="C239" s="79" t="s">
        <v>2116</v>
      </c>
      <c r="D239" s="8">
        <v>2021</v>
      </c>
      <c r="E239" s="8"/>
      <c r="F239" s="75">
        <v>5</v>
      </c>
      <c r="G239" s="8">
        <v>30</v>
      </c>
      <c r="H239" s="8">
        <v>106.77500000000001</v>
      </c>
    </row>
    <row r="240" spans="1:8" s="7" customFormat="1" ht="29.25" hidden="1" customHeight="1" outlineLevel="1" x14ac:dyDescent="0.25">
      <c r="A240" s="62">
        <v>369</v>
      </c>
      <c r="B240" s="8" t="s">
        <v>65</v>
      </c>
      <c r="C240" s="79" t="s">
        <v>2117</v>
      </c>
      <c r="D240" s="8">
        <v>2021</v>
      </c>
      <c r="E240" s="8"/>
      <c r="F240" s="75">
        <v>245</v>
      </c>
      <c r="G240" s="8">
        <v>15</v>
      </c>
      <c r="H240" s="8">
        <v>312.16000000000003</v>
      </c>
    </row>
    <row r="241" spans="1:41" s="7" customFormat="1" ht="29.25" hidden="1" customHeight="1" outlineLevel="1" x14ac:dyDescent="0.25">
      <c r="A241" s="61">
        <v>9437</v>
      </c>
      <c r="B241" s="8" t="s">
        <v>65</v>
      </c>
      <c r="C241" s="79" t="s">
        <v>2118</v>
      </c>
      <c r="D241" s="8">
        <v>2021</v>
      </c>
      <c r="E241" s="8"/>
      <c r="F241" s="75">
        <v>182</v>
      </c>
      <c r="G241" s="8">
        <v>70</v>
      </c>
      <c r="H241" s="8">
        <v>151.541</v>
      </c>
    </row>
    <row r="242" spans="1:41" s="7" customFormat="1" ht="29.25" hidden="1" customHeight="1" outlineLevel="1" x14ac:dyDescent="0.25">
      <c r="A242" s="62">
        <v>398</v>
      </c>
      <c r="B242" s="8" t="s">
        <v>65</v>
      </c>
      <c r="C242" s="79" t="s">
        <v>2119</v>
      </c>
      <c r="D242" s="8">
        <v>2021</v>
      </c>
      <c r="E242" s="8"/>
      <c r="F242" s="75">
        <v>144</v>
      </c>
      <c r="G242" s="8">
        <v>15</v>
      </c>
      <c r="H242" s="8">
        <v>121.041</v>
      </c>
    </row>
    <row r="243" spans="1:41" s="7" customFormat="1" ht="29.25" hidden="1" customHeight="1" outlineLevel="1" x14ac:dyDescent="0.25">
      <c r="A243" s="62">
        <v>404</v>
      </c>
      <c r="B243" s="8" t="s">
        <v>65</v>
      </c>
      <c r="C243" s="79" t="s">
        <v>2120</v>
      </c>
      <c r="D243" s="8">
        <v>2021</v>
      </c>
      <c r="E243" s="8"/>
      <c r="F243" s="75">
        <v>180</v>
      </c>
      <c r="G243" s="8">
        <v>15</v>
      </c>
      <c r="H243" s="8">
        <v>229.845</v>
      </c>
    </row>
    <row r="244" spans="1:41" s="7" customFormat="1" ht="17.25" customHeight="1" collapsed="1" x14ac:dyDescent="0.25">
      <c r="A244" s="6"/>
      <c r="B244" s="117" t="s">
        <v>65</v>
      </c>
      <c r="C244" s="120" t="s">
        <v>4026</v>
      </c>
      <c r="D244" s="120"/>
      <c r="E244" s="117" t="s">
        <v>23</v>
      </c>
      <c r="F244" s="117"/>
      <c r="G244" s="117"/>
      <c r="H244" s="117"/>
    </row>
    <row r="245" spans="1:41" s="7" customFormat="1" ht="17.25" customHeight="1" x14ac:dyDescent="0.25">
      <c r="A245" s="6"/>
      <c r="B245" s="118"/>
      <c r="C245" s="139"/>
      <c r="D245" s="139"/>
      <c r="E245" s="118"/>
      <c r="F245" s="118"/>
      <c r="G245" s="118"/>
      <c r="H245" s="118"/>
    </row>
    <row r="246" spans="1:41" s="7" customFormat="1" ht="17.25" customHeight="1" x14ac:dyDescent="0.25">
      <c r="A246" s="6"/>
      <c r="B246" s="118"/>
      <c r="C246" s="139"/>
      <c r="D246" s="139"/>
      <c r="E246" s="118" t="s">
        <v>23</v>
      </c>
      <c r="F246" s="118"/>
      <c r="G246" s="118"/>
      <c r="H246" s="118"/>
    </row>
    <row r="247" spans="1:41" s="7" customFormat="1" ht="17.25" customHeight="1" x14ac:dyDescent="0.25">
      <c r="A247" s="6"/>
      <c r="B247" s="119"/>
      <c r="C247" s="140"/>
      <c r="D247" s="140"/>
      <c r="E247" s="119"/>
      <c r="F247" s="119"/>
      <c r="G247" s="119"/>
      <c r="H247" s="119"/>
    </row>
    <row r="248" spans="1:41" s="7" customFormat="1" ht="17.25" customHeight="1" x14ac:dyDescent="0.25">
      <c r="A248" s="6"/>
      <c r="B248" s="9" t="s">
        <v>65</v>
      </c>
      <c r="C248" s="10" t="s">
        <v>1941</v>
      </c>
      <c r="D248" s="9">
        <v>2019</v>
      </c>
      <c r="E248" s="9" t="s">
        <v>23</v>
      </c>
      <c r="F248" s="9">
        <f ca="1">SUMIF($D$251:$H$305,$D$248,$F$251:$F$305)</f>
        <v>1651</v>
      </c>
      <c r="G248" s="12">
        <f ca="1">SUMIF($D$251:$H$305,$D$248,$G$251:$G$305)</f>
        <v>1239.52</v>
      </c>
      <c r="H248" s="12">
        <f ca="1">SUMIF($D$251:$H$305,$D$248,$H$251:$H$305)</f>
        <v>2512.6289999999999</v>
      </c>
    </row>
    <row r="249" spans="1:41" s="7" customFormat="1" ht="17.25" customHeight="1" x14ac:dyDescent="0.25">
      <c r="A249" s="6"/>
      <c r="B249" s="9" t="s">
        <v>65</v>
      </c>
      <c r="C249" s="10" t="s">
        <v>1941</v>
      </c>
      <c r="D249" s="9">
        <v>2020</v>
      </c>
      <c r="E249" s="9" t="s">
        <v>23</v>
      </c>
      <c r="F249" s="9">
        <f ca="1">SUMIF($D$251:$H$305,$D$249,$F$251:$F$305)</f>
        <v>9359</v>
      </c>
      <c r="G249" s="12">
        <f ca="1">SUMIF($D$251:$H$305,$D$249,$G$251:$G$305)</f>
        <v>495</v>
      </c>
      <c r="H249" s="12">
        <f ca="1">SUMIF($D$251:$H$305,$D$249,$H$251:$H$305)</f>
        <v>12910.790580000001</v>
      </c>
    </row>
    <row r="250" spans="1:41" s="33" customFormat="1" ht="17.25" customHeight="1" x14ac:dyDescent="0.25">
      <c r="A250" s="6"/>
      <c r="B250" s="9" t="s">
        <v>65</v>
      </c>
      <c r="C250" s="10" t="s">
        <v>1941</v>
      </c>
      <c r="D250" s="9">
        <v>2021</v>
      </c>
      <c r="E250" s="9" t="s">
        <v>23</v>
      </c>
      <c r="F250" s="9">
        <f ca="1">SUMIF($D$251:$H$305,$D$250,$F$251:$F$305)</f>
        <v>10250</v>
      </c>
      <c r="G250" s="12">
        <f ca="1">SUMIF($D$251:$H$305,$D$250,$G$251:$G$305)</f>
        <v>4518.2</v>
      </c>
      <c r="H250" s="12">
        <f ca="1">SUMIF($D$251:$H$305,$D$250,$H$251:$H$305)</f>
        <v>19224.279999999988</v>
      </c>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row>
    <row r="251" spans="1:41" s="7" customFormat="1" ht="37.5" hidden="1" customHeight="1" outlineLevel="1" x14ac:dyDescent="0.25">
      <c r="A251" s="6">
        <v>1509</v>
      </c>
      <c r="B251" s="8" t="s">
        <v>65</v>
      </c>
      <c r="C251" s="54" t="s">
        <v>26</v>
      </c>
      <c r="D251" s="8">
        <v>2019</v>
      </c>
      <c r="E251" s="8" t="s">
        <v>23</v>
      </c>
      <c r="F251" s="8">
        <v>20</v>
      </c>
      <c r="G251" s="8">
        <v>145</v>
      </c>
      <c r="H251" s="8">
        <v>190</v>
      </c>
    </row>
    <row r="252" spans="1:41" s="7" customFormat="1" ht="37.5" hidden="1" customHeight="1" outlineLevel="1" x14ac:dyDescent="0.25">
      <c r="A252" s="6">
        <v>1753</v>
      </c>
      <c r="B252" s="8" t="s">
        <v>65</v>
      </c>
      <c r="C252" s="54" t="s">
        <v>606</v>
      </c>
      <c r="D252" s="8">
        <v>2020</v>
      </c>
      <c r="E252" s="8"/>
      <c r="F252" s="8">
        <v>9</v>
      </c>
      <c r="G252" s="8">
        <v>15</v>
      </c>
      <c r="H252" s="8">
        <v>48.911580000000001</v>
      </c>
    </row>
    <row r="253" spans="1:41" s="7" customFormat="1" ht="37.5" hidden="1" customHeight="1" outlineLevel="1" x14ac:dyDescent="0.25">
      <c r="A253" s="6">
        <v>1648</v>
      </c>
      <c r="B253" s="8" t="s">
        <v>65</v>
      </c>
      <c r="C253" s="54" t="s">
        <v>572</v>
      </c>
      <c r="D253" s="8">
        <v>2020</v>
      </c>
      <c r="E253" s="8"/>
      <c r="F253" s="8">
        <v>10</v>
      </c>
      <c r="G253" s="8">
        <v>100</v>
      </c>
      <c r="H253" s="8">
        <v>105.879</v>
      </c>
    </row>
    <row r="254" spans="1:41" s="7" customFormat="1" ht="37.5" hidden="1" customHeight="1" outlineLevel="1" x14ac:dyDescent="0.25">
      <c r="A254" s="6">
        <v>798</v>
      </c>
      <c r="B254" s="8" t="s">
        <v>65</v>
      </c>
      <c r="C254" s="54" t="s">
        <v>607</v>
      </c>
      <c r="D254" s="8">
        <v>2020</v>
      </c>
      <c r="E254" s="8"/>
      <c r="F254" s="8">
        <v>545</v>
      </c>
      <c r="G254" s="8">
        <v>40</v>
      </c>
      <c r="H254" s="8">
        <v>300</v>
      </c>
    </row>
    <row r="255" spans="1:41" s="7" customFormat="1" ht="37.5" hidden="1" customHeight="1" outlineLevel="1" x14ac:dyDescent="0.25">
      <c r="A255" s="6">
        <v>193</v>
      </c>
      <c r="B255" s="8" t="s">
        <v>65</v>
      </c>
      <c r="C255" s="54" t="s">
        <v>581</v>
      </c>
      <c r="D255" s="8">
        <v>2020</v>
      </c>
      <c r="E255" s="8"/>
      <c r="F255" s="8">
        <v>2843</v>
      </c>
      <c r="G255" s="8">
        <v>15</v>
      </c>
      <c r="H255" s="8">
        <v>4027</v>
      </c>
    </row>
    <row r="256" spans="1:41" s="7" customFormat="1" ht="37.5" hidden="1" customHeight="1" outlineLevel="1" x14ac:dyDescent="0.25">
      <c r="A256" s="6">
        <v>357</v>
      </c>
      <c r="B256" s="8" t="s">
        <v>65</v>
      </c>
      <c r="C256" s="54" t="s">
        <v>589</v>
      </c>
      <c r="D256" s="8">
        <v>2020</v>
      </c>
      <c r="E256" s="8"/>
      <c r="F256" s="8">
        <v>412</v>
      </c>
      <c r="G256" s="8">
        <v>15</v>
      </c>
      <c r="H256" s="8">
        <v>437</v>
      </c>
    </row>
    <row r="257" spans="1:8" s="7" customFormat="1" ht="37.5" hidden="1" customHeight="1" outlineLevel="1" x14ac:dyDescent="0.25">
      <c r="A257" s="6">
        <v>160</v>
      </c>
      <c r="B257" s="8" t="s">
        <v>65</v>
      </c>
      <c r="C257" s="54" t="s">
        <v>590</v>
      </c>
      <c r="D257" s="8">
        <v>2020</v>
      </c>
      <c r="E257" s="8"/>
      <c r="F257" s="8">
        <v>3032</v>
      </c>
      <c r="G257" s="8">
        <v>15</v>
      </c>
      <c r="H257" s="8">
        <v>4336</v>
      </c>
    </row>
    <row r="258" spans="1:8" s="7" customFormat="1" ht="37.5" hidden="1" customHeight="1" outlineLevel="1" x14ac:dyDescent="0.25">
      <c r="A258" s="6">
        <v>391</v>
      </c>
      <c r="B258" s="8" t="s">
        <v>65</v>
      </c>
      <c r="C258" s="54" t="s">
        <v>592</v>
      </c>
      <c r="D258" s="8">
        <v>2020</v>
      </c>
      <c r="E258" s="8"/>
      <c r="F258" s="8">
        <v>1135</v>
      </c>
      <c r="G258" s="8">
        <v>15</v>
      </c>
      <c r="H258" s="8">
        <v>1311</v>
      </c>
    </row>
    <row r="259" spans="1:8" s="7" customFormat="1" ht="37.5" hidden="1" customHeight="1" outlineLevel="1" x14ac:dyDescent="0.25">
      <c r="A259" s="6">
        <v>1008</v>
      </c>
      <c r="B259" s="8" t="s">
        <v>65</v>
      </c>
      <c r="C259" s="54" t="s">
        <v>593</v>
      </c>
      <c r="D259" s="8">
        <v>2020</v>
      </c>
      <c r="E259" s="8"/>
      <c r="F259" s="8">
        <v>577</v>
      </c>
      <c r="G259" s="8">
        <v>60</v>
      </c>
      <c r="H259" s="8">
        <v>883</v>
      </c>
    </row>
    <row r="260" spans="1:8" s="7" customFormat="1" ht="37.5" hidden="1" customHeight="1" outlineLevel="1" x14ac:dyDescent="0.25">
      <c r="A260" s="6">
        <v>1618</v>
      </c>
      <c r="B260" s="8" t="s">
        <v>65</v>
      </c>
      <c r="C260" s="54" t="s">
        <v>594</v>
      </c>
      <c r="D260" s="8">
        <v>2020</v>
      </c>
      <c r="E260" s="8"/>
      <c r="F260" s="8">
        <v>642</v>
      </c>
      <c r="G260" s="8">
        <v>40</v>
      </c>
      <c r="H260" s="8">
        <v>1009</v>
      </c>
    </row>
    <row r="261" spans="1:8" s="7" customFormat="1" ht="37.5" hidden="1" customHeight="1" outlineLevel="1" x14ac:dyDescent="0.25">
      <c r="A261" s="6">
        <v>973</v>
      </c>
      <c r="B261" s="8" t="s">
        <v>65</v>
      </c>
      <c r="C261" s="54" t="s">
        <v>595</v>
      </c>
      <c r="D261" s="8">
        <v>2020</v>
      </c>
      <c r="E261" s="8"/>
      <c r="F261" s="8">
        <v>114</v>
      </c>
      <c r="G261" s="8">
        <v>165</v>
      </c>
      <c r="H261" s="8">
        <v>301</v>
      </c>
    </row>
    <row r="262" spans="1:8" s="7" customFormat="1" ht="37.5" hidden="1" customHeight="1" outlineLevel="1" x14ac:dyDescent="0.25">
      <c r="A262" s="6">
        <v>1617</v>
      </c>
      <c r="B262" s="8" t="s">
        <v>65</v>
      </c>
      <c r="C262" s="54" t="s">
        <v>605</v>
      </c>
      <c r="D262" s="8">
        <v>2020</v>
      </c>
      <c r="E262" s="8"/>
      <c r="F262" s="8">
        <v>40</v>
      </c>
      <c r="G262" s="8">
        <v>15</v>
      </c>
      <c r="H262" s="8">
        <v>152</v>
      </c>
    </row>
    <row r="263" spans="1:8" s="7" customFormat="1" ht="37.5" hidden="1" customHeight="1" outlineLevel="1" x14ac:dyDescent="0.25">
      <c r="A263" s="6">
        <v>1769</v>
      </c>
      <c r="B263" s="8" t="s">
        <v>65</v>
      </c>
      <c r="C263" s="54" t="s">
        <v>28</v>
      </c>
      <c r="D263" s="8">
        <v>2019</v>
      </c>
      <c r="E263" s="8" t="s">
        <v>23</v>
      </c>
      <c r="F263" s="8">
        <v>70</v>
      </c>
      <c r="G263" s="8">
        <v>65</v>
      </c>
      <c r="H263" s="8">
        <v>120</v>
      </c>
    </row>
    <row r="264" spans="1:8" s="7" customFormat="1" ht="37.5" hidden="1" customHeight="1" outlineLevel="1" x14ac:dyDescent="0.25">
      <c r="A264" s="6">
        <v>6840</v>
      </c>
      <c r="B264" s="8" t="s">
        <v>65</v>
      </c>
      <c r="C264" s="54" t="s">
        <v>66</v>
      </c>
      <c r="D264" s="8">
        <v>2019</v>
      </c>
      <c r="E264" s="8" t="s">
        <v>23</v>
      </c>
      <c r="F264" s="8">
        <v>833</v>
      </c>
      <c r="G264" s="8">
        <v>177.52</v>
      </c>
      <c r="H264" s="8">
        <v>1036</v>
      </c>
    </row>
    <row r="265" spans="1:8" s="7" customFormat="1" ht="37.5" hidden="1" customHeight="1" outlineLevel="1" x14ac:dyDescent="0.25">
      <c r="A265" s="6">
        <v>3219</v>
      </c>
      <c r="B265" s="8" t="s">
        <v>65</v>
      </c>
      <c r="C265" s="54" t="s">
        <v>38</v>
      </c>
      <c r="D265" s="8">
        <v>2019</v>
      </c>
      <c r="E265" s="8" t="s">
        <v>23</v>
      </c>
      <c r="F265" s="8">
        <v>60</v>
      </c>
      <c r="G265" s="8">
        <v>65</v>
      </c>
      <c r="H265" s="8">
        <v>200</v>
      </c>
    </row>
    <row r="266" spans="1:8" s="7" customFormat="1" ht="37.5" hidden="1" customHeight="1" outlineLevel="1" x14ac:dyDescent="0.25">
      <c r="A266" s="6">
        <v>2655</v>
      </c>
      <c r="B266" s="8" t="s">
        <v>65</v>
      </c>
      <c r="C266" s="54" t="s">
        <v>67</v>
      </c>
      <c r="D266" s="8">
        <v>2019</v>
      </c>
      <c r="E266" s="8" t="s">
        <v>23</v>
      </c>
      <c r="F266" s="8">
        <v>54</v>
      </c>
      <c r="G266" s="8">
        <v>98</v>
      </c>
      <c r="H266" s="8">
        <v>90</v>
      </c>
    </row>
    <row r="267" spans="1:8" s="7" customFormat="1" ht="37.5" hidden="1" customHeight="1" outlineLevel="1" x14ac:dyDescent="0.25">
      <c r="A267" s="6">
        <v>2534</v>
      </c>
      <c r="B267" s="8" t="s">
        <v>65</v>
      </c>
      <c r="C267" s="54" t="s">
        <v>37</v>
      </c>
      <c r="D267" s="8">
        <v>2019</v>
      </c>
      <c r="E267" s="8" t="s">
        <v>23</v>
      </c>
      <c r="F267" s="8">
        <v>10</v>
      </c>
      <c r="G267" s="8">
        <v>140</v>
      </c>
      <c r="H267" s="8">
        <v>201</v>
      </c>
    </row>
    <row r="268" spans="1:8" s="7" customFormat="1" ht="37.5" hidden="1" customHeight="1" outlineLevel="1" x14ac:dyDescent="0.25">
      <c r="A268" s="6">
        <v>2849</v>
      </c>
      <c r="B268" s="8" t="s">
        <v>65</v>
      </c>
      <c r="C268" s="54" t="s">
        <v>43</v>
      </c>
      <c r="D268" s="8">
        <v>2019</v>
      </c>
      <c r="E268" s="8" t="s">
        <v>23</v>
      </c>
      <c r="F268" s="8">
        <v>50</v>
      </c>
      <c r="G268" s="8">
        <v>149</v>
      </c>
      <c r="H268" s="8">
        <v>121.349</v>
      </c>
    </row>
    <row r="269" spans="1:8" s="7" customFormat="1" ht="37.5" hidden="1" customHeight="1" outlineLevel="1" x14ac:dyDescent="0.25">
      <c r="A269" s="6">
        <v>6841</v>
      </c>
      <c r="B269" s="8" t="s">
        <v>65</v>
      </c>
      <c r="C269" s="54" t="s">
        <v>68</v>
      </c>
      <c r="D269" s="8">
        <v>2019</v>
      </c>
      <c r="E269" s="8" t="s">
        <v>23</v>
      </c>
      <c r="F269" s="8">
        <v>550</v>
      </c>
      <c r="G269" s="8">
        <v>300</v>
      </c>
      <c r="H269" s="8">
        <v>516.95899999999995</v>
      </c>
    </row>
    <row r="270" spans="1:8" s="7" customFormat="1" ht="37.5" hidden="1" customHeight="1" outlineLevel="1" x14ac:dyDescent="0.25">
      <c r="A270" s="6">
        <v>1139</v>
      </c>
      <c r="B270" s="8" t="s">
        <v>65</v>
      </c>
      <c r="C270" s="54" t="s">
        <v>69</v>
      </c>
      <c r="D270" s="8">
        <v>2019</v>
      </c>
      <c r="E270" s="8" t="s">
        <v>23</v>
      </c>
      <c r="F270" s="8">
        <v>4</v>
      </c>
      <c r="G270" s="8">
        <v>100</v>
      </c>
      <c r="H270" s="8">
        <v>37.320999999999998</v>
      </c>
    </row>
    <row r="271" spans="1:8" s="7" customFormat="1" ht="30.75" hidden="1" customHeight="1" outlineLevel="1" x14ac:dyDescent="0.25">
      <c r="A271" s="61">
        <v>9449</v>
      </c>
      <c r="B271" s="8" t="s">
        <v>65</v>
      </c>
      <c r="C271" s="54" t="s">
        <v>2038</v>
      </c>
      <c r="D271" s="8">
        <v>2021</v>
      </c>
      <c r="E271" s="8"/>
      <c r="F271" s="8">
        <v>15</v>
      </c>
      <c r="G271" s="8">
        <v>40</v>
      </c>
      <c r="H271" s="8">
        <v>169</v>
      </c>
    </row>
    <row r="272" spans="1:8" s="7" customFormat="1" ht="30.75" hidden="1" customHeight="1" outlineLevel="1" x14ac:dyDescent="0.25">
      <c r="A272" s="61">
        <v>9450</v>
      </c>
      <c r="B272" s="8" t="s">
        <v>65</v>
      </c>
      <c r="C272" s="54" t="s">
        <v>2045</v>
      </c>
      <c r="D272" s="8">
        <v>2021</v>
      </c>
      <c r="E272" s="8"/>
      <c r="F272" s="8">
        <v>40</v>
      </c>
      <c r="G272" s="8">
        <v>7</v>
      </c>
      <c r="H272" s="8">
        <v>131</v>
      </c>
    </row>
    <row r="273" spans="1:8" s="7" customFormat="1" ht="30.75" hidden="1" customHeight="1" outlineLevel="1" x14ac:dyDescent="0.25">
      <c r="A273" s="61">
        <v>9452</v>
      </c>
      <c r="B273" s="8" t="s">
        <v>65</v>
      </c>
      <c r="C273" s="54" t="s">
        <v>2061</v>
      </c>
      <c r="D273" s="8">
        <v>2021</v>
      </c>
      <c r="E273" s="8"/>
      <c r="F273" s="8">
        <v>3684</v>
      </c>
      <c r="G273" s="8">
        <v>15</v>
      </c>
      <c r="H273" s="8">
        <v>2777</v>
      </c>
    </row>
    <row r="274" spans="1:8" s="7" customFormat="1" ht="30.75" hidden="1" customHeight="1" outlineLevel="1" x14ac:dyDescent="0.25">
      <c r="A274" s="61">
        <v>673</v>
      </c>
      <c r="B274" s="8" t="s">
        <v>65</v>
      </c>
      <c r="C274" s="54" t="s">
        <v>2062</v>
      </c>
      <c r="D274" s="8">
        <v>2021</v>
      </c>
      <c r="E274" s="8"/>
      <c r="F274" s="8">
        <v>10</v>
      </c>
      <c r="G274" s="8">
        <v>30</v>
      </c>
      <c r="H274" s="8">
        <v>147</v>
      </c>
    </row>
    <row r="275" spans="1:8" s="7" customFormat="1" ht="30.75" hidden="1" customHeight="1" outlineLevel="1" x14ac:dyDescent="0.25">
      <c r="A275" s="61">
        <v>9574</v>
      </c>
      <c r="B275" s="8" t="s">
        <v>65</v>
      </c>
      <c r="C275" s="54" t="s">
        <v>2121</v>
      </c>
      <c r="D275" s="8">
        <v>2021</v>
      </c>
      <c r="E275" s="8"/>
      <c r="F275" s="8">
        <v>3395</v>
      </c>
      <c r="G275" s="8">
        <v>2002</v>
      </c>
      <c r="H275" s="8">
        <v>7307</v>
      </c>
    </row>
    <row r="276" spans="1:8" s="7" customFormat="1" ht="30.75" hidden="1" customHeight="1" outlineLevel="1" x14ac:dyDescent="0.25">
      <c r="A276" s="61">
        <v>9363</v>
      </c>
      <c r="B276" s="8" t="s">
        <v>65</v>
      </c>
      <c r="C276" s="54" t="s">
        <v>2122</v>
      </c>
      <c r="D276" s="8">
        <v>2021</v>
      </c>
      <c r="E276" s="8"/>
      <c r="F276" s="8">
        <v>160</v>
      </c>
      <c r="G276" s="8">
        <v>65</v>
      </c>
      <c r="H276" s="8">
        <v>353.91300000000001</v>
      </c>
    </row>
    <row r="277" spans="1:8" s="7" customFormat="1" ht="30.75" hidden="1" customHeight="1" outlineLevel="1" x14ac:dyDescent="0.25">
      <c r="A277" s="61">
        <v>425</v>
      </c>
      <c r="B277" s="8" t="s">
        <v>65</v>
      </c>
      <c r="C277" s="54" t="s">
        <v>2123</v>
      </c>
      <c r="D277" s="8">
        <v>2021</v>
      </c>
      <c r="E277" s="8"/>
      <c r="F277" s="8">
        <v>12</v>
      </c>
      <c r="G277" s="8">
        <v>300</v>
      </c>
      <c r="H277" s="8">
        <v>143.05000000000001</v>
      </c>
    </row>
    <row r="278" spans="1:8" s="7" customFormat="1" ht="30.75" hidden="1" customHeight="1" outlineLevel="1" x14ac:dyDescent="0.25">
      <c r="A278" s="61">
        <v>422</v>
      </c>
      <c r="B278" s="8" t="s">
        <v>65</v>
      </c>
      <c r="C278" s="54" t="s">
        <v>2124</v>
      </c>
      <c r="D278" s="8">
        <v>2021</v>
      </c>
      <c r="E278" s="8"/>
      <c r="F278" s="8">
        <v>41</v>
      </c>
      <c r="G278" s="8">
        <v>150</v>
      </c>
      <c r="H278" s="8">
        <v>178.499</v>
      </c>
    </row>
    <row r="279" spans="1:8" s="7" customFormat="1" ht="30.75" hidden="1" customHeight="1" outlineLevel="1" x14ac:dyDescent="0.25">
      <c r="A279" s="61">
        <v>433</v>
      </c>
      <c r="B279" s="8" t="s">
        <v>65</v>
      </c>
      <c r="C279" s="54" t="s">
        <v>2067</v>
      </c>
      <c r="D279" s="8">
        <v>2021</v>
      </c>
      <c r="E279" s="8"/>
      <c r="F279" s="8">
        <v>24</v>
      </c>
      <c r="G279" s="8">
        <v>45</v>
      </c>
      <c r="H279" s="8">
        <v>200.982</v>
      </c>
    </row>
    <row r="280" spans="1:8" s="7" customFormat="1" ht="30.75" hidden="1" customHeight="1" outlineLevel="1" x14ac:dyDescent="0.25">
      <c r="A280" s="61">
        <v>9369</v>
      </c>
      <c r="B280" s="8" t="s">
        <v>65</v>
      </c>
      <c r="C280" s="54" t="s">
        <v>2125</v>
      </c>
      <c r="D280" s="8">
        <v>2021</v>
      </c>
      <c r="E280" s="8"/>
      <c r="F280" s="8">
        <v>5</v>
      </c>
      <c r="G280" s="8">
        <v>75</v>
      </c>
      <c r="H280" s="8">
        <v>95.066999999999993</v>
      </c>
    </row>
    <row r="281" spans="1:8" s="7" customFormat="1" ht="30.75" hidden="1" customHeight="1" outlineLevel="1" x14ac:dyDescent="0.25">
      <c r="A281" s="61">
        <v>9358</v>
      </c>
      <c r="B281" s="8" t="s">
        <v>65</v>
      </c>
      <c r="C281" s="54" t="s">
        <v>2126</v>
      </c>
      <c r="D281" s="8">
        <v>2021</v>
      </c>
      <c r="E281" s="8"/>
      <c r="F281" s="8">
        <v>364</v>
      </c>
      <c r="G281" s="8">
        <v>45</v>
      </c>
      <c r="H281" s="8">
        <v>585.76700000000005</v>
      </c>
    </row>
    <row r="282" spans="1:8" s="7" customFormat="1" ht="30.75" hidden="1" customHeight="1" outlineLevel="1" x14ac:dyDescent="0.25">
      <c r="A282" s="61">
        <v>9365</v>
      </c>
      <c r="B282" s="8" t="s">
        <v>65</v>
      </c>
      <c r="C282" s="54" t="s">
        <v>2127</v>
      </c>
      <c r="D282" s="8">
        <v>2021</v>
      </c>
      <c r="E282" s="8"/>
      <c r="F282" s="8">
        <v>158</v>
      </c>
      <c r="G282" s="8">
        <v>119.2</v>
      </c>
      <c r="H282" s="8">
        <v>407.173</v>
      </c>
    </row>
    <row r="283" spans="1:8" s="7" customFormat="1" ht="30.75" hidden="1" customHeight="1" outlineLevel="1" x14ac:dyDescent="0.25">
      <c r="A283" s="61">
        <v>9360</v>
      </c>
      <c r="B283" s="8" t="s">
        <v>65</v>
      </c>
      <c r="C283" s="54" t="s">
        <v>2074</v>
      </c>
      <c r="D283" s="8">
        <v>2021</v>
      </c>
      <c r="E283" s="8"/>
      <c r="F283" s="8">
        <v>8</v>
      </c>
      <c r="G283" s="8">
        <v>15</v>
      </c>
      <c r="H283" s="8">
        <v>44.889000000000003</v>
      </c>
    </row>
    <row r="284" spans="1:8" s="7" customFormat="1" ht="30.75" hidden="1" customHeight="1" outlineLevel="1" x14ac:dyDescent="0.25">
      <c r="A284" s="61">
        <v>9078</v>
      </c>
      <c r="B284" s="8" t="s">
        <v>65</v>
      </c>
      <c r="C284" s="54" t="s">
        <v>2076</v>
      </c>
      <c r="D284" s="8">
        <v>2021</v>
      </c>
      <c r="E284" s="8"/>
      <c r="F284" s="8">
        <v>4</v>
      </c>
      <c r="G284" s="8">
        <v>15</v>
      </c>
      <c r="H284" s="8">
        <v>45.110999999999997</v>
      </c>
    </row>
    <row r="285" spans="1:8" s="7" customFormat="1" ht="30.75" hidden="1" customHeight="1" outlineLevel="1" x14ac:dyDescent="0.25">
      <c r="A285" s="61">
        <v>9364</v>
      </c>
      <c r="B285" s="8" t="s">
        <v>65</v>
      </c>
      <c r="C285" s="54" t="s">
        <v>2128</v>
      </c>
      <c r="D285" s="8">
        <v>2021</v>
      </c>
      <c r="E285" s="8"/>
      <c r="F285" s="8">
        <v>26</v>
      </c>
      <c r="G285" s="8">
        <v>150</v>
      </c>
      <c r="H285" s="8">
        <v>220.01400000000001</v>
      </c>
    </row>
    <row r="286" spans="1:8" s="7" customFormat="1" ht="30.75" hidden="1" customHeight="1" outlineLevel="1" x14ac:dyDescent="0.25">
      <c r="A286" s="61">
        <v>444</v>
      </c>
      <c r="B286" s="8" t="s">
        <v>65</v>
      </c>
      <c r="C286" s="54" t="s">
        <v>2080</v>
      </c>
      <c r="D286" s="8">
        <v>2021</v>
      </c>
      <c r="E286" s="8"/>
      <c r="F286" s="8">
        <v>21</v>
      </c>
      <c r="G286" s="8">
        <v>70</v>
      </c>
      <c r="H286" s="8">
        <v>96.963999999999999</v>
      </c>
    </row>
    <row r="287" spans="1:8" s="7" customFormat="1" ht="30.75" hidden="1" customHeight="1" outlineLevel="1" x14ac:dyDescent="0.25">
      <c r="A287" s="61">
        <v>3712</v>
      </c>
      <c r="B287" s="8" t="s">
        <v>65</v>
      </c>
      <c r="C287" s="54" t="s">
        <v>2129</v>
      </c>
      <c r="D287" s="8">
        <v>2021</v>
      </c>
      <c r="E287" s="8"/>
      <c r="F287" s="8">
        <v>109</v>
      </c>
      <c r="G287" s="8">
        <v>80</v>
      </c>
      <c r="H287" s="8">
        <v>326.87299999999999</v>
      </c>
    </row>
    <row r="288" spans="1:8" s="7" customFormat="1" ht="30.75" hidden="1" customHeight="1" outlineLevel="1" x14ac:dyDescent="0.25">
      <c r="A288" s="61">
        <v>3713</v>
      </c>
      <c r="B288" s="8" t="s">
        <v>65</v>
      </c>
      <c r="C288" s="54" t="s">
        <v>2130</v>
      </c>
      <c r="D288" s="8">
        <v>2021</v>
      </c>
      <c r="E288" s="8"/>
      <c r="F288" s="8">
        <v>3</v>
      </c>
      <c r="G288" s="8">
        <v>15</v>
      </c>
      <c r="H288" s="8">
        <v>146.518</v>
      </c>
    </row>
    <row r="289" spans="1:8" s="7" customFormat="1" ht="30.75" hidden="1" customHeight="1" outlineLevel="1" x14ac:dyDescent="0.25">
      <c r="A289" s="61">
        <v>9367</v>
      </c>
      <c r="B289" s="8" t="s">
        <v>65</v>
      </c>
      <c r="C289" s="54" t="s">
        <v>2094</v>
      </c>
      <c r="D289" s="8">
        <v>2021</v>
      </c>
      <c r="E289" s="8"/>
      <c r="F289" s="8">
        <v>19</v>
      </c>
      <c r="G289" s="8">
        <v>15</v>
      </c>
      <c r="H289" s="8">
        <v>100.79300000000001</v>
      </c>
    </row>
    <row r="290" spans="1:8" s="7" customFormat="1" ht="30.75" hidden="1" customHeight="1" outlineLevel="1" x14ac:dyDescent="0.25">
      <c r="A290" s="61">
        <v>9366</v>
      </c>
      <c r="B290" s="8" t="s">
        <v>65</v>
      </c>
      <c r="C290" s="54" t="s">
        <v>2097</v>
      </c>
      <c r="D290" s="8">
        <v>2021</v>
      </c>
      <c r="E290" s="8"/>
      <c r="F290" s="8">
        <v>10</v>
      </c>
      <c r="G290" s="8">
        <v>10</v>
      </c>
      <c r="H290" s="8">
        <v>112.499</v>
      </c>
    </row>
    <row r="291" spans="1:8" s="81" customFormat="1" ht="44.25" hidden="1" customHeight="1" outlineLevel="1" x14ac:dyDescent="0.25">
      <c r="A291" s="78">
        <v>1250</v>
      </c>
      <c r="B291" s="8" t="s">
        <v>65</v>
      </c>
      <c r="C291" s="79" t="s">
        <v>2019</v>
      </c>
      <c r="D291" s="75">
        <v>2021</v>
      </c>
      <c r="E291" s="75"/>
      <c r="F291" s="75">
        <v>21</v>
      </c>
      <c r="G291" s="80">
        <v>15</v>
      </c>
      <c r="H291" s="75">
        <v>262</v>
      </c>
    </row>
    <row r="292" spans="1:8" s="7" customFormat="1" ht="29.25" hidden="1" customHeight="1" outlineLevel="1" x14ac:dyDescent="0.25">
      <c r="A292" s="62">
        <v>1281</v>
      </c>
      <c r="B292" s="8" t="s">
        <v>65</v>
      </c>
      <c r="C292" s="79" t="s">
        <v>2024</v>
      </c>
      <c r="D292" s="8">
        <v>2021</v>
      </c>
      <c r="E292" s="8"/>
      <c r="F292" s="75">
        <v>7</v>
      </c>
      <c r="G292" s="82">
        <v>70</v>
      </c>
      <c r="H292" s="8">
        <v>61</v>
      </c>
    </row>
    <row r="293" spans="1:8" s="7" customFormat="1" ht="29.25" hidden="1" customHeight="1" outlineLevel="1" x14ac:dyDescent="0.25">
      <c r="A293" s="62">
        <v>1251</v>
      </c>
      <c r="B293" s="8" t="s">
        <v>65</v>
      </c>
      <c r="C293" s="79" t="s">
        <v>2029</v>
      </c>
      <c r="D293" s="8">
        <v>2021</v>
      </c>
      <c r="E293" s="8"/>
      <c r="F293" s="75">
        <v>24</v>
      </c>
      <c r="G293" s="82">
        <v>15</v>
      </c>
      <c r="H293" s="8">
        <v>211</v>
      </c>
    </row>
    <row r="294" spans="1:8" s="7" customFormat="1" ht="29.25" hidden="1" customHeight="1" outlineLevel="1" x14ac:dyDescent="0.25">
      <c r="A294" s="62">
        <v>3829</v>
      </c>
      <c r="B294" s="8" t="s">
        <v>65</v>
      </c>
      <c r="C294" s="79" t="s">
        <v>2030</v>
      </c>
      <c r="D294" s="8">
        <v>2021</v>
      </c>
      <c r="E294" s="8"/>
      <c r="F294" s="75">
        <v>15</v>
      </c>
      <c r="G294" s="8">
        <v>40</v>
      </c>
      <c r="H294" s="8">
        <v>130</v>
      </c>
    </row>
    <row r="295" spans="1:8" s="7" customFormat="1" ht="29.25" hidden="1" customHeight="1" outlineLevel="1" x14ac:dyDescent="0.25">
      <c r="A295" s="61">
        <v>9723</v>
      </c>
      <c r="B295" s="8" t="s">
        <v>65</v>
      </c>
      <c r="C295" s="79" t="s">
        <v>2031</v>
      </c>
      <c r="D295" s="8">
        <v>2021</v>
      </c>
      <c r="E295" s="8"/>
      <c r="F295" s="75">
        <v>11</v>
      </c>
      <c r="G295" s="82">
        <v>150</v>
      </c>
      <c r="H295" s="8">
        <v>145</v>
      </c>
    </row>
    <row r="296" spans="1:8" s="7" customFormat="1" ht="29.25" hidden="1" customHeight="1" outlineLevel="1" x14ac:dyDescent="0.25">
      <c r="A296" s="61">
        <v>9724</v>
      </c>
      <c r="B296" s="8" t="s">
        <v>65</v>
      </c>
      <c r="C296" s="79" t="s">
        <v>2032</v>
      </c>
      <c r="D296" s="8">
        <v>2021</v>
      </c>
      <c r="E296" s="8"/>
      <c r="F296" s="75">
        <v>10</v>
      </c>
      <c r="G296" s="82">
        <v>150</v>
      </c>
      <c r="H296" s="8">
        <v>147</v>
      </c>
    </row>
    <row r="297" spans="1:8" s="7" customFormat="1" ht="29.25" hidden="1" customHeight="1" outlineLevel="1" x14ac:dyDescent="0.25">
      <c r="A297" s="61">
        <v>9725</v>
      </c>
      <c r="B297" s="8" t="s">
        <v>65</v>
      </c>
      <c r="C297" s="79" t="s">
        <v>2033</v>
      </c>
      <c r="D297" s="8">
        <v>2021</v>
      </c>
      <c r="E297" s="8"/>
      <c r="F297" s="75">
        <v>13</v>
      </c>
      <c r="G297" s="8">
        <v>15</v>
      </c>
      <c r="H297" s="8">
        <v>133</v>
      </c>
    </row>
    <row r="298" spans="1:8" s="7" customFormat="1" ht="30.75" hidden="1" customHeight="1" outlineLevel="1" x14ac:dyDescent="0.25">
      <c r="A298" s="61">
        <v>9355</v>
      </c>
      <c r="B298" s="8" t="s">
        <v>65</v>
      </c>
      <c r="C298" s="54" t="s">
        <v>2101</v>
      </c>
      <c r="D298" s="8">
        <v>2021</v>
      </c>
      <c r="E298" s="8"/>
      <c r="F298" s="8">
        <v>1047</v>
      </c>
      <c r="G298" s="8">
        <v>50</v>
      </c>
      <c r="H298" s="8">
        <v>2143.3850000000002</v>
      </c>
    </row>
    <row r="299" spans="1:8" s="7" customFormat="1" ht="30.75" hidden="1" customHeight="1" outlineLevel="1" x14ac:dyDescent="0.25">
      <c r="A299" s="62">
        <v>428</v>
      </c>
      <c r="B299" s="8" t="s">
        <v>65</v>
      </c>
      <c r="C299" s="54" t="s">
        <v>2102</v>
      </c>
      <c r="D299" s="8">
        <v>2021</v>
      </c>
      <c r="E299" s="8"/>
      <c r="F299" s="8">
        <v>740</v>
      </c>
      <c r="G299" s="8">
        <v>200</v>
      </c>
      <c r="H299" s="8">
        <v>1258.03</v>
      </c>
    </row>
    <row r="300" spans="1:8" s="7" customFormat="1" ht="30.75" hidden="1" customHeight="1" outlineLevel="1" x14ac:dyDescent="0.25">
      <c r="A300" s="62">
        <v>565</v>
      </c>
      <c r="B300" s="8" t="s">
        <v>65</v>
      </c>
      <c r="C300" s="54" t="s">
        <v>2104</v>
      </c>
      <c r="D300" s="8">
        <v>2021</v>
      </c>
      <c r="E300" s="8"/>
      <c r="F300" s="8">
        <v>6</v>
      </c>
      <c r="G300" s="8">
        <v>135</v>
      </c>
      <c r="H300" s="8">
        <v>28.724</v>
      </c>
    </row>
    <row r="301" spans="1:8" s="7" customFormat="1" ht="30.75" hidden="1" customHeight="1" outlineLevel="1" x14ac:dyDescent="0.25">
      <c r="A301" s="62">
        <v>3800</v>
      </c>
      <c r="B301" s="8" t="s">
        <v>65</v>
      </c>
      <c r="C301" s="54" t="s">
        <v>2131</v>
      </c>
      <c r="D301" s="8">
        <v>2021</v>
      </c>
      <c r="E301" s="8"/>
      <c r="F301" s="8">
        <v>11</v>
      </c>
      <c r="G301" s="8">
        <v>30</v>
      </c>
      <c r="H301" s="8">
        <v>96.647999999999996</v>
      </c>
    </row>
    <row r="302" spans="1:8" s="7" customFormat="1" ht="30.75" hidden="1" customHeight="1" outlineLevel="1" x14ac:dyDescent="0.25">
      <c r="A302" s="62">
        <v>9442</v>
      </c>
      <c r="B302" s="8" t="s">
        <v>65</v>
      </c>
      <c r="C302" s="54" t="s">
        <v>2132</v>
      </c>
      <c r="D302" s="8">
        <v>2021</v>
      </c>
      <c r="E302" s="8"/>
      <c r="F302" s="8">
        <v>98</v>
      </c>
      <c r="G302" s="8">
        <v>70</v>
      </c>
      <c r="H302" s="8">
        <v>219.25899999999999</v>
      </c>
    </row>
    <row r="303" spans="1:8" s="7" customFormat="1" ht="30.75" hidden="1" customHeight="1" outlineLevel="1" x14ac:dyDescent="0.25">
      <c r="A303" s="62">
        <v>9372</v>
      </c>
      <c r="B303" s="8" t="s">
        <v>65</v>
      </c>
      <c r="C303" s="54" t="s">
        <v>2133</v>
      </c>
      <c r="D303" s="8">
        <v>2021</v>
      </c>
      <c r="E303" s="8"/>
      <c r="F303" s="8">
        <v>5</v>
      </c>
      <c r="G303" s="8">
        <v>210</v>
      </c>
      <c r="H303" s="8">
        <v>332.62</v>
      </c>
    </row>
    <row r="304" spans="1:8" s="7" customFormat="1" ht="30.75" hidden="1" customHeight="1" outlineLevel="1" x14ac:dyDescent="0.25">
      <c r="A304" s="61">
        <v>9422</v>
      </c>
      <c r="B304" s="8" t="s">
        <v>65</v>
      </c>
      <c r="C304" s="54" t="s">
        <v>2115</v>
      </c>
      <c r="D304" s="8">
        <v>2021</v>
      </c>
      <c r="E304" s="8"/>
      <c r="F304" s="8">
        <v>96</v>
      </c>
      <c r="G304" s="8">
        <v>75</v>
      </c>
      <c r="H304" s="8">
        <v>277.38400000000001</v>
      </c>
    </row>
    <row r="305" spans="1:41" s="7" customFormat="1" ht="30.75" hidden="1" customHeight="1" outlineLevel="1" x14ac:dyDescent="0.25">
      <c r="A305" s="61">
        <v>9371</v>
      </c>
      <c r="B305" s="8" t="s">
        <v>65</v>
      </c>
      <c r="C305" s="54" t="s">
        <v>2116</v>
      </c>
      <c r="D305" s="8">
        <v>2021</v>
      </c>
      <c r="E305" s="8"/>
      <c r="F305" s="8">
        <v>38</v>
      </c>
      <c r="G305" s="8">
        <v>30</v>
      </c>
      <c r="H305" s="8">
        <v>190.11799999999999</v>
      </c>
    </row>
    <row r="306" spans="1:41" s="7" customFormat="1" ht="15.75" collapsed="1" x14ac:dyDescent="0.25">
      <c r="A306" s="6"/>
      <c r="B306" s="123" t="s">
        <v>70</v>
      </c>
      <c r="C306" s="126" t="s">
        <v>4027</v>
      </c>
      <c r="D306" s="126"/>
      <c r="E306" s="123" t="s">
        <v>22</v>
      </c>
      <c r="F306" s="123"/>
      <c r="G306" s="123"/>
      <c r="H306" s="123"/>
    </row>
    <row r="307" spans="1:41" s="7" customFormat="1" ht="18.75" customHeight="1" x14ac:dyDescent="0.25">
      <c r="A307" s="6"/>
      <c r="B307" s="124"/>
      <c r="C307" s="137"/>
      <c r="D307" s="137"/>
      <c r="E307" s="124"/>
      <c r="F307" s="124"/>
      <c r="G307" s="124"/>
      <c r="H307" s="124"/>
    </row>
    <row r="308" spans="1:41" s="15" customFormat="1" ht="17.25" customHeight="1" x14ac:dyDescent="0.25">
      <c r="A308" s="6"/>
      <c r="B308" s="125"/>
      <c r="C308" s="138"/>
      <c r="D308" s="138"/>
      <c r="E308" s="125"/>
      <c r="F308" s="125"/>
      <c r="G308" s="125"/>
      <c r="H308" s="125"/>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row>
    <row r="309" spans="1:41" s="7" customFormat="1" ht="17.25" customHeight="1" x14ac:dyDescent="0.25">
      <c r="A309" s="6"/>
      <c r="B309" s="13" t="s">
        <v>70</v>
      </c>
      <c r="C309" s="14" t="s">
        <v>1941</v>
      </c>
      <c r="D309" s="13">
        <v>2019</v>
      </c>
      <c r="E309" s="13" t="s">
        <v>22</v>
      </c>
      <c r="F309" s="13">
        <f ca="1">SUMIF($D$312:$H$704,$D$309,$F$312:$F$704)</f>
        <v>11116</v>
      </c>
      <c r="G309" s="16">
        <f ca="1">SUMIF($D$312:$H$704,$D$309,$G$312:$G$704)</f>
        <v>2097</v>
      </c>
      <c r="H309" s="16">
        <f ca="1">SUMIF($D$312:$H$704,$D$309,$H$312:$H$704)</f>
        <v>12422.477999999997</v>
      </c>
    </row>
    <row r="310" spans="1:41" s="7" customFormat="1" ht="17.25" customHeight="1" x14ac:dyDescent="0.25">
      <c r="A310" s="6"/>
      <c r="B310" s="13" t="s">
        <v>70</v>
      </c>
      <c r="C310" s="14" t="s">
        <v>1941</v>
      </c>
      <c r="D310" s="13">
        <v>2020</v>
      </c>
      <c r="E310" s="13" t="s">
        <v>22</v>
      </c>
      <c r="F310" s="13">
        <f ca="1">SUMIF($D$312:$H$704,$D$310,$F$312:$F$704)</f>
        <v>32241</v>
      </c>
      <c r="G310" s="16">
        <f ca="1">SUMIF($D$312:$H$704,$D$310,$G$312:$G$704)</f>
        <v>10033.6</v>
      </c>
      <c r="H310" s="16">
        <f ca="1">SUMIF($D$312:$H$704,$D$310,$H$312:$H$704)</f>
        <v>44460.89131000005</v>
      </c>
    </row>
    <row r="311" spans="1:41" s="33" customFormat="1" ht="17.25" customHeight="1" x14ac:dyDescent="0.25">
      <c r="A311" s="6"/>
      <c r="B311" s="13" t="s">
        <v>70</v>
      </c>
      <c r="C311" s="14" t="s">
        <v>1941</v>
      </c>
      <c r="D311" s="13">
        <v>2021</v>
      </c>
      <c r="E311" s="13" t="s">
        <v>22</v>
      </c>
      <c r="F311" s="13">
        <f ca="1">SUMIF($D$312:$H$704,$D$311,$F$312:$F$704)</f>
        <v>15580.4</v>
      </c>
      <c r="G311" s="16">
        <f ca="1">SUMIF($D$312:$H$704,$D$311,$G$312:$G$704)</f>
        <v>5403.2</v>
      </c>
      <c r="H311" s="16">
        <f ca="1">SUMIF($D$312:$H$704,$D$311,$H$312:$H$704)</f>
        <v>26584.632020000001</v>
      </c>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row>
    <row r="312" spans="1:41" s="7" customFormat="1" ht="17.25" hidden="1" customHeight="1" outlineLevel="1" x14ac:dyDescent="0.25">
      <c r="A312" s="6">
        <v>6662</v>
      </c>
      <c r="B312" s="8" t="s">
        <v>70</v>
      </c>
      <c r="C312" s="54" t="s">
        <v>71</v>
      </c>
      <c r="D312" s="8">
        <v>2019</v>
      </c>
      <c r="E312" s="8"/>
      <c r="F312" s="8">
        <v>19</v>
      </c>
      <c r="G312" s="8">
        <v>165</v>
      </c>
      <c r="H312" s="8">
        <v>54.06</v>
      </c>
    </row>
    <row r="313" spans="1:41" s="7" customFormat="1" ht="17.25" hidden="1" customHeight="1" outlineLevel="1" x14ac:dyDescent="0.25">
      <c r="A313" s="6">
        <v>2877</v>
      </c>
      <c r="B313" s="8" t="s">
        <v>70</v>
      </c>
      <c r="C313" s="54" t="s">
        <v>608</v>
      </c>
      <c r="D313" s="8">
        <v>2019</v>
      </c>
      <c r="E313" s="8"/>
      <c r="F313" s="8">
        <v>5</v>
      </c>
      <c r="G313" s="8">
        <v>70</v>
      </c>
      <c r="H313" s="8">
        <v>17.456</v>
      </c>
    </row>
    <row r="314" spans="1:41" s="7" customFormat="1" ht="17.25" hidden="1" customHeight="1" outlineLevel="1" x14ac:dyDescent="0.25">
      <c r="A314" s="6">
        <v>1550</v>
      </c>
      <c r="B314" s="8" t="s">
        <v>70</v>
      </c>
      <c r="C314" s="54" t="s">
        <v>609</v>
      </c>
      <c r="D314" s="8">
        <v>2019</v>
      </c>
      <c r="E314" s="8"/>
      <c r="F314" s="8">
        <v>5</v>
      </c>
      <c r="G314" s="8">
        <v>100</v>
      </c>
      <c r="H314" s="8">
        <v>20.012</v>
      </c>
    </row>
    <row r="315" spans="1:41" s="7" customFormat="1" ht="17.25" hidden="1" customHeight="1" outlineLevel="1" x14ac:dyDescent="0.25">
      <c r="A315" s="6">
        <v>7168</v>
      </c>
      <c r="B315" s="8" t="s">
        <v>70</v>
      </c>
      <c r="C315" s="54" t="s">
        <v>610</v>
      </c>
      <c r="D315" s="8">
        <v>2019</v>
      </c>
      <c r="E315" s="8"/>
      <c r="F315" s="8">
        <v>515</v>
      </c>
      <c r="G315" s="8">
        <v>30</v>
      </c>
      <c r="H315" s="8">
        <v>620.26300000000003</v>
      </c>
    </row>
    <row r="316" spans="1:41" s="7" customFormat="1" ht="17.25" hidden="1" customHeight="1" outlineLevel="1" x14ac:dyDescent="0.25">
      <c r="A316" s="6">
        <v>574</v>
      </c>
      <c r="B316" s="8" t="s">
        <v>70</v>
      </c>
      <c r="C316" s="54" t="s">
        <v>525</v>
      </c>
      <c r="D316" s="8">
        <v>2020</v>
      </c>
      <c r="E316" s="8"/>
      <c r="F316" s="8">
        <v>5</v>
      </c>
      <c r="G316" s="8">
        <v>15</v>
      </c>
      <c r="H316" s="8">
        <v>48.928370000000001</v>
      </c>
    </row>
    <row r="317" spans="1:41" s="7" customFormat="1" ht="17.25" hidden="1" customHeight="1" outlineLevel="1" x14ac:dyDescent="0.25">
      <c r="A317" s="6">
        <v>1695</v>
      </c>
      <c r="B317" s="8" t="s">
        <v>70</v>
      </c>
      <c r="C317" s="54" t="s">
        <v>611</v>
      </c>
      <c r="D317" s="8">
        <v>2020</v>
      </c>
      <c r="E317" s="8"/>
      <c r="F317" s="8">
        <v>34</v>
      </c>
      <c r="G317" s="8">
        <v>15</v>
      </c>
      <c r="H317" s="8">
        <v>35.742690000000003</v>
      </c>
    </row>
    <row r="318" spans="1:41" s="7" customFormat="1" ht="17.25" hidden="1" customHeight="1" outlineLevel="1" x14ac:dyDescent="0.25">
      <c r="A318" s="6">
        <v>1560</v>
      </c>
      <c r="B318" s="8" t="s">
        <v>70</v>
      </c>
      <c r="C318" s="54" t="s">
        <v>612</v>
      </c>
      <c r="D318" s="8">
        <v>2020</v>
      </c>
      <c r="E318" s="8"/>
      <c r="F318" s="8">
        <v>5</v>
      </c>
      <c r="G318" s="8">
        <v>15</v>
      </c>
      <c r="H318" s="8">
        <v>55.847799999999999</v>
      </c>
    </row>
    <row r="319" spans="1:41" s="7" customFormat="1" ht="17.25" hidden="1" customHeight="1" outlineLevel="1" x14ac:dyDescent="0.25">
      <c r="A319" s="6">
        <v>1443</v>
      </c>
      <c r="B319" s="8" t="s">
        <v>70</v>
      </c>
      <c r="C319" s="54" t="s">
        <v>613</v>
      </c>
      <c r="D319" s="8">
        <v>2020</v>
      </c>
      <c r="E319" s="8"/>
      <c r="F319" s="8">
        <v>120</v>
      </c>
      <c r="G319" s="8">
        <v>15</v>
      </c>
      <c r="H319" s="8">
        <v>157.02315999999999</v>
      </c>
    </row>
    <row r="320" spans="1:41" s="7" customFormat="1" ht="17.25" hidden="1" customHeight="1" outlineLevel="1" x14ac:dyDescent="0.25">
      <c r="A320" s="6">
        <v>1300</v>
      </c>
      <c r="B320" s="8" t="s">
        <v>70</v>
      </c>
      <c r="C320" s="54" t="s">
        <v>614</v>
      </c>
      <c r="D320" s="8">
        <v>2020</v>
      </c>
      <c r="E320" s="8"/>
      <c r="F320" s="8">
        <v>300</v>
      </c>
      <c r="G320" s="8">
        <v>10</v>
      </c>
      <c r="H320" s="8">
        <v>305.33855999999997</v>
      </c>
    </row>
    <row r="321" spans="1:8" s="7" customFormat="1" ht="17.25" hidden="1" customHeight="1" outlineLevel="1" x14ac:dyDescent="0.25">
      <c r="A321" s="6">
        <v>1698</v>
      </c>
      <c r="B321" s="8" t="s">
        <v>70</v>
      </c>
      <c r="C321" s="54" t="s">
        <v>615</v>
      </c>
      <c r="D321" s="8">
        <v>2020</v>
      </c>
      <c r="E321" s="8"/>
      <c r="F321" s="8">
        <v>212</v>
      </c>
      <c r="G321" s="8">
        <v>15</v>
      </c>
      <c r="H321" s="8">
        <v>313.96206000000001</v>
      </c>
    </row>
    <row r="322" spans="1:8" s="7" customFormat="1" ht="17.25" hidden="1" customHeight="1" outlineLevel="1" x14ac:dyDescent="0.25">
      <c r="A322" s="6">
        <v>968</v>
      </c>
      <c r="B322" s="8" t="s">
        <v>70</v>
      </c>
      <c r="C322" s="54" t="s">
        <v>616</v>
      </c>
      <c r="D322" s="8">
        <v>2020</v>
      </c>
      <c r="E322" s="8"/>
      <c r="F322" s="8">
        <v>657</v>
      </c>
      <c r="G322" s="8">
        <v>320</v>
      </c>
      <c r="H322" s="8">
        <v>910.42943000000002</v>
      </c>
    </row>
    <row r="323" spans="1:8" s="7" customFormat="1" ht="17.25" hidden="1" customHeight="1" outlineLevel="1" x14ac:dyDescent="0.25">
      <c r="A323" s="6">
        <v>1646</v>
      </c>
      <c r="B323" s="8" t="s">
        <v>70</v>
      </c>
      <c r="C323" s="54" t="s">
        <v>617</v>
      </c>
      <c r="D323" s="8">
        <v>2020</v>
      </c>
      <c r="E323" s="8"/>
      <c r="F323" s="8">
        <v>155</v>
      </c>
      <c r="G323" s="8">
        <v>15</v>
      </c>
      <c r="H323" s="8">
        <v>136.18190999999999</v>
      </c>
    </row>
    <row r="324" spans="1:8" s="7" customFormat="1" ht="17.25" hidden="1" customHeight="1" outlineLevel="1" x14ac:dyDescent="0.25">
      <c r="A324" s="6" t="s">
        <v>1952</v>
      </c>
      <c r="B324" s="8" t="s">
        <v>70</v>
      </c>
      <c r="C324" s="54" t="s">
        <v>618</v>
      </c>
      <c r="D324" s="8">
        <v>2020</v>
      </c>
      <c r="E324" s="8"/>
      <c r="F324" s="8">
        <v>228</v>
      </c>
      <c r="G324" s="8">
        <v>14</v>
      </c>
      <c r="H324" s="8">
        <v>296.30198999999999</v>
      </c>
    </row>
    <row r="325" spans="1:8" s="7" customFormat="1" ht="17.25" hidden="1" customHeight="1" outlineLevel="1" x14ac:dyDescent="0.25">
      <c r="A325" s="6">
        <v>81</v>
      </c>
      <c r="B325" s="8" t="s">
        <v>70</v>
      </c>
      <c r="C325" s="54" t="s">
        <v>619</v>
      </c>
      <c r="D325" s="8">
        <v>2020</v>
      </c>
      <c r="E325" s="8"/>
      <c r="F325" s="8">
        <v>128</v>
      </c>
      <c r="G325" s="8">
        <v>50</v>
      </c>
      <c r="H325" s="8">
        <v>201.39839000000001</v>
      </c>
    </row>
    <row r="326" spans="1:8" s="7" customFormat="1" ht="17.25" hidden="1" customHeight="1" outlineLevel="1" x14ac:dyDescent="0.25">
      <c r="A326" s="6">
        <v>82</v>
      </c>
      <c r="B326" s="8" t="s">
        <v>70</v>
      </c>
      <c r="C326" s="54" t="s">
        <v>620</v>
      </c>
      <c r="D326" s="8">
        <v>2020</v>
      </c>
      <c r="E326" s="8"/>
      <c r="F326" s="8">
        <v>295</v>
      </c>
      <c r="G326" s="8">
        <v>15</v>
      </c>
      <c r="H326" s="8">
        <v>284.99220000000003</v>
      </c>
    </row>
    <row r="327" spans="1:8" s="7" customFormat="1" ht="17.25" hidden="1" customHeight="1" outlineLevel="1" x14ac:dyDescent="0.25">
      <c r="A327" s="6">
        <v>1585</v>
      </c>
      <c r="B327" s="8" t="s">
        <v>70</v>
      </c>
      <c r="C327" s="54" t="s">
        <v>621</v>
      </c>
      <c r="D327" s="8">
        <v>2020</v>
      </c>
      <c r="E327" s="8"/>
      <c r="F327" s="8">
        <v>40</v>
      </c>
      <c r="G327" s="8">
        <v>10</v>
      </c>
      <c r="H327" s="8">
        <v>109.12599</v>
      </c>
    </row>
    <row r="328" spans="1:8" s="7" customFormat="1" ht="17.25" hidden="1" customHeight="1" outlineLevel="1" x14ac:dyDescent="0.25">
      <c r="A328" s="6">
        <v>88</v>
      </c>
      <c r="B328" s="8" t="s">
        <v>70</v>
      </c>
      <c r="C328" s="54" t="s">
        <v>622</v>
      </c>
      <c r="D328" s="8">
        <v>2020</v>
      </c>
      <c r="E328" s="8"/>
      <c r="F328" s="8">
        <v>170</v>
      </c>
      <c r="G328" s="8">
        <v>30</v>
      </c>
      <c r="H328" s="8">
        <v>195.87756999999999</v>
      </c>
    </row>
    <row r="329" spans="1:8" s="7" customFormat="1" ht="17.25" hidden="1" customHeight="1" outlineLevel="1" x14ac:dyDescent="0.25">
      <c r="A329" s="6">
        <v>1516</v>
      </c>
      <c r="B329" s="8" t="s">
        <v>70</v>
      </c>
      <c r="C329" s="54" t="s">
        <v>623</v>
      </c>
      <c r="D329" s="8">
        <v>2020</v>
      </c>
      <c r="E329" s="8"/>
      <c r="F329" s="8">
        <v>702</v>
      </c>
      <c r="G329" s="8">
        <v>15</v>
      </c>
      <c r="H329" s="8">
        <v>797.85046999999997</v>
      </c>
    </row>
    <row r="330" spans="1:8" s="7" customFormat="1" ht="17.25" hidden="1" customHeight="1" outlineLevel="1" x14ac:dyDescent="0.25">
      <c r="A330" s="6">
        <v>97</v>
      </c>
      <c r="B330" s="8" t="s">
        <v>70</v>
      </c>
      <c r="C330" s="54" t="s">
        <v>624</v>
      </c>
      <c r="D330" s="8">
        <v>2020</v>
      </c>
      <c r="E330" s="8"/>
      <c r="F330" s="8">
        <v>228</v>
      </c>
      <c r="G330" s="8">
        <v>12</v>
      </c>
      <c r="H330" s="8">
        <v>358.14747999999997</v>
      </c>
    </row>
    <row r="331" spans="1:8" s="7" customFormat="1" ht="17.25" hidden="1" customHeight="1" outlineLevel="1" x14ac:dyDescent="0.25">
      <c r="A331" s="6">
        <v>1613</v>
      </c>
      <c r="B331" s="8" t="s">
        <v>70</v>
      </c>
      <c r="C331" s="54" t="s">
        <v>625</v>
      </c>
      <c r="D331" s="8">
        <v>2020</v>
      </c>
      <c r="E331" s="8"/>
      <c r="F331" s="8">
        <v>276</v>
      </c>
      <c r="G331" s="8">
        <v>150</v>
      </c>
      <c r="H331" s="8">
        <v>293.16669000000002</v>
      </c>
    </row>
    <row r="332" spans="1:8" s="7" customFormat="1" ht="17.25" hidden="1" customHeight="1" outlineLevel="1" x14ac:dyDescent="0.25">
      <c r="A332" s="6">
        <v>106</v>
      </c>
      <c r="B332" s="8" t="s">
        <v>70</v>
      </c>
      <c r="C332" s="54" t="s">
        <v>626</v>
      </c>
      <c r="D332" s="8">
        <v>2020</v>
      </c>
      <c r="E332" s="8"/>
      <c r="F332" s="8">
        <v>5</v>
      </c>
      <c r="G332" s="8">
        <v>80</v>
      </c>
      <c r="H332" s="8">
        <v>49.809429999999999</v>
      </c>
    </row>
    <row r="333" spans="1:8" s="7" customFormat="1" ht="17.25" hidden="1" customHeight="1" outlineLevel="1" x14ac:dyDescent="0.25">
      <c r="A333" s="6" t="s">
        <v>1953</v>
      </c>
      <c r="B333" s="8" t="s">
        <v>70</v>
      </c>
      <c r="C333" s="54" t="s">
        <v>627</v>
      </c>
      <c r="D333" s="8">
        <v>2020</v>
      </c>
      <c r="E333" s="8"/>
      <c r="F333" s="8">
        <v>254</v>
      </c>
      <c r="G333" s="8">
        <v>15</v>
      </c>
      <c r="H333" s="8">
        <v>245.20121</v>
      </c>
    </row>
    <row r="334" spans="1:8" s="7" customFormat="1" ht="17.25" hidden="1" customHeight="1" outlineLevel="1" x14ac:dyDescent="0.25">
      <c r="A334" s="6">
        <v>108</v>
      </c>
      <c r="B334" s="8" t="s">
        <v>70</v>
      </c>
      <c r="C334" s="54" t="s">
        <v>628</v>
      </c>
      <c r="D334" s="8">
        <v>2020</v>
      </c>
      <c r="E334" s="8"/>
      <c r="F334" s="8">
        <v>83</v>
      </c>
      <c r="G334" s="8">
        <v>12</v>
      </c>
      <c r="H334" s="8">
        <v>165.10551000000001</v>
      </c>
    </row>
    <row r="335" spans="1:8" s="7" customFormat="1" ht="17.25" hidden="1" customHeight="1" outlineLevel="1" x14ac:dyDescent="0.25">
      <c r="A335" s="6">
        <v>1580</v>
      </c>
      <c r="B335" s="8" t="s">
        <v>70</v>
      </c>
      <c r="C335" s="54" t="s">
        <v>629</v>
      </c>
      <c r="D335" s="8">
        <v>2020</v>
      </c>
      <c r="E335" s="8"/>
      <c r="F335" s="8">
        <v>219</v>
      </c>
      <c r="G335" s="8">
        <v>15</v>
      </c>
      <c r="H335" s="8">
        <v>238.51772</v>
      </c>
    </row>
    <row r="336" spans="1:8" s="7" customFormat="1" ht="17.25" hidden="1" customHeight="1" outlineLevel="1" x14ac:dyDescent="0.25">
      <c r="A336" s="6">
        <v>1581</v>
      </c>
      <c r="B336" s="8" t="s">
        <v>70</v>
      </c>
      <c r="C336" s="54" t="s">
        <v>630</v>
      </c>
      <c r="D336" s="8">
        <v>2020</v>
      </c>
      <c r="E336" s="8"/>
      <c r="F336" s="8">
        <v>112</v>
      </c>
      <c r="G336" s="8">
        <v>10</v>
      </c>
      <c r="H336" s="8">
        <v>244.22693000000001</v>
      </c>
    </row>
    <row r="337" spans="1:8" s="7" customFormat="1" ht="17.25" hidden="1" customHeight="1" outlineLevel="1" x14ac:dyDescent="0.25">
      <c r="A337" s="6">
        <v>1579</v>
      </c>
      <c r="B337" s="8" t="s">
        <v>70</v>
      </c>
      <c r="C337" s="54" t="s">
        <v>631</v>
      </c>
      <c r="D337" s="8">
        <v>2020</v>
      </c>
      <c r="E337" s="8"/>
      <c r="F337" s="8">
        <v>237</v>
      </c>
      <c r="G337" s="8">
        <v>12</v>
      </c>
      <c r="H337" s="8">
        <v>259.61502000000002</v>
      </c>
    </row>
    <row r="338" spans="1:8" s="7" customFormat="1" ht="17.25" hidden="1" customHeight="1" outlineLevel="1" x14ac:dyDescent="0.25">
      <c r="A338" s="6">
        <v>118</v>
      </c>
      <c r="B338" s="8" t="s">
        <v>70</v>
      </c>
      <c r="C338" s="54" t="s">
        <v>632</v>
      </c>
      <c r="D338" s="8">
        <v>2020</v>
      </c>
      <c r="E338" s="8"/>
      <c r="F338" s="8">
        <v>205</v>
      </c>
      <c r="G338" s="8">
        <v>14</v>
      </c>
      <c r="H338" s="8">
        <v>252.82854</v>
      </c>
    </row>
    <row r="339" spans="1:8" s="7" customFormat="1" ht="17.25" hidden="1" customHeight="1" outlineLevel="1" x14ac:dyDescent="0.25">
      <c r="A339" s="6">
        <v>1489</v>
      </c>
      <c r="B339" s="8" t="s">
        <v>70</v>
      </c>
      <c r="C339" s="54" t="s">
        <v>633</v>
      </c>
      <c r="D339" s="8">
        <v>2020</v>
      </c>
      <c r="E339" s="8"/>
      <c r="F339" s="8">
        <v>150</v>
      </c>
      <c r="G339" s="8">
        <v>15</v>
      </c>
      <c r="H339" s="8">
        <v>220.27188000000001</v>
      </c>
    </row>
    <row r="340" spans="1:8" s="7" customFormat="1" ht="17.25" hidden="1" customHeight="1" outlineLevel="1" x14ac:dyDescent="0.25">
      <c r="A340" s="6">
        <v>115</v>
      </c>
      <c r="B340" s="8" t="s">
        <v>70</v>
      </c>
      <c r="C340" s="54" t="s">
        <v>634</v>
      </c>
      <c r="D340" s="8">
        <v>2020</v>
      </c>
      <c r="E340" s="8"/>
      <c r="F340" s="8">
        <v>62</v>
      </c>
      <c r="G340" s="8">
        <v>10</v>
      </c>
      <c r="H340" s="8">
        <v>142.99288999999999</v>
      </c>
    </row>
    <row r="341" spans="1:8" s="7" customFormat="1" ht="17.25" hidden="1" customHeight="1" outlineLevel="1" x14ac:dyDescent="0.25">
      <c r="A341" s="6">
        <v>130</v>
      </c>
      <c r="B341" s="8" t="s">
        <v>70</v>
      </c>
      <c r="C341" s="54" t="s">
        <v>635</v>
      </c>
      <c r="D341" s="8">
        <v>2020</v>
      </c>
      <c r="E341" s="8"/>
      <c r="F341" s="8">
        <v>167</v>
      </c>
      <c r="G341" s="8">
        <v>15</v>
      </c>
      <c r="H341" s="8">
        <v>281.54426999999998</v>
      </c>
    </row>
    <row r="342" spans="1:8" s="7" customFormat="1" ht="17.25" hidden="1" customHeight="1" outlineLevel="1" x14ac:dyDescent="0.25">
      <c r="A342" s="6">
        <v>1464</v>
      </c>
      <c r="B342" s="8" t="s">
        <v>70</v>
      </c>
      <c r="C342" s="54" t="s">
        <v>636</v>
      </c>
      <c r="D342" s="8">
        <v>2020</v>
      </c>
      <c r="E342" s="8"/>
      <c r="F342" s="8">
        <v>122</v>
      </c>
      <c r="G342" s="8">
        <v>15</v>
      </c>
      <c r="H342" s="8">
        <v>194.98347999999999</v>
      </c>
    </row>
    <row r="343" spans="1:8" s="7" customFormat="1" ht="17.25" hidden="1" customHeight="1" outlineLevel="1" x14ac:dyDescent="0.25">
      <c r="A343" s="6">
        <v>133</v>
      </c>
      <c r="B343" s="8" t="s">
        <v>70</v>
      </c>
      <c r="C343" s="54" t="s">
        <v>637</v>
      </c>
      <c r="D343" s="8">
        <v>2020</v>
      </c>
      <c r="E343" s="8"/>
      <c r="F343" s="8">
        <v>250</v>
      </c>
      <c r="G343" s="8">
        <v>10</v>
      </c>
      <c r="H343" s="8">
        <v>355.26956999999999</v>
      </c>
    </row>
    <row r="344" spans="1:8" s="7" customFormat="1" ht="17.25" hidden="1" customHeight="1" outlineLevel="1" x14ac:dyDescent="0.25">
      <c r="A344" s="6">
        <v>122</v>
      </c>
      <c r="B344" s="8" t="s">
        <v>70</v>
      </c>
      <c r="C344" s="54" t="s">
        <v>638</v>
      </c>
      <c r="D344" s="8">
        <v>2020</v>
      </c>
      <c r="E344" s="8"/>
      <c r="F344" s="8">
        <v>30</v>
      </c>
      <c r="G344" s="8">
        <v>14</v>
      </c>
      <c r="H344" s="8">
        <v>104.25218</v>
      </c>
    </row>
    <row r="345" spans="1:8" s="7" customFormat="1" ht="17.25" hidden="1" customHeight="1" outlineLevel="1" x14ac:dyDescent="0.25">
      <c r="A345" s="6">
        <v>132</v>
      </c>
      <c r="B345" s="8" t="s">
        <v>70</v>
      </c>
      <c r="C345" s="54" t="s">
        <v>639</v>
      </c>
      <c r="D345" s="8">
        <v>2020</v>
      </c>
      <c r="E345" s="8"/>
      <c r="F345" s="8">
        <v>51</v>
      </c>
      <c r="G345" s="8">
        <v>10</v>
      </c>
      <c r="H345" s="8">
        <v>131.95724999999999</v>
      </c>
    </row>
    <row r="346" spans="1:8" s="7" customFormat="1" ht="17.25" hidden="1" customHeight="1" outlineLevel="1" x14ac:dyDescent="0.25">
      <c r="A346" s="6">
        <v>121</v>
      </c>
      <c r="B346" s="8" t="s">
        <v>70</v>
      </c>
      <c r="C346" s="54" t="s">
        <v>640</v>
      </c>
      <c r="D346" s="8">
        <v>2020</v>
      </c>
      <c r="E346" s="8"/>
      <c r="F346" s="8">
        <v>7</v>
      </c>
      <c r="G346" s="8">
        <v>150</v>
      </c>
      <c r="H346" s="8">
        <v>27.233229999999999</v>
      </c>
    </row>
    <row r="347" spans="1:8" s="7" customFormat="1" ht="17.25" hidden="1" customHeight="1" outlineLevel="1" x14ac:dyDescent="0.25">
      <c r="A347" s="6">
        <v>1444</v>
      </c>
      <c r="B347" s="8" t="s">
        <v>70</v>
      </c>
      <c r="C347" s="54" t="s">
        <v>641</v>
      </c>
      <c r="D347" s="8">
        <v>2020</v>
      </c>
      <c r="E347" s="8"/>
      <c r="F347" s="8">
        <v>193</v>
      </c>
      <c r="G347" s="8">
        <v>28</v>
      </c>
      <c r="H347" s="8">
        <v>247.17671999999999</v>
      </c>
    </row>
    <row r="348" spans="1:8" s="7" customFormat="1" ht="17.25" hidden="1" customHeight="1" outlineLevel="1" x14ac:dyDescent="0.25">
      <c r="A348" s="6" t="s">
        <v>1954</v>
      </c>
      <c r="B348" s="8" t="s">
        <v>70</v>
      </c>
      <c r="C348" s="54" t="s">
        <v>642</v>
      </c>
      <c r="D348" s="8">
        <v>2020</v>
      </c>
      <c r="E348" s="8"/>
      <c r="F348" s="8">
        <v>78</v>
      </c>
      <c r="G348" s="8">
        <v>15</v>
      </c>
      <c r="H348" s="8">
        <v>216.40404000000001</v>
      </c>
    </row>
    <row r="349" spans="1:8" s="7" customFormat="1" ht="17.25" hidden="1" customHeight="1" outlineLevel="1" x14ac:dyDescent="0.25">
      <c r="A349" s="6">
        <v>113</v>
      </c>
      <c r="B349" s="8" t="s">
        <v>70</v>
      </c>
      <c r="C349" s="54" t="s">
        <v>643</v>
      </c>
      <c r="D349" s="8">
        <v>2020</v>
      </c>
      <c r="E349" s="8"/>
      <c r="F349" s="8">
        <v>214</v>
      </c>
      <c r="G349" s="8">
        <v>10</v>
      </c>
      <c r="H349" s="8">
        <v>268.85187999999999</v>
      </c>
    </row>
    <row r="350" spans="1:8" s="7" customFormat="1" ht="17.25" hidden="1" customHeight="1" outlineLevel="1" x14ac:dyDescent="0.25">
      <c r="A350" s="6">
        <v>1593</v>
      </c>
      <c r="B350" s="8" t="s">
        <v>70</v>
      </c>
      <c r="C350" s="54" t="s">
        <v>644</v>
      </c>
      <c r="D350" s="8">
        <v>2020</v>
      </c>
      <c r="E350" s="8"/>
      <c r="F350" s="8">
        <v>128</v>
      </c>
      <c r="G350" s="8">
        <v>30</v>
      </c>
      <c r="H350" s="8">
        <v>245.62152</v>
      </c>
    </row>
    <row r="351" spans="1:8" s="7" customFormat="1" ht="17.25" hidden="1" customHeight="1" outlineLevel="1" x14ac:dyDescent="0.25">
      <c r="A351" s="6" t="s">
        <v>1955</v>
      </c>
      <c r="B351" s="8" t="s">
        <v>70</v>
      </c>
      <c r="C351" s="54" t="s">
        <v>645</v>
      </c>
      <c r="D351" s="8">
        <v>2020</v>
      </c>
      <c r="E351" s="8"/>
      <c r="F351" s="8">
        <v>228</v>
      </c>
      <c r="G351" s="8">
        <v>15</v>
      </c>
      <c r="H351" s="8">
        <v>114.92923999999999</v>
      </c>
    </row>
    <row r="352" spans="1:8" s="7" customFormat="1" ht="17.25" hidden="1" customHeight="1" outlineLevel="1" x14ac:dyDescent="0.25">
      <c r="A352" s="6">
        <v>1460</v>
      </c>
      <c r="B352" s="8" t="s">
        <v>70</v>
      </c>
      <c r="C352" s="54" t="s">
        <v>646</v>
      </c>
      <c r="D352" s="8">
        <v>2020</v>
      </c>
      <c r="E352" s="8"/>
      <c r="F352" s="8">
        <v>59</v>
      </c>
      <c r="G352" s="8">
        <v>24</v>
      </c>
      <c r="H352" s="8">
        <v>117.90259</v>
      </c>
    </row>
    <row r="353" spans="1:8" s="7" customFormat="1" ht="17.25" hidden="1" customHeight="1" outlineLevel="1" x14ac:dyDescent="0.25">
      <c r="A353" s="6">
        <v>1488</v>
      </c>
      <c r="B353" s="8" t="s">
        <v>70</v>
      </c>
      <c r="C353" s="54" t="s">
        <v>647</v>
      </c>
      <c r="D353" s="8">
        <v>2020</v>
      </c>
      <c r="E353" s="8"/>
      <c r="F353" s="8">
        <v>60</v>
      </c>
      <c r="G353" s="8">
        <v>12</v>
      </c>
      <c r="H353" s="8">
        <v>187.20939999999999</v>
      </c>
    </row>
    <row r="354" spans="1:8" s="7" customFormat="1" ht="17.25" hidden="1" customHeight="1" outlineLevel="1" x14ac:dyDescent="0.25">
      <c r="A354" s="6">
        <v>1616</v>
      </c>
      <c r="B354" s="8" t="s">
        <v>70</v>
      </c>
      <c r="C354" s="54" t="s">
        <v>648</v>
      </c>
      <c r="D354" s="8">
        <v>2020</v>
      </c>
      <c r="E354" s="8"/>
      <c r="F354" s="8">
        <v>269</v>
      </c>
      <c r="G354" s="8">
        <v>18</v>
      </c>
      <c r="H354" s="8">
        <v>205.0848</v>
      </c>
    </row>
    <row r="355" spans="1:8" s="7" customFormat="1" ht="17.25" hidden="1" customHeight="1" outlineLevel="1" x14ac:dyDescent="0.25">
      <c r="A355" s="6">
        <v>145</v>
      </c>
      <c r="B355" s="8" t="s">
        <v>70</v>
      </c>
      <c r="C355" s="54" t="s">
        <v>649</v>
      </c>
      <c r="D355" s="8">
        <v>2020</v>
      </c>
      <c r="E355" s="8"/>
      <c r="F355" s="8">
        <v>177</v>
      </c>
      <c r="G355" s="8">
        <v>12</v>
      </c>
      <c r="H355" s="8">
        <v>227.3235</v>
      </c>
    </row>
    <row r="356" spans="1:8" s="7" customFormat="1" ht="17.25" hidden="1" customHeight="1" outlineLevel="1" x14ac:dyDescent="0.25">
      <c r="A356" s="6">
        <v>1568</v>
      </c>
      <c r="B356" s="8" t="s">
        <v>70</v>
      </c>
      <c r="C356" s="54" t="s">
        <v>650</v>
      </c>
      <c r="D356" s="8">
        <v>2020</v>
      </c>
      <c r="E356" s="8"/>
      <c r="F356" s="8">
        <v>97</v>
      </c>
      <c r="G356" s="8">
        <v>55</v>
      </c>
      <c r="H356" s="8">
        <v>161.96113</v>
      </c>
    </row>
    <row r="357" spans="1:8" s="7" customFormat="1" ht="17.25" hidden="1" customHeight="1" outlineLevel="1" x14ac:dyDescent="0.25">
      <c r="A357" s="6">
        <v>1546</v>
      </c>
      <c r="B357" s="8" t="s">
        <v>70</v>
      </c>
      <c r="C357" s="54" t="s">
        <v>651</v>
      </c>
      <c r="D357" s="8">
        <v>2020</v>
      </c>
      <c r="E357" s="8"/>
      <c r="F357" s="8">
        <v>99</v>
      </c>
      <c r="G357" s="8">
        <v>10</v>
      </c>
      <c r="H357" s="8">
        <v>233.83196000000001</v>
      </c>
    </row>
    <row r="358" spans="1:8" s="7" customFormat="1" ht="17.25" hidden="1" customHeight="1" outlineLevel="1" x14ac:dyDescent="0.25">
      <c r="A358" s="6">
        <v>1497</v>
      </c>
      <c r="B358" s="8" t="s">
        <v>70</v>
      </c>
      <c r="C358" s="54" t="s">
        <v>652</v>
      </c>
      <c r="D358" s="8">
        <v>2020</v>
      </c>
      <c r="E358" s="8"/>
      <c r="F358" s="8">
        <v>186</v>
      </c>
      <c r="G358" s="8">
        <v>24</v>
      </c>
      <c r="H358" s="8">
        <v>185.10393999999999</v>
      </c>
    </row>
    <row r="359" spans="1:8" s="7" customFormat="1" ht="17.25" hidden="1" customHeight="1" outlineLevel="1" x14ac:dyDescent="0.25">
      <c r="A359" s="6">
        <v>1467</v>
      </c>
      <c r="B359" s="8" t="s">
        <v>70</v>
      </c>
      <c r="C359" s="54" t="s">
        <v>653</v>
      </c>
      <c r="D359" s="8">
        <v>2020</v>
      </c>
      <c r="E359" s="8"/>
      <c r="F359" s="8">
        <v>63</v>
      </c>
      <c r="G359" s="8">
        <v>15</v>
      </c>
      <c r="H359" s="8">
        <v>129.51482999999999</v>
      </c>
    </row>
    <row r="360" spans="1:8" s="7" customFormat="1" ht="17.25" hidden="1" customHeight="1" outlineLevel="1" x14ac:dyDescent="0.25">
      <c r="A360" s="6">
        <v>189</v>
      </c>
      <c r="B360" s="8" t="s">
        <v>70</v>
      </c>
      <c r="C360" s="54" t="s">
        <v>654</v>
      </c>
      <c r="D360" s="8">
        <v>2020</v>
      </c>
      <c r="E360" s="8"/>
      <c r="F360" s="8">
        <v>33</v>
      </c>
      <c r="G360" s="8">
        <v>10</v>
      </c>
      <c r="H360" s="8">
        <v>77.162970000000001</v>
      </c>
    </row>
    <row r="361" spans="1:8" s="7" customFormat="1" ht="17.25" hidden="1" customHeight="1" outlineLevel="1" x14ac:dyDescent="0.25">
      <c r="A361" s="6">
        <v>1545</v>
      </c>
      <c r="B361" s="8" t="s">
        <v>70</v>
      </c>
      <c r="C361" s="54" t="s">
        <v>655</v>
      </c>
      <c r="D361" s="8">
        <v>2020</v>
      </c>
      <c r="E361" s="8"/>
      <c r="F361" s="8">
        <v>214</v>
      </c>
      <c r="G361" s="8">
        <v>15</v>
      </c>
      <c r="H361" s="8">
        <v>294.73066</v>
      </c>
    </row>
    <row r="362" spans="1:8" s="7" customFormat="1" ht="17.25" hidden="1" customHeight="1" outlineLevel="1" x14ac:dyDescent="0.25">
      <c r="A362" s="6">
        <v>171</v>
      </c>
      <c r="B362" s="8" t="s">
        <v>70</v>
      </c>
      <c r="C362" s="54" t="s">
        <v>656</v>
      </c>
      <c r="D362" s="8">
        <v>2020</v>
      </c>
      <c r="E362" s="8"/>
      <c r="F362" s="8">
        <v>100</v>
      </c>
      <c r="G362" s="8">
        <v>12</v>
      </c>
      <c r="H362" s="8">
        <v>155.97581</v>
      </c>
    </row>
    <row r="363" spans="1:8" s="7" customFormat="1" ht="17.25" hidden="1" customHeight="1" outlineLevel="1" x14ac:dyDescent="0.25">
      <c r="A363" s="6" t="s">
        <v>1956</v>
      </c>
      <c r="B363" s="8" t="s">
        <v>70</v>
      </c>
      <c r="C363" s="54" t="s">
        <v>657</v>
      </c>
      <c r="D363" s="8">
        <v>2020</v>
      </c>
      <c r="E363" s="8"/>
      <c r="F363" s="8">
        <v>22</v>
      </c>
      <c r="G363" s="8">
        <v>12</v>
      </c>
      <c r="H363" s="8">
        <v>96.926749999999998</v>
      </c>
    </row>
    <row r="364" spans="1:8" s="7" customFormat="1" ht="17.25" hidden="1" customHeight="1" outlineLevel="1" x14ac:dyDescent="0.25">
      <c r="A364" s="6">
        <v>1459</v>
      </c>
      <c r="B364" s="8" t="s">
        <v>70</v>
      </c>
      <c r="C364" s="54" t="s">
        <v>658</v>
      </c>
      <c r="D364" s="8">
        <v>2020</v>
      </c>
      <c r="E364" s="8"/>
      <c r="F364" s="8">
        <v>41</v>
      </c>
      <c r="G364" s="8">
        <v>15</v>
      </c>
      <c r="H364" s="8">
        <v>70.742159999999998</v>
      </c>
    </row>
    <row r="365" spans="1:8" s="7" customFormat="1" ht="17.25" hidden="1" customHeight="1" outlineLevel="1" x14ac:dyDescent="0.25">
      <c r="A365" s="6">
        <v>180</v>
      </c>
      <c r="B365" s="8" t="s">
        <v>70</v>
      </c>
      <c r="C365" s="54" t="s">
        <v>659</v>
      </c>
      <c r="D365" s="8">
        <v>2020</v>
      </c>
      <c r="E365" s="8"/>
      <c r="F365" s="8">
        <v>67</v>
      </c>
      <c r="G365" s="8">
        <v>45</v>
      </c>
      <c r="H365" s="8">
        <v>137.75781000000001</v>
      </c>
    </row>
    <row r="366" spans="1:8" s="7" customFormat="1" ht="17.25" hidden="1" customHeight="1" outlineLevel="1" x14ac:dyDescent="0.25">
      <c r="A366" s="6">
        <v>1465</v>
      </c>
      <c r="B366" s="8" t="s">
        <v>70</v>
      </c>
      <c r="C366" s="54" t="s">
        <v>660</v>
      </c>
      <c r="D366" s="8">
        <v>2020</v>
      </c>
      <c r="E366" s="8"/>
      <c r="F366" s="8">
        <v>82</v>
      </c>
      <c r="G366" s="8">
        <v>12</v>
      </c>
      <c r="H366" s="8">
        <v>210.55180999999999</v>
      </c>
    </row>
    <row r="367" spans="1:8" s="7" customFormat="1" ht="17.25" hidden="1" customHeight="1" outlineLevel="1" x14ac:dyDescent="0.25">
      <c r="A367" s="6">
        <v>1587</v>
      </c>
      <c r="B367" s="8" t="s">
        <v>70</v>
      </c>
      <c r="C367" s="54" t="s">
        <v>661</v>
      </c>
      <c r="D367" s="8">
        <v>2020</v>
      </c>
      <c r="E367" s="8"/>
      <c r="F367" s="8">
        <v>188</v>
      </c>
      <c r="G367" s="8">
        <v>15</v>
      </c>
      <c r="H367" s="8">
        <v>295.11923000000002</v>
      </c>
    </row>
    <row r="368" spans="1:8" s="7" customFormat="1" ht="17.25" hidden="1" customHeight="1" outlineLevel="1" x14ac:dyDescent="0.25">
      <c r="A368" s="6">
        <v>1461</v>
      </c>
      <c r="B368" s="8" t="s">
        <v>70</v>
      </c>
      <c r="C368" s="54" t="s">
        <v>662</v>
      </c>
      <c r="D368" s="8">
        <v>2020</v>
      </c>
      <c r="E368" s="8"/>
      <c r="F368" s="8">
        <v>55</v>
      </c>
      <c r="G368" s="8">
        <v>12</v>
      </c>
      <c r="H368" s="8">
        <v>105.87845</v>
      </c>
    </row>
    <row r="369" spans="1:8" s="7" customFormat="1" ht="17.25" hidden="1" customHeight="1" outlineLevel="1" x14ac:dyDescent="0.25">
      <c r="A369" s="6">
        <v>1490</v>
      </c>
      <c r="B369" s="8" t="s">
        <v>70</v>
      </c>
      <c r="C369" s="54" t="s">
        <v>663</v>
      </c>
      <c r="D369" s="8">
        <v>2020</v>
      </c>
      <c r="E369" s="8"/>
      <c r="F369" s="8">
        <v>164</v>
      </c>
      <c r="G369" s="8">
        <v>10</v>
      </c>
      <c r="H369" s="8">
        <v>179.09092000000001</v>
      </c>
    </row>
    <row r="370" spans="1:8" s="7" customFormat="1" ht="17.25" hidden="1" customHeight="1" outlineLevel="1" x14ac:dyDescent="0.25">
      <c r="A370" s="6">
        <v>1471</v>
      </c>
      <c r="B370" s="8" t="s">
        <v>70</v>
      </c>
      <c r="C370" s="54" t="s">
        <v>664</v>
      </c>
      <c r="D370" s="8">
        <v>2020</v>
      </c>
      <c r="E370" s="8"/>
      <c r="F370" s="8">
        <v>52</v>
      </c>
      <c r="G370" s="8">
        <v>14</v>
      </c>
      <c r="H370" s="8">
        <v>118.71438999999999</v>
      </c>
    </row>
    <row r="371" spans="1:8" s="7" customFormat="1" ht="17.25" hidden="1" customHeight="1" outlineLevel="1" x14ac:dyDescent="0.25">
      <c r="A371" s="6">
        <v>290</v>
      </c>
      <c r="B371" s="8" t="s">
        <v>70</v>
      </c>
      <c r="C371" s="54" t="s">
        <v>665</v>
      </c>
      <c r="D371" s="8">
        <v>2020</v>
      </c>
      <c r="E371" s="8"/>
      <c r="F371" s="8">
        <v>141</v>
      </c>
      <c r="G371" s="8">
        <v>10</v>
      </c>
      <c r="H371" s="8">
        <v>212.74207000000001</v>
      </c>
    </row>
    <row r="372" spans="1:8" s="7" customFormat="1" ht="17.25" hidden="1" customHeight="1" outlineLevel="1" x14ac:dyDescent="0.25">
      <c r="A372" s="6">
        <v>1699</v>
      </c>
      <c r="B372" s="8" t="s">
        <v>70</v>
      </c>
      <c r="C372" s="54" t="s">
        <v>666</v>
      </c>
      <c r="D372" s="8">
        <v>2020</v>
      </c>
      <c r="E372" s="8"/>
      <c r="F372" s="8">
        <v>161</v>
      </c>
      <c r="G372" s="8">
        <v>15</v>
      </c>
      <c r="H372" s="8">
        <v>101.90846000000001</v>
      </c>
    </row>
    <row r="373" spans="1:8" s="7" customFormat="1" ht="17.25" hidden="1" customHeight="1" outlineLevel="1" x14ac:dyDescent="0.25">
      <c r="A373" s="6">
        <v>214</v>
      </c>
      <c r="B373" s="8" t="s">
        <v>70</v>
      </c>
      <c r="C373" s="54" t="s">
        <v>667</v>
      </c>
      <c r="D373" s="8">
        <v>2020</v>
      </c>
      <c r="E373" s="8"/>
      <c r="F373" s="8">
        <v>5</v>
      </c>
      <c r="G373" s="8">
        <v>15</v>
      </c>
      <c r="H373" s="8">
        <v>38.225009999999997</v>
      </c>
    </row>
    <row r="374" spans="1:8" s="7" customFormat="1" ht="17.25" hidden="1" customHeight="1" outlineLevel="1" x14ac:dyDescent="0.25">
      <c r="A374" s="6">
        <v>1468</v>
      </c>
      <c r="B374" s="8" t="s">
        <v>70</v>
      </c>
      <c r="C374" s="54" t="s">
        <v>668</v>
      </c>
      <c r="D374" s="8">
        <v>2020</v>
      </c>
      <c r="E374" s="8"/>
      <c r="F374" s="8">
        <v>100</v>
      </c>
      <c r="G374" s="8">
        <v>12</v>
      </c>
      <c r="H374" s="8">
        <v>143.09685999999999</v>
      </c>
    </row>
    <row r="375" spans="1:8" s="7" customFormat="1" ht="17.25" hidden="1" customHeight="1" outlineLevel="1" x14ac:dyDescent="0.25">
      <c r="A375" s="6">
        <v>283</v>
      </c>
      <c r="B375" s="8" t="s">
        <v>70</v>
      </c>
      <c r="C375" s="54" t="s">
        <v>669</v>
      </c>
      <c r="D375" s="8">
        <v>2020</v>
      </c>
      <c r="E375" s="8"/>
      <c r="F375" s="8">
        <v>31</v>
      </c>
      <c r="G375" s="8">
        <v>30</v>
      </c>
      <c r="H375" s="8">
        <v>146.62916999999999</v>
      </c>
    </row>
    <row r="376" spans="1:8" s="7" customFormat="1" ht="17.25" hidden="1" customHeight="1" outlineLevel="1" x14ac:dyDescent="0.25">
      <c r="A376" s="6">
        <v>1504</v>
      </c>
      <c r="B376" s="8" t="s">
        <v>70</v>
      </c>
      <c r="C376" s="54" t="s">
        <v>670</v>
      </c>
      <c r="D376" s="8">
        <v>2020</v>
      </c>
      <c r="E376" s="8"/>
      <c r="F376" s="8">
        <v>151</v>
      </c>
      <c r="G376" s="8">
        <v>15</v>
      </c>
      <c r="H376" s="8">
        <v>108.77113</v>
      </c>
    </row>
    <row r="377" spans="1:8" s="7" customFormat="1" ht="17.25" hidden="1" customHeight="1" outlineLevel="1" x14ac:dyDescent="0.25">
      <c r="A377" s="6" t="s">
        <v>1957</v>
      </c>
      <c r="B377" s="8" t="s">
        <v>70</v>
      </c>
      <c r="C377" s="54" t="s">
        <v>671</v>
      </c>
      <c r="D377" s="8">
        <v>2020</v>
      </c>
      <c r="E377" s="8"/>
      <c r="F377" s="8">
        <v>210</v>
      </c>
      <c r="G377" s="8">
        <v>30</v>
      </c>
      <c r="H377" s="8">
        <v>197.91183000000001</v>
      </c>
    </row>
    <row r="378" spans="1:8" s="7" customFormat="1" ht="17.25" hidden="1" customHeight="1" outlineLevel="1" x14ac:dyDescent="0.25">
      <c r="A378" s="6">
        <v>284</v>
      </c>
      <c r="B378" s="8" t="s">
        <v>70</v>
      </c>
      <c r="C378" s="54" t="s">
        <v>672</v>
      </c>
      <c r="D378" s="8">
        <v>2020</v>
      </c>
      <c r="E378" s="8"/>
      <c r="F378" s="8">
        <v>217</v>
      </c>
      <c r="G378" s="8">
        <v>40</v>
      </c>
      <c r="H378" s="8">
        <v>318.90409</v>
      </c>
    </row>
    <row r="379" spans="1:8" s="7" customFormat="1" ht="17.25" hidden="1" customHeight="1" outlineLevel="1" x14ac:dyDescent="0.25">
      <c r="A379" s="6">
        <v>1466</v>
      </c>
      <c r="B379" s="8" t="s">
        <v>70</v>
      </c>
      <c r="C379" s="54" t="s">
        <v>673</v>
      </c>
      <c r="D379" s="8">
        <v>2020</v>
      </c>
      <c r="E379" s="8"/>
      <c r="F379" s="8">
        <v>40</v>
      </c>
      <c r="G379" s="8">
        <v>10</v>
      </c>
      <c r="H379" s="8">
        <v>154.48821000000001</v>
      </c>
    </row>
    <row r="380" spans="1:8" s="7" customFormat="1" ht="17.25" hidden="1" customHeight="1" outlineLevel="1" x14ac:dyDescent="0.25">
      <c r="A380" s="6">
        <v>289</v>
      </c>
      <c r="B380" s="8" t="s">
        <v>70</v>
      </c>
      <c r="C380" s="54" t="s">
        <v>674</v>
      </c>
      <c r="D380" s="8">
        <v>2020</v>
      </c>
      <c r="E380" s="8"/>
      <c r="F380" s="8">
        <v>3</v>
      </c>
      <c r="G380" s="8">
        <v>150</v>
      </c>
      <c r="H380" s="8">
        <v>12.87265</v>
      </c>
    </row>
    <row r="381" spans="1:8" s="7" customFormat="1" ht="17.25" hidden="1" customHeight="1" outlineLevel="1" x14ac:dyDescent="0.25">
      <c r="A381" s="6">
        <v>1561</v>
      </c>
      <c r="B381" s="8" t="s">
        <v>70</v>
      </c>
      <c r="C381" s="54" t="s">
        <v>675</v>
      </c>
      <c r="D381" s="8">
        <v>2020</v>
      </c>
      <c r="E381" s="8"/>
      <c r="F381" s="8">
        <v>94</v>
      </c>
      <c r="G381" s="8">
        <v>140</v>
      </c>
      <c r="H381" s="8">
        <v>141.48321999999999</v>
      </c>
    </row>
    <row r="382" spans="1:8" s="7" customFormat="1" ht="17.25" hidden="1" customHeight="1" outlineLevel="1" x14ac:dyDescent="0.25">
      <c r="A382" s="6">
        <v>1510</v>
      </c>
      <c r="B382" s="8" t="s">
        <v>70</v>
      </c>
      <c r="C382" s="54" t="s">
        <v>676</v>
      </c>
      <c r="D382" s="8">
        <v>2020</v>
      </c>
      <c r="E382" s="8"/>
      <c r="F382" s="8">
        <v>400</v>
      </c>
      <c r="G382" s="8">
        <v>10</v>
      </c>
      <c r="H382" s="8">
        <v>527.24293999999998</v>
      </c>
    </row>
    <row r="383" spans="1:8" s="7" customFormat="1" ht="17.25" hidden="1" customHeight="1" outlineLevel="1" x14ac:dyDescent="0.25">
      <c r="A383" s="6">
        <v>1472</v>
      </c>
      <c r="B383" s="8" t="s">
        <v>70</v>
      </c>
      <c r="C383" s="54" t="s">
        <v>677</v>
      </c>
      <c r="D383" s="8">
        <v>2020</v>
      </c>
      <c r="E383" s="8"/>
      <c r="F383" s="8">
        <v>59</v>
      </c>
      <c r="G383" s="8">
        <v>10</v>
      </c>
      <c r="H383" s="8">
        <v>153.86832000000001</v>
      </c>
    </row>
    <row r="384" spans="1:8" s="7" customFormat="1" ht="17.25" hidden="1" customHeight="1" outlineLevel="1" x14ac:dyDescent="0.25">
      <c r="A384" s="6">
        <v>1505</v>
      </c>
      <c r="B384" s="8" t="s">
        <v>70</v>
      </c>
      <c r="C384" s="54" t="s">
        <v>678</v>
      </c>
      <c r="D384" s="8">
        <v>2020</v>
      </c>
      <c r="E384" s="8"/>
      <c r="F384" s="8">
        <v>84</v>
      </c>
      <c r="G384" s="8">
        <v>14</v>
      </c>
      <c r="H384" s="8">
        <v>280.19227999999998</v>
      </c>
    </row>
    <row r="385" spans="1:8" s="7" customFormat="1" ht="17.25" hidden="1" customHeight="1" outlineLevel="1" x14ac:dyDescent="0.25">
      <c r="A385" s="6">
        <v>354</v>
      </c>
      <c r="B385" s="8" t="s">
        <v>70</v>
      </c>
      <c r="C385" s="54" t="s">
        <v>679</v>
      </c>
      <c r="D385" s="8">
        <v>2020</v>
      </c>
      <c r="E385" s="8"/>
      <c r="F385" s="8">
        <v>9</v>
      </c>
      <c r="G385" s="8">
        <v>30</v>
      </c>
      <c r="H385" s="8">
        <v>52.727519999999998</v>
      </c>
    </row>
    <row r="386" spans="1:8" s="7" customFormat="1" ht="17.25" hidden="1" customHeight="1" outlineLevel="1" x14ac:dyDescent="0.25">
      <c r="A386" s="6">
        <v>1530</v>
      </c>
      <c r="B386" s="8" t="s">
        <v>70</v>
      </c>
      <c r="C386" s="54" t="s">
        <v>680</v>
      </c>
      <c r="D386" s="8">
        <v>2020</v>
      </c>
      <c r="E386" s="8"/>
      <c r="F386" s="8">
        <v>393</v>
      </c>
      <c r="G386" s="8">
        <v>40</v>
      </c>
      <c r="H386" s="8">
        <v>623.27395999999999</v>
      </c>
    </row>
    <row r="387" spans="1:8" s="7" customFormat="1" ht="17.25" hidden="1" customHeight="1" outlineLevel="1" x14ac:dyDescent="0.25">
      <c r="A387" s="6">
        <v>338</v>
      </c>
      <c r="B387" s="8" t="s">
        <v>70</v>
      </c>
      <c r="C387" s="54" t="s">
        <v>681</v>
      </c>
      <c r="D387" s="8">
        <v>2020</v>
      </c>
      <c r="E387" s="8"/>
      <c r="F387" s="8">
        <v>770</v>
      </c>
      <c r="G387" s="8">
        <v>30</v>
      </c>
      <c r="H387" s="8">
        <v>951.31131000000005</v>
      </c>
    </row>
    <row r="388" spans="1:8" s="7" customFormat="1" ht="17.25" hidden="1" customHeight="1" outlineLevel="1" x14ac:dyDescent="0.25">
      <c r="A388" s="6">
        <v>368</v>
      </c>
      <c r="B388" s="8" t="s">
        <v>70</v>
      </c>
      <c r="C388" s="54" t="s">
        <v>682</v>
      </c>
      <c r="D388" s="8">
        <v>2020</v>
      </c>
      <c r="E388" s="8"/>
      <c r="F388" s="8">
        <v>118</v>
      </c>
      <c r="G388" s="8">
        <v>100</v>
      </c>
      <c r="H388" s="8">
        <v>143.99861999999999</v>
      </c>
    </row>
    <row r="389" spans="1:8" s="7" customFormat="1" ht="17.25" hidden="1" customHeight="1" outlineLevel="1" x14ac:dyDescent="0.25">
      <c r="A389" s="6">
        <v>1520</v>
      </c>
      <c r="B389" s="8" t="s">
        <v>70</v>
      </c>
      <c r="C389" s="54" t="s">
        <v>683</v>
      </c>
      <c r="D389" s="8">
        <v>2020</v>
      </c>
      <c r="E389" s="8"/>
      <c r="F389" s="8">
        <v>14</v>
      </c>
      <c r="G389" s="8">
        <v>150</v>
      </c>
      <c r="H389" s="8">
        <v>48.543289999999999</v>
      </c>
    </row>
    <row r="390" spans="1:8" s="7" customFormat="1" ht="17.25" hidden="1" customHeight="1" outlineLevel="1" x14ac:dyDescent="0.25">
      <c r="A390" s="6">
        <v>385</v>
      </c>
      <c r="B390" s="8" t="s">
        <v>70</v>
      </c>
      <c r="C390" s="54" t="s">
        <v>684</v>
      </c>
      <c r="D390" s="8">
        <v>2020</v>
      </c>
      <c r="E390" s="8"/>
      <c r="F390" s="8">
        <v>112</v>
      </c>
      <c r="G390" s="8">
        <v>80</v>
      </c>
      <c r="H390" s="8">
        <v>383.22611999999998</v>
      </c>
    </row>
    <row r="391" spans="1:8" s="7" customFormat="1" ht="17.25" hidden="1" customHeight="1" outlineLevel="1" x14ac:dyDescent="0.25">
      <c r="A391" s="6">
        <v>1442</v>
      </c>
      <c r="B391" s="8" t="s">
        <v>70</v>
      </c>
      <c r="C391" s="54" t="s">
        <v>685</v>
      </c>
      <c r="D391" s="8">
        <v>2020</v>
      </c>
      <c r="E391" s="8"/>
      <c r="F391" s="8">
        <v>69</v>
      </c>
      <c r="G391" s="8">
        <v>15</v>
      </c>
      <c r="H391" s="8">
        <v>162.23552000000001</v>
      </c>
    </row>
    <row r="392" spans="1:8" s="7" customFormat="1" ht="17.25" hidden="1" customHeight="1" outlineLevel="1" x14ac:dyDescent="0.25">
      <c r="A392" s="6">
        <v>434</v>
      </c>
      <c r="B392" s="8" t="s">
        <v>70</v>
      </c>
      <c r="C392" s="54" t="s">
        <v>686</v>
      </c>
      <c r="D392" s="8">
        <v>2020</v>
      </c>
      <c r="E392" s="8"/>
      <c r="F392" s="8">
        <v>102</v>
      </c>
      <c r="G392" s="8">
        <v>30</v>
      </c>
      <c r="H392" s="8">
        <v>184.48246</v>
      </c>
    </row>
    <row r="393" spans="1:8" s="7" customFormat="1" ht="17.25" hidden="1" customHeight="1" outlineLevel="1" x14ac:dyDescent="0.25">
      <c r="A393" s="6">
        <v>1570</v>
      </c>
      <c r="B393" s="8" t="s">
        <v>70</v>
      </c>
      <c r="C393" s="54" t="s">
        <v>687</v>
      </c>
      <c r="D393" s="8">
        <v>2020</v>
      </c>
      <c r="E393" s="8"/>
      <c r="F393" s="8">
        <v>488</v>
      </c>
      <c r="G393" s="8">
        <v>52</v>
      </c>
      <c r="H393" s="8">
        <v>476.54543000000001</v>
      </c>
    </row>
    <row r="394" spans="1:8" s="7" customFormat="1" ht="17.25" hidden="1" customHeight="1" outlineLevel="1" x14ac:dyDescent="0.25">
      <c r="A394" s="6">
        <v>1521</v>
      </c>
      <c r="B394" s="8" t="s">
        <v>70</v>
      </c>
      <c r="C394" s="54" t="s">
        <v>530</v>
      </c>
      <c r="D394" s="8">
        <v>2020</v>
      </c>
      <c r="E394" s="8"/>
      <c r="F394" s="8">
        <v>7</v>
      </c>
      <c r="G394" s="8">
        <v>15</v>
      </c>
      <c r="H394" s="8">
        <v>48.199039999999997</v>
      </c>
    </row>
    <row r="395" spans="1:8" s="7" customFormat="1" ht="17.25" hidden="1" customHeight="1" outlineLevel="1" x14ac:dyDescent="0.25">
      <c r="A395" s="6">
        <v>377</v>
      </c>
      <c r="B395" s="8" t="s">
        <v>70</v>
      </c>
      <c r="C395" s="54" t="s">
        <v>688</v>
      </c>
      <c r="D395" s="8">
        <v>2020</v>
      </c>
      <c r="E395" s="8"/>
      <c r="F395" s="8">
        <v>4</v>
      </c>
      <c r="G395" s="8">
        <v>95</v>
      </c>
      <c r="H395" s="8">
        <v>38.991689999999998</v>
      </c>
    </row>
    <row r="396" spans="1:8" s="7" customFormat="1" ht="17.25" hidden="1" customHeight="1" outlineLevel="1" x14ac:dyDescent="0.25">
      <c r="A396" s="6">
        <v>442</v>
      </c>
      <c r="B396" s="8" t="s">
        <v>70</v>
      </c>
      <c r="C396" s="54" t="s">
        <v>689</v>
      </c>
      <c r="D396" s="8">
        <v>2020</v>
      </c>
      <c r="E396" s="8"/>
      <c r="F396" s="8">
        <v>16</v>
      </c>
      <c r="G396" s="8">
        <v>150</v>
      </c>
      <c r="H396" s="8">
        <v>32.13364</v>
      </c>
    </row>
    <row r="397" spans="1:8" s="7" customFormat="1" ht="17.25" hidden="1" customHeight="1" outlineLevel="1" x14ac:dyDescent="0.25">
      <c r="A397" s="6">
        <v>114</v>
      </c>
      <c r="B397" s="8" t="s">
        <v>70</v>
      </c>
      <c r="C397" s="54" t="s">
        <v>690</v>
      </c>
      <c r="D397" s="8">
        <v>2020</v>
      </c>
      <c r="E397" s="8"/>
      <c r="F397" s="8">
        <v>182</v>
      </c>
      <c r="G397" s="8">
        <v>55</v>
      </c>
      <c r="H397" s="8">
        <v>175.76763</v>
      </c>
    </row>
    <row r="398" spans="1:8" s="7" customFormat="1" ht="17.25" hidden="1" customHeight="1" outlineLevel="1" x14ac:dyDescent="0.25">
      <c r="A398" s="6">
        <v>1441</v>
      </c>
      <c r="B398" s="8" t="s">
        <v>70</v>
      </c>
      <c r="C398" s="54" t="s">
        <v>691</v>
      </c>
      <c r="D398" s="8">
        <v>2020</v>
      </c>
      <c r="E398" s="8"/>
      <c r="F398" s="8">
        <v>98</v>
      </c>
      <c r="G398" s="8">
        <v>10</v>
      </c>
      <c r="H398" s="8">
        <v>130.19811999999999</v>
      </c>
    </row>
    <row r="399" spans="1:8" s="7" customFormat="1" ht="17.25" hidden="1" customHeight="1" outlineLevel="1" x14ac:dyDescent="0.25">
      <c r="A399" s="6">
        <v>1725</v>
      </c>
      <c r="B399" s="8" t="s">
        <v>70</v>
      </c>
      <c r="C399" s="54" t="s">
        <v>692</v>
      </c>
      <c r="D399" s="8">
        <v>2020</v>
      </c>
      <c r="E399" s="8"/>
      <c r="F399" s="8">
        <v>270</v>
      </c>
      <c r="G399" s="8">
        <v>50</v>
      </c>
      <c r="H399" s="8">
        <v>136.47506000000001</v>
      </c>
    </row>
    <row r="400" spans="1:8" s="7" customFormat="1" ht="17.25" hidden="1" customHeight="1" outlineLevel="1" x14ac:dyDescent="0.25">
      <c r="A400" s="6">
        <v>1609</v>
      </c>
      <c r="B400" s="8" t="s">
        <v>70</v>
      </c>
      <c r="C400" s="54" t="s">
        <v>693</v>
      </c>
      <c r="D400" s="8">
        <v>2020</v>
      </c>
      <c r="E400" s="8"/>
      <c r="F400" s="8">
        <v>217</v>
      </c>
      <c r="G400" s="8">
        <v>50</v>
      </c>
      <c r="H400" s="8">
        <v>142.47675000000001</v>
      </c>
    </row>
    <row r="401" spans="1:8" s="7" customFormat="1" ht="17.25" hidden="1" customHeight="1" outlineLevel="1" x14ac:dyDescent="0.25">
      <c r="A401" s="6">
        <v>497</v>
      </c>
      <c r="B401" s="8" t="s">
        <v>70</v>
      </c>
      <c r="C401" s="54" t="s">
        <v>694</v>
      </c>
      <c r="D401" s="8">
        <v>2020</v>
      </c>
      <c r="E401" s="8"/>
      <c r="F401" s="8">
        <v>7</v>
      </c>
      <c r="G401" s="8">
        <v>100</v>
      </c>
      <c r="H401" s="8">
        <v>21.216819999999998</v>
      </c>
    </row>
    <row r="402" spans="1:8" s="7" customFormat="1" ht="17.25" hidden="1" customHeight="1" outlineLevel="1" x14ac:dyDescent="0.25">
      <c r="A402" s="6">
        <v>433</v>
      </c>
      <c r="B402" s="8" t="s">
        <v>70</v>
      </c>
      <c r="C402" s="54" t="s">
        <v>695</v>
      </c>
      <c r="D402" s="8">
        <v>2020</v>
      </c>
      <c r="E402" s="8"/>
      <c r="F402" s="8">
        <v>413</v>
      </c>
      <c r="G402" s="8">
        <v>270</v>
      </c>
      <c r="H402" s="8">
        <v>367.19346000000002</v>
      </c>
    </row>
    <row r="403" spans="1:8" s="7" customFormat="1" ht="17.25" hidden="1" customHeight="1" outlineLevel="1" x14ac:dyDescent="0.25">
      <c r="A403" s="6">
        <v>556</v>
      </c>
      <c r="B403" s="8" t="s">
        <v>70</v>
      </c>
      <c r="C403" s="54" t="s">
        <v>696</v>
      </c>
      <c r="D403" s="8">
        <v>2020</v>
      </c>
      <c r="E403" s="8"/>
      <c r="F403" s="8">
        <v>263</v>
      </c>
      <c r="G403" s="8">
        <v>25</v>
      </c>
      <c r="H403" s="8">
        <v>267.40992999999997</v>
      </c>
    </row>
    <row r="404" spans="1:8" s="7" customFormat="1" ht="17.25" hidden="1" customHeight="1" outlineLevel="1" x14ac:dyDescent="0.25">
      <c r="A404" s="6">
        <v>1484</v>
      </c>
      <c r="B404" s="8" t="s">
        <v>70</v>
      </c>
      <c r="C404" s="54" t="s">
        <v>697</v>
      </c>
      <c r="D404" s="8">
        <v>2020</v>
      </c>
      <c r="E404" s="8"/>
      <c r="F404" s="8">
        <v>40</v>
      </c>
      <c r="G404" s="8">
        <v>15</v>
      </c>
      <c r="H404" s="8">
        <v>134.00545</v>
      </c>
    </row>
    <row r="405" spans="1:8" s="7" customFormat="1" ht="17.25" hidden="1" customHeight="1" outlineLevel="1" x14ac:dyDescent="0.25">
      <c r="A405" s="6">
        <v>1499</v>
      </c>
      <c r="B405" s="8" t="s">
        <v>70</v>
      </c>
      <c r="C405" s="54" t="s">
        <v>698</v>
      </c>
      <c r="D405" s="8">
        <v>2020</v>
      </c>
      <c r="E405" s="8"/>
      <c r="F405" s="8">
        <v>51</v>
      </c>
      <c r="G405" s="8">
        <v>15</v>
      </c>
      <c r="H405" s="8">
        <v>98.975920000000002</v>
      </c>
    </row>
    <row r="406" spans="1:8" s="7" customFormat="1" ht="17.25" hidden="1" customHeight="1" outlineLevel="1" x14ac:dyDescent="0.25">
      <c r="A406" s="6">
        <v>1469</v>
      </c>
      <c r="B406" s="8" t="s">
        <v>70</v>
      </c>
      <c r="C406" s="54" t="s">
        <v>699</v>
      </c>
      <c r="D406" s="8">
        <v>2020</v>
      </c>
      <c r="E406" s="8"/>
      <c r="F406" s="8">
        <v>116</v>
      </c>
      <c r="G406" s="8">
        <v>30</v>
      </c>
      <c r="H406" s="8">
        <v>200.97841</v>
      </c>
    </row>
    <row r="407" spans="1:8" s="7" customFormat="1" ht="17.25" hidden="1" customHeight="1" outlineLevel="1" x14ac:dyDescent="0.25">
      <c r="A407" s="6">
        <v>1458</v>
      </c>
      <c r="B407" s="8" t="s">
        <v>70</v>
      </c>
      <c r="C407" s="54" t="s">
        <v>700</v>
      </c>
      <c r="D407" s="8">
        <v>2020</v>
      </c>
      <c r="E407" s="8"/>
      <c r="F407" s="8">
        <v>142</v>
      </c>
      <c r="G407" s="8">
        <v>12</v>
      </c>
      <c r="H407" s="8">
        <v>104.25417</v>
      </c>
    </row>
    <row r="408" spans="1:8" s="7" customFormat="1" ht="17.25" hidden="1" customHeight="1" outlineLevel="1" x14ac:dyDescent="0.25">
      <c r="A408" s="6">
        <v>527</v>
      </c>
      <c r="B408" s="8" t="s">
        <v>70</v>
      </c>
      <c r="C408" s="54" t="s">
        <v>701</v>
      </c>
      <c r="D408" s="8">
        <v>2020</v>
      </c>
      <c r="E408" s="8"/>
      <c r="F408" s="8">
        <v>46</v>
      </c>
      <c r="G408" s="8">
        <v>90</v>
      </c>
      <c r="H408" s="8">
        <v>52.580869999999997</v>
      </c>
    </row>
    <row r="409" spans="1:8" s="7" customFormat="1" ht="17.25" hidden="1" customHeight="1" outlineLevel="1" x14ac:dyDescent="0.25">
      <c r="A409" s="6">
        <v>539</v>
      </c>
      <c r="B409" s="8" t="s">
        <v>70</v>
      </c>
      <c r="C409" s="54" t="s">
        <v>702</v>
      </c>
      <c r="D409" s="8">
        <v>2020</v>
      </c>
      <c r="E409" s="8"/>
      <c r="F409" s="8">
        <v>7</v>
      </c>
      <c r="G409" s="8">
        <v>100</v>
      </c>
      <c r="H409" s="8">
        <v>23.118020000000001</v>
      </c>
    </row>
    <row r="410" spans="1:8" s="7" customFormat="1" ht="17.25" hidden="1" customHeight="1" outlineLevel="1" x14ac:dyDescent="0.25">
      <c r="A410" s="6">
        <v>1566</v>
      </c>
      <c r="B410" s="8" t="s">
        <v>70</v>
      </c>
      <c r="C410" s="54" t="s">
        <v>703</v>
      </c>
      <c r="D410" s="8">
        <v>2020</v>
      </c>
      <c r="E410" s="8"/>
      <c r="F410" s="8">
        <v>26</v>
      </c>
      <c r="G410" s="8">
        <v>40</v>
      </c>
      <c r="H410" s="8">
        <v>63.60427</v>
      </c>
    </row>
    <row r="411" spans="1:8" s="7" customFormat="1" ht="17.25" hidden="1" customHeight="1" outlineLevel="1" x14ac:dyDescent="0.25">
      <c r="A411" s="6">
        <v>545</v>
      </c>
      <c r="B411" s="8" t="s">
        <v>70</v>
      </c>
      <c r="C411" s="54" t="s">
        <v>704</v>
      </c>
      <c r="D411" s="8">
        <v>2020</v>
      </c>
      <c r="E411" s="8"/>
      <c r="F411" s="8">
        <v>95</v>
      </c>
      <c r="G411" s="8">
        <v>15</v>
      </c>
      <c r="H411" s="8">
        <v>117.22199000000001</v>
      </c>
    </row>
    <row r="412" spans="1:8" s="7" customFormat="1" ht="17.25" hidden="1" customHeight="1" outlineLevel="1" x14ac:dyDescent="0.25">
      <c r="A412" s="6">
        <v>597</v>
      </c>
      <c r="B412" s="8" t="s">
        <v>70</v>
      </c>
      <c r="C412" s="54" t="s">
        <v>705</v>
      </c>
      <c r="D412" s="8">
        <v>2020</v>
      </c>
      <c r="E412" s="8"/>
      <c r="F412" s="8">
        <v>119</v>
      </c>
      <c r="G412" s="8">
        <v>15</v>
      </c>
      <c r="H412" s="8">
        <v>144.26743999999999</v>
      </c>
    </row>
    <row r="413" spans="1:8" s="7" customFormat="1" ht="17.25" hidden="1" customHeight="1" outlineLevel="1" x14ac:dyDescent="0.25">
      <c r="A413" s="6">
        <v>543</v>
      </c>
      <c r="B413" s="8" t="s">
        <v>70</v>
      </c>
      <c r="C413" s="54" t="s">
        <v>706</v>
      </c>
      <c r="D413" s="8">
        <v>2020</v>
      </c>
      <c r="E413" s="8"/>
      <c r="F413" s="8">
        <v>35</v>
      </c>
      <c r="G413" s="8">
        <v>15</v>
      </c>
      <c r="H413" s="8">
        <v>155.01920999999999</v>
      </c>
    </row>
    <row r="414" spans="1:8" s="7" customFormat="1" ht="17.25" hidden="1" customHeight="1" outlineLevel="1" x14ac:dyDescent="0.25">
      <c r="A414" s="6">
        <v>1486</v>
      </c>
      <c r="B414" s="8" t="s">
        <v>70</v>
      </c>
      <c r="C414" s="54" t="s">
        <v>707</v>
      </c>
      <c r="D414" s="8">
        <v>2020</v>
      </c>
      <c r="E414" s="8"/>
      <c r="F414" s="8">
        <v>50</v>
      </c>
      <c r="G414" s="8">
        <v>15</v>
      </c>
      <c r="H414" s="8">
        <v>93.217140000000001</v>
      </c>
    </row>
    <row r="415" spans="1:8" s="7" customFormat="1" ht="17.25" hidden="1" customHeight="1" outlineLevel="1" x14ac:dyDescent="0.25">
      <c r="A415" s="6">
        <v>748</v>
      </c>
      <c r="B415" s="8" t="s">
        <v>70</v>
      </c>
      <c r="C415" s="54" t="s">
        <v>708</v>
      </c>
      <c r="D415" s="8">
        <v>2020</v>
      </c>
      <c r="E415" s="8"/>
      <c r="F415" s="8">
        <v>24</v>
      </c>
      <c r="G415" s="8">
        <v>65</v>
      </c>
      <c r="H415" s="8">
        <v>105.30927</v>
      </c>
    </row>
    <row r="416" spans="1:8" s="7" customFormat="1" ht="17.25" hidden="1" customHeight="1" outlineLevel="1" x14ac:dyDescent="0.25">
      <c r="A416" s="6">
        <v>1610</v>
      </c>
      <c r="B416" s="8" t="s">
        <v>70</v>
      </c>
      <c r="C416" s="54" t="s">
        <v>709</v>
      </c>
      <c r="D416" s="8">
        <v>2020</v>
      </c>
      <c r="E416" s="8"/>
      <c r="F416" s="8">
        <v>169</v>
      </c>
      <c r="G416" s="8">
        <v>26</v>
      </c>
      <c r="H416" s="8">
        <v>204.77307999999999</v>
      </c>
    </row>
    <row r="417" spans="1:8" s="7" customFormat="1" ht="17.25" hidden="1" customHeight="1" outlineLevel="1" x14ac:dyDescent="0.25">
      <c r="A417" s="6">
        <v>1463</v>
      </c>
      <c r="B417" s="8" t="s">
        <v>70</v>
      </c>
      <c r="C417" s="54" t="s">
        <v>710</v>
      </c>
      <c r="D417" s="8">
        <v>2020</v>
      </c>
      <c r="E417" s="8"/>
      <c r="F417" s="8">
        <v>68</v>
      </c>
      <c r="G417" s="8">
        <v>15</v>
      </c>
      <c r="H417" s="8">
        <v>156.94354999999999</v>
      </c>
    </row>
    <row r="418" spans="1:8" s="7" customFormat="1" ht="17.25" hidden="1" customHeight="1" outlineLevel="1" x14ac:dyDescent="0.25">
      <c r="A418" s="6">
        <v>596</v>
      </c>
      <c r="B418" s="8" t="s">
        <v>70</v>
      </c>
      <c r="C418" s="54" t="s">
        <v>711</v>
      </c>
      <c r="D418" s="8">
        <v>2020</v>
      </c>
      <c r="E418" s="8"/>
      <c r="F418" s="8">
        <v>80</v>
      </c>
      <c r="G418" s="8">
        <v>10</v>
      </c>
      <c r="H418" s="8">
        <v>177.59593000000001</v>
      </c>
    </row>
    <row r="419" spans="1:8" s="7" customFormat="1" ht="17.25" hidden="1" customHeight="1" outlineLevel="1" x14ac:dyDescent="0.25">
      <c r="A419" s="6">
        <v>679</v>
      </c>
      <c r="B419" s="8" t="s">
        <v>70</v>
      </c>
      <c r="C419" s="54" t="s">
        <v>712</v>
      </c>
      <c r="D419" s="8">
        <v>2020</v>
      </c>
      <c r="E419" s="8"/>
      <c r="F419" s="8">
        <v>50</v>
      </c>
      <c r="G419" s="8">
        <v>30</v>
      </c>
      <c r="H419" s="8">
        <v>83.410989999999998</v>
      </c>
    </row>
    <row r="420" spans="1:8" s="7" customFormat="1" ht="17.25" hidden="1" customHeight="1" outlineLevel="1" x14ac:dyDescent="0.25">
      <c r="A420" s="6">
        <v>668</v>
      </c>
      <c r="B420" s="8" t="s">
        <v>70</v>
      </c>
      <c r="C420" s="54" t="s">
        <v>713</v>
      </c>
      <c r="D420" s="8">
        <v>2020</v>
      </c>
      <c r="E420" s="8"/>
      <c r="F420" s="8">
        <v>55</v>
      </c>
      <c r="G420" s="8">
        <v>15</v>
      </c>
      <c r="H420" s="8">
        <v>138.50962999999999</v>
      </c>
    </row>
    <row r="421" spans="1:8" s="7" customFormat="1" ht="17.25" hidden="1" customHeight="1" outlineLevel="1" x14ac:dyDescent="0.25">
      <c r="A421" s="6">
        <v>1450</v>
      </c>
      <c r="B421" s="8" t="s">
        <v>70</v>
      </c>
      <c r="C421" s="54" t="s">
        <v>714</v>
      </c>
      <c r="D421" s="8">
        <v>2020</v>
      </c>
      <c r="E421" s="8"/>
      <c r="F421" s="8">
        <v>84</v>
      </c>
      <c r="G421" s="8">
        <v>15</v>
      </c>
      <c r="H421" s="8">
        <v>97.820809999999994</v>
      </c>
    </row>
    <row r="422" spans="1:8" s="7" customFormat="1" ht="17.25" hidden="1" customHeight="1" outlineLevel="1" x14ac:dyDescent="0.25">
      <c r="A422" s="6">
        <v>1678</v>
      </c>
      <c r="B422" s="8" t="s">
        <v>70</v>
      </c>
      <c r="C422" s="54" t="s">
        <v>715</v>
      </c>
      <c r="D422" s="8">
        <v>2020</v>
      </c>
      <c r="E422" s="8"/>
      <c r="F422" s="8">
        <v>313</v>
      </c>
      <c r="G422" s="8">
        <v>24</v>
      </c>
      <c r="H422" s="8">
        <v>328.04235999999997</v>
      </c>
    </row>
    <row r="423" spans="1:8" s="7" customFormat="1" ht="17.25" hidden="1" customHeight="1" outlineLevel="1" x14ac:dyDescent="0.25">
      <c r="A423" s="6">
        <v>761</v>
      </c>
      <c r="B423" s="8" t="s">
        <v>70</v>
      </c>
      <c r="C423" s="54" t="s">
        <v>716</v>
      </c>
      <c r="D423" s="8">
        <v>2020</v>
      </c>
      <c r="E423" s="8"/>
      <c r="F423" s="8">
        <v>60</v>
      </c>
      <c r="G423" s="8">
        <v>19</v>
      </c>
      <c r="H423" s="8">
        <v>158.14973000000001</v>
      </c>
    </row>
    <row r="424" spans="1:8" s="7" customFormat="1" ht="17.25" hidden="1" customHeight="1" outlineLevel="1" x14ac:dyDescent="0.25">
      <c r="A424" s="6">
        <v>789</v>
      </c>
      <c r="B424" s="8" t="s">
        <v>70</v>
      </c>
      <c r="C424" s="54" t="s">
        <v>717</v>
      </c>
      <c r="D424" s="8">
        <v>2020</v>
      </c>
      <c r="E424" s="8"/>
      <c r="F424" s="8">
        <v>3</v>
      </c>
      <c r="G424" s="8">
        <v>150</v>
      </c>
      <c r="H424" s="8">
        <v>21.296050000000001</v>
      </c>
    </row>
    <row r="425" spans="1:8" s="7" customFormat="1" ht="17.25" hidden="1" customHeight="1" outlineLevel="1" x14ac:dyDescent="0.25">
      <c r="A425" s="6">
        <v>1518</v>
      </c>
      <c r="B425" s="8" t="s">
        <v>70</v>
      </c>
      <c r="C425" s="54" t="s">
        <v>718</v>
      </c>
      <c r="D425" s="8">
        <v>2020</v>
      </c>
      <c r="E425" s="8"/>
      <c r="F425" s="8">
        <v>10</v>
      </c>
      <c r="G425" s="8">
        <v>23.8</v>
      </c>
      <c r="H425" s="8">
        <v>115.89006999999999</v>
      </c>
    </row>
    <row r="426" spans="1:8" s="7" customFormat="1" ht="17.25" hidden="1" customHeight="1" outlineLevel="1" x14ac:dyDescent="0.25">
      <c r="A426" s="6">
        <v>846</v>
      </c>
      <c r="B426" s="8" t="s">
        <v>70</v>
      </c>
      <c r="C426" s="54" t="s">
        <v>719</v>
      </c>
      <c r="D426" s="8">
        <v>2020</v>
      </c>
      <c r="E426" s="8"/>
      <c r="F426" s="8">
        <v>58</v>
      </c>
      <c r="G426" s="8">
        <v>15</v>
      </c>
      <c r="H426" s="8">
        <v>81.416560000000004</v>
      </c>
    </row>
    <row r="427" spans="1:8" s="7" customFormat="1" ht="17.25" hidden="1" customHeight="1" outlineLevel="1" x14ac:dyDescent="0.25">
      <c r="A427" s="6">
        <v>1541</v>
      </c>
      <c r="B427" s="8" t="s">
        <v>70</v>
      </c>
      <c r="C427" s="54" t="s">
        <v>720</v>
      </c>
      <c r="D427" s="8">
        <v>2020</v>
      </c>
      <c r="E427" s="8"/>
      <c r="F427" s="8">
        <v>64</v>
      </c>
      <c r="G427" s="8">
        <v>10</v>
      </c>
      <c r="H427" s="8">
        <v>175.70856000000001</v>
      </c>
    </row>
    <row r="428" spans="1:8" s="7" customFormat="1" ht="17.25" hidden="1" customHeight="1" outlineLevel="1" x14ac:dyDescent="0.25">
      <c r="A428" s="6">
        <v>1696</v>
      </c>
      <c r="B428" s="8" t="s">
        <v>70</v>
      </c>
      <c r="C428" s="54" t="s">
        <v>721</v>
      </c>
      <c r="D428" s="8">
        <v>2020</v>
      </c>
      <c r="E428" s="8"/>
      <c r="F428" s="8">
        <v>53</v>
      </c>
      <c r="G428" s="8">
        <v>114</v>
      </c>
      <c r="H428" s="8">
        <v>116.33763999999999</v>
      </c>
    </row>
    <row r="429" spans="1:8" s="7" customFormat="1" ht="17.25" hidden="1" customHeight="1" outlineLevel="1" x14ac:dyDescent="0.25">
      <c r="A429" s="6">
        <v>1526</v>
      </c>
      <c r="B429" s="8" t="s">
        <v>70</v>
      </c>
      <c r="C429" s="54" t="s">
        <v>722</v>
      </c>
      <c r="D429" s="8">
        <v>2020</v>
      </c>
      <c r="E429" s="8"/>
      <c r="F429" s="8">
        <v>7</v>
      </c>
      <c r="G429" s="8">
        <v>15</v>
      </c>
      <c r="H429" s="8">
        <v>144.65209999999999</v>
      </c>
    </row>
    <row r="430" spans="1:8" s="7" customFormat="1" ht="17.25" hidden="1" customHeight="1" outlineLevel="1" x14ac:dyDescent="0.25">
      <c r="A430" s="6">
        <v>864</v>
      </c>
      <c r="B430" s="8" t="s">
        <v>70</v>
      </c>
      <c r="C430" s="54" t="s">
        <v>723</v>
      </c>
      <c r="D430" s="8">
        <v>2020</v>
      </c>
      <c r="E430" s="8"/>
      <c r="F430" s="8">
        <v>73</v>
      </c>
      <c r="G430" s="8">
        <v>60</v>
      </c>
      <c r="H430" s="8">
        <v>160.71995999999999</v>
      </c>
    </row>
    <row r="431" spans="1:8" s="7" customFormat="1" ht="17.25" hidden="1" customHeight="1" outlineLevel="1" x14ac:dyDescent="0.25">
      <c r="A431" s="6">
        <v>853</v>
      </c>
      <c r="B431" s="8" t="s">
        <v>70</v>
      </c>
      <c r="C431" s="54" t="s">
        <v>724</v>
      </c>
      <c r="D431" s="8">
        <v>2020</v>
      </c>
      <c r="E431" s="8"/>
      <c r="F431" s="8">
        <v>314</v>
      </c>
      <c r="G431" s="8">
        <v>15</v>
      </c>
      <c r="H431" s="8">
        <v>418.73568</v>
      </c>
    </row>
    <row r="432" spans="1:8" s="7" customFormat="1" ht="17.25" hidden="1" customHeight="1" outlineLevel="1" x14ac:dyDescent="0.25">
      <c r="A432" s="6">
        <v>759</v>
      </c>
      <c r="B432" s="8" t="s">
        <v>70</v>
      </c>
      <c r="C432" s="54" t="s">
        <v>725</v>
      </c>
      <c r="D432" s="8">
        <v>2020</v>
      </c>
      <c r="E432" s="8"/>
      <c r="F432" s="8">
        <v>60</v>
      </c>
      <c r="G432" s="8">
        <v>15</v>
      </c>
      <c r="H432" s="8">
        <v>117.00651000000001</v>
      </c>
    </row>
    <row r="433" spans="1:8" s="7" customFormat="1" ht="17.25" hidden="1" customHeight="1" outlineLevel="1" x14ac:dyDescent="0.25">
      <c r="A433" s="6">
        <v>876</v>
      </c>
      <c r="B433" s="8" t="s">
        <v>70</v>
      </c>
      <c r="C433" s="54" t="s">
        <v>726</v>
      </c>
      <c r="D433" s="8">
        <v>2020</v>
      </c>
      <c r="E433" s="8"/>
      <c r="F433" s="8">
        <v>233</v>
      </c>
      <c r="G433" s="8">
        <v>15</v>
      </c>
      <c r="H433" s="8">
        <v>276.41726999999997</v>
      </c>
    </row>
    <row r="434" spans="1:8" s="7" customFormat="1" ht="17.25" hidden="1" customHeight="1" outlineLevel="1" x14ac:dyDescent="0.25">
      <c r="A434" s="6">
        <v>862</v>
      </c>
      <c r="B434" s="8" t="s">
        <v>70</v>
      </c>
      <c r="C434" s="54" t="s">
        <v>727</v>
      </c>
      <c r="D434" s="8">
        <v>2020</v>
      </c>
      <c r="E434" s="8"/>
      <c r="F434" s="8">
        <v>197</v>
      </c>
      <c r="G434" s="8">
        <v>15</v>
      </c>
      <c r="H434" s="8">
        <v>205.71019000000001</v>
      </c>
    </row>
    <row r="435" spans="1:8" s="7" customFormat="1" ht="17.25" hidden="1" customHeight="1" outlineLevel="1" x14ac:dyDescent="0.25">
      <c r="A435" s="6">
        <v>1512</v>
      </c>
      <c r="B435" s="8" t="s">
        <v>70</v>
      </c>
      <c r="C435" s="54" t="s">
        <v>728</v>
      </c>
      <c r="D435" s="8">
        <v>2020</v>
      </c>
      <c r="E435" s="8"/>
      <c r="F435" s="8">
        <v>159</v>
      </c>
      <c r="G435" s="8">
        <v>30</v>
      </c>
      <c r="H435" s="8">
        <v>193.32424</v>
      </c>
    </row>
    <row r="436" spans="1:8" s="7" customFormat="1" ht="17.25" hidden="1" customHeight="1" outlineLevel="1" x14ac:dyDescent="0.25">
      <c r="A436" s="6">
        <v>894</v>
      </c>
      <c r="B436" s="8" t="s">
        <v>70</v>
      </c>
      <c r="C436" s="54" t="s">
        <v>729</v>
      </c>
      <c r="D436" s="8">
        <v>2020</v>
      </c>
      <c r="E436" s="8"/>
      <c r="F436" s="8">
        <v>90</v>
      </c>
      <c r="G436" s="8">
        <v>15</v>
      </c>
      <c r="H436" s="8">
        <v>180.40099000000001</v>
      </c>
    </row>
    <row r="437" spans="1:8" s="7" customFormat="1" ht="17.25" hidden="1" customHeight="1" outlineLevel="1" x14ac:dyDescent="0.25">
      <c r="A437" s="6">
        <v>852</v>
      </c>
      <c r="B437" s="8" t="s">
        <v>70</v>
      </c>
      <c r="C437" s="54" t="s">
        <v>730</v>
      </c>
      <c r="D437" s="8">
        <v>2020</v>
      </c>
      <c r="E437" s="8"/>
      <c r="F437" s="8">
        <v>42</v>
      </c>
      <c r="G437" s="8">
        <v>15</v>
      </c>
      <c r="H437" s="8">
        <v>114.63678</v>
      </c>
    </row>
    <row r="438" spans="1:8" s="7" customFormat="1" ht="17.25" hidden="1" customHeight="1" outlineLevel="1" x14ac:dyDescent="0.25">
      <c r="A438" s="6">
        <v>856</v>
      </c>
      <c r="B438" s="8" t="s">
        <v>70</v>
      </c>
      <c r="C438" s="54" t="s">
        <v>731</v>
      </c>
      <c r="D438" s="8">
        <v>2020</v>
      </c>
      <c r="E438" s="8"/>
      <c r="F438" s="8">
        <v>80</v>
      </c>
      <c r="G438" s="8">
        <v>10</v>
      </c>
      <c r="H438" s="8">
        <v>149.4564</v>
      </c>
    </row>
    <row r="439" spans="1:8" s="7" customFormat="1" ht="17.25" hidden="1" customHeight="1" outlineLevel="1" x14ac:dyDescent="0.25">
      <c r="A439" s="6">
        <v>861</v>
      </c>
      <c r="B439" s="8" t="s">
        <v>70</v>
      </c>
      <c r="C439" s="54" t="s">
        <v>732</v>
      </c>
      <c r="D439" s="8">
        <v>2020</v>
      </c>
      <c r="E439" s="8"/>
      <c r="F439" s="8">
        <v>57</v>
      </c>
      <c r="G439" s="8">
        <v>12</v>
      </c>
      <c r="H439" s="8">
        <v>168.37869000000001</v>
      </c>
    </row>
    <row r="440" spans="1:8" s="7" customFormat="1" ht="17.25" hidden="1" customHeight="1" outlineLevel="1" x14ac:dyDescent="0.25">
      <c r="A440" s="6">
        <v>908</v>
      </c>
      <c r="B440" s="8" t="s">
        <v>70</v>
      </c>
      <c r="C440" s="54" t="s">
        <v>733</v>
      </c>
      <c r="D440" s="8">
        <v>2020</v>
      </c>
      <c r="E440" s="8"/>
      <c r="F440" s="8">
        <v>215</v>
      </c>
      <c r="G440" s="8">
        <v>15</v>
      </c>
      <c r="H440" s="8">
        <v>219.05484000000001</v>
      </c>
    </row>
    <row r="441" spans="1:8" s="7" customFormat="1" ht="17.25" hidden="1" customHeight="1" outlineLevel="1" x14ac:dyDescent="0.25">
      <c r="A441" s="6">
        <v>1506</v>
      </c>
      <c r="B441" s="8" t="s">
        <v>70</v>
      </c>
      <c r="C441" s="54" t="s">
        <v>734</v>
      </c>
      <c r="D441" s="8">
        <v>2020</v>
      </c>
      <c r="E441" s="8"/>
      <c r="F441" s="8">
        <v>140</v>
      </c>
      <c r="G441" s="8">
        <v>45</v>
      </c>
      <c r="H441" s="8">
        <v>151.90457000000001</v>
      </c>
    </row>
    <row r="442" spans="1:8" s="7" customFormat="1" ht="17.25" hidden="1" customHeight="1" outlineLevel="1" x14ac:dyDescent="0.25">
      <c r="A442" s="6">
        <v>817</v>
      </c>
      <c r="B442" s="8" t="s">
        <v>70</v>
      </c>
      <c r="C442" s="54" t="s">
        <v>735</v>
      </c>
      <c r="D442" s="8">
        <v>2020</v>
      </c>
      <c r="E442" s="8"/>
      <c r="F442" s="8">
        <v>90</v>
      </c>
      <c r="G442" s="8">
        <v>15</v>
      </c>
      <c r="H442" s="8">
        <v>165.53757999999999</v>
      </c>
    </row>
    <row r="443" spans="1:8" s="7" customFormat="1" ht="17.25" hidden="1" customHeight="1" outlineLevel="1" x14ac:dyDescent="0.25">
      <c r="A443" s="6">
        <v>931</v>
      </c>
      <c r="B443" s="8" t="s">
        <v>70</v>
      </c>
      <c r="C443" s="54" t="s">
        <v>736</v>
      </c>
      <c r="D443" s="8">
        <v>2020</v>
      </c>
      <c r="E443" s="8"/>
      <c r="F443" s="8">
        <v>364</v>
      </c>
      <c r="G443" s="8">
        <v>15</v>
      </c>
      <c r="H443" s="8">
        <v>266.22613999999999</v>
      </c>
    </row>
    <row r="444" spans="1:8" s="7" customFormat="1" ht="17.25" hidden="1" customHeight="1" outlineLevel="1" x14ac:dyDescent="0.25">
      <c r="A444" s="6">
        <v>967</v>
      </c>
      <c r="B444" s="8" t="s">
        <v>70</v>
      </c>
      <c r="C444" s="54" t="s">
        <v>737</v>
      </c>
      <c r="D444" s="8">
        <v>2020</v>
      </c>
      <c r="E444" s="8"/>
      <c r="F444" s="8">
        <v>3</v>
      </c>
      <c r="G444" s="8">
        <v>80</v>
      </c>
      <c r="H444" s="8">
        <v>14.301740000000001</v>
      </c>
    </row>
    <row r="445" spans="1:8" s="7" customFormat="1" ht="17.25" hidden="1" customHeight="1" outlineLevel="1" x14ac:dyDescent="0.25">
      <c r="A445" s="6">
        <v>961</v>
      </c>
      <c r="B445" s="8" t="s">
        <v>70</v>
      </c>
      <c r="C445" s="54" t="s">
        <v>738</v>
      </c>
      <c r="D445" s="8">
        <v>2020</v>
      </c>
      <c r="E445" s="8"/>
      <c r="F445" s="8">
        <v>3</v>
      </c>
      <c r="G445" s="8">
        <v>150</v>
      </c>
      <c r="H445" s="8">
        <v>33.329929999999997</v>
      </c>
    </row>
    <row r="446" spans="1:8" s="7" customFormat="1" ht="17.25" hidden="1" customHeight="1" outlineLevel="1" x14ac:dyDescent="0.25">
      <c r="A446" s="6">
        <v>1519</v>
      </c>
      <c r="B446" s="8" t="s">
        <v>70</v>
      </c>
      <c r="C446" s="54" t="s">
        <v>739</v>
      </c>
      <c r="D446" s="8">
        <v>2020</v>
      </c>
      <c r="E446" s="8"/>
      <c r="F446" s="8">
        <v>9</v>
      </c>
      <c r="G446" s="8">
        <v>150</v>
      </c>
      <c r="H446" s="8">
        <v>9.6886299999999999</v>
      </c>
    </row>
    <row r="447" spans="1:8" s="7" customFormat="1" ht="17.25" hidden="1" customHeight="1" outlineLevel="1" x14ac:dyDescent="0.25">
      <c r="A447" s="6">
        <v>1524</v>
      </c>
      <c r="B447" s="8" t="s">
        <v>70</v>
      </c>
      <c r="C447" s="54" t="s">
        <v>740</v>
      </c>
      <c r="D447" s="8">
        <v>2020</v>
      </c>
      <c r="E447" s="8"/>
      <c r="F447" s="8">
        <v>30</v>
      </c>
      <c r="G447" s="8">
        <v>120</v>
      </c>
      <c r="H447" s="8">
        <v>47.433210000000003</v>
      </c>
    </row>
    <row r="448" spans="1:8" s="7" customFormat="1" ht="17.25" hidden="1" customHeight="1" outlineLevel="1" x14ac:dyDescent="0.25">
      <c r="A448" s="6">
        <v>1523</v>
      </c>
      <c r="B448" s="8" t="s">
        <v>70</v>
      </c>
      <c r="C448" s="54" t="s">
        <v>741</v>
      </c>
      <c r="D448" s="8">
        <v>2020</v>
      </c>
      <c r="E448" s="8"/>
      <c r="F448" s="8">
        <v>15</v>
      </c>
      <c r="G448" s="8">
        <v>25</v>
      </c>
      <c r="H448" s="8">
        <v>26.05761</v>
      </c>
    </row>
    <row r="449" spans="1:8" s="7" customFormat="1" ht="17.25" hidden="1" customHeight="1" outlineLevel="1" x14ac:dyDescent="0.25">
      <c r="A449" s="6">
        <v>1513</v>
      </c>
      <c r="B449" s="8" t="s">
        <v>70</v>
      </c>
      <c r="C449" s="54" t="s">
        <v>742</v>
      </c>
      <c r="D449" s="8">
        <v>2020</v>
      </c>
      <c r="E449" s="8"/>
      <c r="F449" s="8">
        <v>83</v>
      </c>
      <c r="G449" s="8">
        <v>15</v>
      </c>
      <c r="H449" s="8">
        <v>122.71420999999999</v>
      </c>
    </row>
    <row r="450" spans="1:8" s="7" customFormat="1" ht="17.25" hidden="1" customHeight="1" outlineLevel="1" x14ac:dyDescent="0.25">
      <c r="A450" s="6">
        <v>1528</v>
      </c>
      <c r="B450" s="8" t="s">
        <v>70</v>
      </c>
      <c r="C450" s="54" t="s">
        <v>743</v>
      </c>
      <c r="D450" s="8">
        <v>2020</v>
      </c>
      <c r="E450" s="8"/>
      <c r="F450" s="8">
        <v>71</v>
      </c>
      <c r="G450" s="8">
        <v>140</v>
      </c>
      <c r="H450" s="8">
        <v>87.031030000000001</v>
      </c>
    </row>
    <row r="451" spans="1:8" s="7" customFormat="1" ht="17.25" hidden="1" customHeight="1" outlineLevel="1" x14ac:dyDescent="0.25">
      <c r="A451" s="6">
        <v>1012</v>
      </c>
      <c r="B451" s="8" t="s">
        <v>70</v>
      </c>
      <c r="C451" s="54" t="s">
        <v>744</v>
      </c>
      <c r="D451" s="8">
        <v>2020</v>
      </c>
      <c r="E451" s="8"/>
      <c r="F451" s="8">
        <v>3</v>
      </c>
      <c r="G451" s="8">
        <v>95</v>
      </c>
      <c r="H451" s="8">
        <v>17.74822</v>
      </c>
    </row>
    <row r="452" spans="1:8" s="7" customFormat="1" ht="17.25" hidden="1" customHeight="1" outlineLevel="1" x14ac:dyDescent="0.25">
      <c r="A452" s="6">
        <v>1514</v>
      </c>
      <c r="B452" s="8" t="s">
        <v>70</v>
      </c>
      <c r="C452" s="54" t="s">
        <v>745</v>
      </c>
      <c r="D452" s="8">
        <v>2020</v>
      </c>
      <c r="E452" s="8"/>
      <c r="F452" s="8">
        <v>7</v>
      </c>
      <c r="G452" s="8">
        <v>15</v>
      </c>
      <c r="H452" s="8">
        <v>65.002700000000004</v>
      </c>
    </row>
    <row r="453" spans="1:8" s="7" customFormat="1" ht="17.25" hidden="1" customHeight="1" outlineLevel="1" x14ac:dyDescent="0.25">
      <c r="A453" s="6">
        <v>1440</v>
      </c>
      <c r="B453" s="8" t="s">
        <v>70</v>
      </c>
      <c r="C453" s="54" t="s">
        <v>746</v>
      </c>
      <c r="D453" s="8">
        <v>2020</v>
      </c>
      <c r="E453" s="8"/>
      <c r="F453" s="8">
        <v>50</v>
      </c>
      <c r="G453" s="8">
        <v>12</v>
      </c>
      <c r="H453" s="8">
        <v>105.62035</v>
      </c>
    </row>
    <row r="454" spans="1:8" s="7" customFormat="1" ht="17.25" hidden="1" customHeight="1" outlineLevel="1" x14ac:dyDescent="0.25">
      <c r="A454" s="6">
        <v>1039</v>
      </c>
      <c r="B454" s="8" t="s">
        <v>70</v>
      </c>
      <c r="C454" s="54" t="s">
        <v>747</v>
      </c>
      <c r="D454" s="8">
        <v>2020</v>
      </c>
      <c r="E454" s="8"/>
      <c r="F454" s="8">
        <v>30</v>
      </c>
      <c r="G454" s="8">
        <v>15</v>
      </c>
      <c r="H454" s="8">
        <v>56.251750000000001</v>
      </c>
    </row>
    <row r="455" spans="1:8" s="7" customFormat="1" ht="17.25" hidden="1" customHeight="1" outlineLevel="1" x14ac:dyDescent="0.25">
      <c r="A455" s="6">
        <v>1051</v>
      </c>
      <c r="B455" s="8" t="s">
        <v>70</v>
      </c>
      <c r="C455" s="54" t="s">
        <v>748</v>
      </c>
      <c r="D455" s="8">
        <v>2020</v>
      </c>
      <c r="E455" s="8"/>
      <c r="F455" s="8">
        <v>168</v>
      </c>
      <c r="G455" s="8">
        <v>15</v>
      </c>
      <c r="H455" s="8">
        <v>131.50536</v>
      </c>
    </row>
    <row r="456" spans="1:8" s="7" customFormat="1" ht="17.25" hidden="1" customHeight="1" outlineLevel="1" x14ac:dyDescent="0.25">
      <c r="A456" s="6">
        <v>1056</v>
      </c>
      <c r="B456" s="8" t="s">
        <v>70</v>
      </c>
      <c r="C456" s="54" t="s">
        <v>749</v>
      </c>
      <c r="D456" s="8">
        <v>2020</v>
      </c>
      <c r="E456" s="8"/>
      <c r="F456" s="8">
        <v>227</v>
      </c>
      <c r="G456" s="8">
        <v>12</v>
      </c>
      <c r="H456" s="8">
        <v>107.04961</v>
      </c>
    </row>
    <row r="457" spans="1:8" s="7" customFormat="1" ht="17.25" hidden="1" customHeight="1" outlineLevel="1" x14ac:dyDescent="0.25">
      <c r="A457" s="6">
        <v>1062</v>
      </c>
      <c r="B457" s="8" t="s">
        <v>70</v>
      </c>
      <c r="C457" s="54" t="s">
        <v>750</v>
      </c>
      <c r="D457" s="8">
        <v>2020</v>
      </c>
      <c r="E457" s="8"/>
      <c r="F457" s="8">
        <v>174</v>
      </c>
      <c r="G457" s="8">
        <v>15</v>
      </c>
      <c r="H457" s="8">
        <v>144.57562999999999</v>
      </c>
    </row>
    <row r="458" spans="1:8" s="7" customFormat="1" ht="17.25" hidden="1" customHeight="1" outlineLevel="1" x14ac:dyDescent="0.25">
      <c r="A458" s="6">
        <v>1586</v>
      </c>
      <c r="B458" s="8" t="s">
        <v>70</v>
      </c>
      <c r="C458" s="54" t="s">
        <v>751</v>
      </c>
      <c r="D458" s="8">
        <v>2020</v>
      </c>
      <c r="E458" s="8"/>
      <c r="F458" s="8">
        <v>60</v>
      </c>
      <c r="G458" s="8">
        <v>10</v>
      </c>
      <c r="H458" s="8">
        <v>76.34787</v>
      </c>
    </row>
    <row r="459" spans="1:8" s="7" customFormat="1" ht="17.25" hidden="1" customHeight="1" outlineLevel="1" x14ac:dyDescent="0.25">
      <c r="A459" s="6">
        <v>1059</v>
      </c>
      <c r="B459" s="8" t="s">
        <v>70</v>
      </c>
      <c r="C459" s="54" t="s">
        <v>752</v>
      </c>
      <c r="D459" s="8">
        <v>2020</v>
      </c>
      <c r="E459" s="8"/>
      <c r="F459" s="8">
        <v>140</v>
      </c>
      <c r="G459" s="8">
        <v>10</v>
      </c>
      <c r="H459" s="8">
        <v>116.42422000000001</v>
      </c>
    </row>
    <row r="460" spans="1:8" s="7" customFormat="1" ht="17.25" hidden="1" customHeight="1" outlineLevel="1" x14ac:dyDescent="0.25">
      <c r="A460" s="6">
        <v>1594</v>
      </c>
      <c r="B460" s="8" t="s">
        <v>70</v>
      </c>
      <c r="C460" s="54" t="s">
        <v>753</v>
      </c>
      <c r="D460" s="8">
        <v>2020</v>
      </c>
      <c r="E460" s="8"/>
      <c r="F460" s="8">
        <v>110</v>
      </c>
      <c r="G460" s="8">
        <v>10</v>
      </c>
      <c r="H460" s="8">
        <v>125.60007</v>
      </c>
    </row>
    <row r="461" spans="1:8" s="7" customFormat="1" ht="17.25" hidden="1" customHeight="1" outlineLevel="1" x14ac:dyDescent="0.25">
      <c r="A461" s="6">
        <v>1163</v>
      </c>
      <c r="B461" s="8" t="s">
        <v>70</v>
      </c>
      <c r="C461" s="54" t="s">
        <v>754</v>
      </c>
      <c r="D461" s="8">
        <v>2020</v>
      </c>
      <c r="E461" s="8"/>
      <c r="F461" s="8">
        <v>98</v>
      </c>
      <c r="G461" s="8">
        <v>30</v>
      </c>
      <c r="H461" s="8">
        <v>146.87606</v>
      </c>
    </row>
    <row r="462" spans="1:8" s="7" customFormat="1" ht="17.25" hidden="1" customHeight="1" outlineLevel="1" x14ac:dyDescent="0.25">
      <c r="A462" s="6">
        <v>1590</v>
      </c>
      <c r="B462" s="8" t="s">
        <v>70</v>
      </c>
      <c r="C462" s="54" t="s">
        <v>755</v>
      </c>
      <c r="D462" s="8">
        <v>2020</v>
      </c>
      <c r="E462" s="8"/>
      <c r="F462" s="8">
        <v>146</v>
      </c>
      <c r="G462" s="8">
        <v>15</v>
      </c>
      <c r="H462" s="8">
        <v>107.38343999999999</v>
      </c>
    </row>
    <row r="463" spans="1:8" s="7" customFormat="1" ht="17.25" hidden="1" customHeight="1" outlineLevel="1" x14ac:dyDescent="0.25">
      <c r="A463" s="6">
        <v>1445</v>
      </c>
      <c r="B463" s="8" t="s">
        <v>70</v>
      </c>
      <c r="C463" s="54" t="s">
        <v>756</v>
      </c>
      <c r="D463" s="8">
        <v>2020</v>
      </c>
      <c r="E463" s="8"/>
      <c r="F463" s="8">
        <v>127</v>
      </c>
      <c r="G463" s="8">
        <v>10</v>
      </c>
      <c r="H463" s="8">
        <v>145.70545000000001</v>
      </c>
    </row>
    <row r="464" spans="1:8" s="7" customFormat="1" ht="17.25" hidden="1" customHeight="1" outlineLevel="1" x14ac:dyDescent="0.25">
      <c r="A464" s="6">
        <v>1121</v>
      </c>
      <c r="B464" s="8" t="s">
        <v>70</v>
      </c>
      <c r="C464" s="54" t="s">
        <v>757</v>
      </c>
      <c r="D464" s="8">
        <v>2020</v>
      </c>
      <c r="E464" s="8"/>
      <c r="F464" s="8">
        <v>146</v>
      </c>
      <c r="G464" s="8">
        <v>30</v>
      </c>
      <c r="H464" s="8">
        <v>157.80919</v>
      </c>
    </row>
    <row r="465" spans="1:8" s="7" customFormat="1" ht="17.25" hidden="1" customHeight="1" outlineLevel="1" x14ac:dyDescent="0.25">
      <c r="A465" s="6">
        <v>1487</v>
      </c>
      <c r="B465" s="8" t="s">
        <v>70</v>
      </c>
      <c r="C465" s="54" t="s">
        <v>758</v>
      </c>
      <c r="D465" s="8">
        <v>2020</v>
      </c>
      <c r="E465" s="8"/>
      <c r="F465" s="8">
        <v>104</v>
      </c>
      <c r="G465" s="8">
        <v>10</v>
      </c>
      <c r="H465" s="8">
        <v>140.87162000000001</v>
      </c>
    </row>
    <row r="466" spans="1:8" s="7" customFormat="1" ht="17.25" hidden="1" customHeight="1" outlineLevel="1" x14ac:dyDescent="0.25">
      <c r="A466" s="6">
        <v>1700</v>
      </c>
      <c r="B466" s="8" t="s">
        <v>70</v>
      </c>
      <c r="C466" s="54" t="s">
        <v>759</v>
      </c>
      <c r="D466" s="8">
        <v>2020</v>
      </c>
      <c r="E466" s="8"/>
      <c r="F466" s="8">
        <v>183</v>
      </c>
      <c r="G466" s="8">
        <v>150</v>
      </c>
      <c r="H466" s="8">
        <v>171.19609</v>
      </c>
    </row>
    <row r="467" spans="1:8" s="7" customFormat="1" ht="17.25" hidden="1" customHeight="1" outlineLevel="1" x14ac:dyDescent="0.25">
      <c r="A467" s="6">
        <v>1533</v>
      </c>
      <c r="B467" s="8" t="s">
        <v>70</v>
      </c>
      <c r="C467" s="54" t="s">
        <v>760</v>
      </c>
      <c r="D467" s="8">
        <v>2020</v>
      </c>
      <c r="E467" s="8"/>
      <c r="F467" s="8">
        <v>5</v>
      </c>
      <c r="G467" s="8">
        <v>150</v>
      </c>
      <c r="H467" s="8">
        <v>71.797579999999996</v>
      </c>
    </row>
    <row r="468" spans="1:8" s="7" customFormat="1" ht="17.25" hidden="1" customHeight="1" outlineLevel="1" x14ac:dyDescent="0.25">
      <c r="A468" s="6">
        <v>1571</v>
      </c>
      <c r="B468" s="8" t="s">
        <v>70</v>
      </c>
      <c r="C468" s="54" t="s">
        <v>761</v>
      </c>
      <c r="D468" s="8">
        <v>2020</v>
      </c>
      <c r="E468" s="8"/>
      <c r="F468" s="8">
        <v>84</v>
      </c>
      <c r="G468" s="8">
        <v>15</v>
      </c>
      <c r="H468" s="8">
        <v>106.51416</v>
      </c>
    </row>
    <row r="469" spans="1:8" s="7" customFormat="1" ht="17.25" hidden="1" customHeight="1" outlineLevel="1" x14ac:dyDescent="0.25">
      <c r="A469" s="6">
        <v>1525</v>
      </c>
      <c r="B469" s="8" t="s">
        <v>70</v>
      </c>
      <c r="C469" s="54" t="s">
        <v>762</v>
      </c>
      <c r="D469" s="8">
        <v>2020</v>
      </c>
      <c r="E469" s="8"/>
      <c r="F469" s="8">
        <v>10</v>
      </c>
      <c r="G469" s="8">
        <v>30</v>
      </c>
      <c r="H469" s="8">
        <v>39.363520000000001</v>
      </c>
    </row>
    <row r="470" spans="1:8" s="7" customFormat="1" ht="17.25" hidden="1" customHeight="1" outlineLevel="1" x14ac:dyDescent="0.25">
      <c r="A470" s="6">
        <v>1531</v>
      </c>
      <c r="B470" s="8" t="s">
        <v>70</v>
      </c>
      <c r="C470" s="54" t="s">
        <v>763</v>
      </c>
      <c r="D470" s="8">
        <v>2020</v>
      </c>
      <c r="E470" s="8"/>
      <c r="F470" s="8">
        <v>4</v>
      </c>
      <c r="G470" s="8">
        <v>100</v>
      </c>
      <c r="H470" s="8">
        <v>33.569749999999999</v>
      </c>
    </row>
    <row r="471" spans="1:8" s="7" customFormat="1" ht="17.25" hidden="1" customHeight="1" outlineLevel="1" x14ac:dyDescent="0.25">
      <c r="A471" s="6">
        <v>1569</v>
      </c>
      <c r="B471" s="8" t="s">
        <v>70</v>
      </c>
      <c r="C471" s="54" t="s">
        <v>764</v>
      </c>
      <c r="D471" s="8">
        <v>2020</v>
      </c>
      <c r="E471" s="8"/>
      <c r="F471" s="8">
        <v>111</v>
      </c>
      <c r="G471" s="8">
        <v>10</v>
      </c>
      <c r="H471" s="8">
        <v>127.26219</v>
      </c>
    </row>
    <row r="472" spans="1:8" s="7" customFormat="1" ht="17.25" hidden="1" customHeight="1" outlineLevel="1" x14ac:dyDescent="0.25">
      <c r="A472" s="6">
        <v>1135</v>
      </c>
      <c r="B472" s="8" t="s">
        <v>70</v>
      </c>
      <c r="C472" s="54" t="s">
        <v>765</v>
      </c>
      <c r="D472" s="8">
        <v>2020</v>
      </c>
      <c r="E472" s="8"/>
      <c r="F472" s="8">
        <v>42</v>
      </c>
      <c r="G472" s="8">
        <v>30</v>
      </c>
      <c r="H472" s="8">
        <v>91.291759999999996</v>
      </c>
    </row>
    <row r="473" spans="1:8" s="7" customFormat="1" ht="17.25" hidden="1" customHeight="1" outlineLevel="1" x14ac:dyDescent="0.25">
      <c r="A473" s="6">
        <v>1557</v>
      </c>
      <c r="B473" s="8" t="s">
        <v>70</v>
      </c>
      <c r="C473" s="54" t="s">
        <v>766</v>
      </c>
      <c r="D473" s="8">
        <v>2020</v>
      </c>
      <c r="E473" s="8"/>
      <c r="F473" s="8">
        <v>112</v>
      </c>
      <c r="G473" s="8">
        <v>30</v>
      </c>
      <c r="H473" s="8">
        <v>144.52001000000001</v>
      </c>
    </row>
    <row r="474" spans="1:8" s="7" customFormat="1" ht="17.25" hidden="1" customHeight="1" outlineLevel="1" x14ac:dyDescent="0.25">
      <c r="A474" s="6">
        <v>1485</v>
      </c>
      <c r="B474" s="8" t="s">
        <v>70</v>
      </c>
      <c r="C474" s="54" t="s">
        <v>767</v>
      </c>
      <c r="D474" s="8">
        <v>2020</v>
      </c>
      <c r="E474" s="8"/>
      <c r="F474" s="8">
        <v>56</v>
      </c>
      <c r="G474" s="8">
        <v>15</v>
      </c>
      <c r="H474" s="8">
        <v>112.91168999999999</v>
      </c>
    </row>
    <row r="475" spans="1:8" s="7" customFormat="1" ht="17.25" hidden="1" customHeight="1" outlineLevel="1" x14ac:dyDescent="0.25">
      <c r="A475" s="6">
        <v>1529</v>
      </c>
      <c r="B475" s="8" t="s">
        <v>70</v>
      </c>
      <c r="C475" s="54" t="s">
        <v>768</v>
      </c>
      <c r="D475" s="8">
        <v>2020</v>
      </c>
      <c r="E475" s="8"/>
      <c r="F475" s="8">
        <v>28</v>
      </c>
      <c r="G475" s="8">
        <v>50</v>
      </c>
      <c r="H475" s="8">
        <v>71.621729999999999</v>
      </c>
    </row>
    <row r="476" spans="1:8" s="7" customFormat="1" ht="17.25" hidden="1" customHeight="1" outlineLevel="1" x14ac:dyDescent="0.25">
      <c r="A476" s="6">
        <v>1527</v>
      </c>
      <c r="B476" s="8" t="s">
        <v>70</v>
      </c>
      <c r="C476" s="54" t="s">
        <v>769</v>
      </c>
      <c r="D476" s="8">
        <v>2020</v>
      </c>
      <c r="E476" s="8"/>
      <c r="F476" s="8">
        <v>3</v>
      </c>
      <c r="G476" s="8">
        <v>150</v>
      </c>
      <c r="H476" s="8">
        <v>57.528770000000002</v>
      </c>
    </row>
    <row r="477" spans="1:8" s="7" customFormat="1" ht="17.25" hidden="1" customHeight="1" outlineLevel="1" x14ac:dyDescent="0.25">
      <c r="A477" s="6">
        <v>1611</v>
      </c>
      <c r="B477" s="8" t="s">
        <v>70</v>
      </c>
      <c r="C477" s="54" t="s">
        <v>770</v>
      </c>
      <c r="D477" s="8">
        <v>2020</v>
      </c>
      <c r="E477" s="8"/>
      <c r="F477" s="8">
        <v>157</v>
      </c>
      <c r="G477" s="8">
        <v>15</v>
      </c>
      <c r="H477" s="8">
        <v>118.28270999999999</v>
      </c>
    </row>
    <row r="478" spans="1:8" s="7" customFormat="1" ht="17.25" hidden="1" customHeight="1" outlineLevel="1" x14ac:dyDescent="0.25">
      <c r="A478" s="6">
        <v>1597</v>
      </c>
      <c r="B478" s="8" t="s">
        <v>70</v>
      </c>
      <c r="C478" s="54" t="s">
        <v>771</v>
      </c>
      <c r="D478" s="8">
        <v>2020</v>
      </c>
      <c r="E478" s="8"/>
      <c r="F478" s="8">
        <v>108</v>
      </c>
      <c r="G478" s="8">
        <v>15</v>
      </c>
      <c r="H478" s="8">
        <v>147.03497999999999</v>
      </c>
    </row>
    <row r="479" spans="1:8" s="7" customFormat="1" ht="17.25" hidden="1" customHeight="1" outlineLevel="1" x14ac:dyDescent="0.25">
      <c r="A479" s="6">
        <v>1503</v>
      </c>
      <c r="B479" s="8" t="s">
        <v>70</v>
      </c>
      <c r="C479" s="54" t="s">
        <v>772</v>
      </c>
      <c r="D479" s="8">
        <v>2020</v>
      </c>
      <c r="E479" s="8"/>
      <c r="F479" s="8">
        <v>124</v>
      </c>
      <c r="G479" s="8">
        <v>20</v>
      </c>
      <c r="H479" s="8">
        <v>142.6431</v>
      </c>
    </row>
    <row r="480" spans="1:8" s="7" customFormat="1" ht="17.25" hidden="1" customHeight="1" outlineLevel="1" x14ac:dyDescent="0.25">
      <c r="A480" s="6">
        <v>1492</v>
      </c>
      <c r="B480" s="8" t="s">
        <v>70</v>
      </c>
      <c r="C480" s="54" t="s">
        <v>773</v>
      </c>
      <c r="D480" s="8">
        <v>2020</v>
      </c>
      <c r="E480" s="8"/>
      <c r="F480" s="8">
        <v>130</v>
      </c>
      <c r="G480" s="8">
        <v>35</v>
      </c>
      <c r="H480" s="8">
        <v>172.41541000000001</v>
      </c>
    </row>
    <row r="481" spans="1:8" s="7" customFormat="1" ht="17.25" hidden="1" customHeight="1" outlineLevel="1" x14ac:dyDescent="0.25">
      <c r="A481" s="6">
        <v>1532</v>
      </c>
      <c r="B481" s="8" t="s">
        <v>70</v>
      </c>
      <c r="C481" s="54" t="s">
        <v>774</v>
      </c>
      <c r="D481" s="8">
        <v>2020</v>
      </c>
      <c r="E481" s="8"/>
      <c r="F481" s="8">
        <v>5</v>
      </c>
      <c r="G481" s="8">
        <v>100</v>
      </c>
      <c r="H481" s="8">
        <v>26.424790000000002</v>
      </c>
    </row>
    <row r="482" spans="1:8" s="7" customFormat="1" ht="17.25" hidden="1" customHeight="1" outlineLevel="1" x14ac:dyDescent="0.25">
      <c r="A482" s="6">
        <v>1576</v>
      </c>
      <c r="B482" s="8" t="s">
        <v>70</v>
      </c>
      <c r="C482" s="54" t="s">
        <v>775</v>
      </c>
      <c r="D482" s="8">
        <v>2020</v>
      </c>
      <c r="E482" s="8"/>
      <c r="F482" s="8">
        <v>339</v>
      </c>
      <c r="G482" s="8">
        <v>7</v>
      </c>
      <c r="H482" s="8">
        <v>464.38648999999998</v>
      </c>
    </row>
    <row r="483" spans="1:8" s="7" customFormat="1" ht="17.25" hidden="1" customHeight="1" outlineLevel="1" x14ac:dyDescent="0.25">
      <c r="A483" s="6">
        <v>1462</v>
      </c>
      <c r="B483" s="8" t="s">
        <v>70</v>
      </c>
      <c r="C483" s="54" t="s">
        <v>776</v>
      </c>
      <c r="D483" s="8">
        <v>2020</v>
      </c>
      <c r="E483" s="8"/>
      <c r="F483" s="8">
        <v>116</v>
      </c>
      <c r="G483" s="8">
        <v>15</v>
      </c>
      <c r="H483" s="8">
        <v>110.68962000000001</v>
      </c>
    </row>
    <row r="484" spans="1:8" s="7" customFormat="1" ht="17.25" hidden="1" customHeight="1" outlineLevel="1" x14ac:dyDescent="0.25">
      <c r="A484" s="6">
        <v>1572</v>
      </c>
      <c r="B484" s="8" t="s">
        <v>70</v>
      </c>
      <c r="C484" s="54" t="s">
        <v>777</v>
      </c>
      <c r="D484" s="8">
        <v>2020</v>
      </c>
      <c r="E484" s="8"/>
      <c r="F484" s="8">
        <v>3</v>
      </c>
      <c r="G484" s="8">
        <v>150</v>
      </c>
      <c r="H484" s="8">
        <v>80.973560000000006</v>
      </c>
    </row>
    <row r="485" spans="1:8" s="7" customFormat="1" ht="17.25" hidden="1" customHeight="1" outlineLevel="1" x14ac:dyDescent="0.25">
      <c r="A485" s="6">
        <v>1573</v>
      </c>
      <c r="B485" s="8" t="s">
        <v>70</v>
      </c>
      <c r="C485" s="54" t="s">
        <v>778</v>
      </c>
      <c r="D485" s="8">
        <v>2020</v>
      </c>
      <c r="E485" s="8"/>
      <c r="F485" s="8">
        <v>3</v>
      </c>
      <c r="G485" s="8">
        <v>150</v>
      </c>
      <c r="H485" s="8">
        <v>95.663619999999995</v>
      </c>
    </row>
    <row r="486" spans="1:8" s="7" customFormat="1" ht="17.25" hidden="1" customHeight="1" outlineLevel="1" x14ac:dyDescent="0.25">
      <c r="A486" s="6">
        <v>1460</v>
      </c>
      <c r="B486" s="8" t="s">
        <v>70</v>
      </c>
      <c r="C486" s="54" t="s">
        <v>72</v>
      </c>
      <c r="D486" s="8">
        <v>2019</v>
      </c>
      <c r="E486" s="8"/>
      <c r="F486" s="8">
        <v>153</v>
      </c>
      <c r="G486" s="8">
        <v>95</v>
      </c>
      <c r="H486" s="8">
        <v>165.46299999999999</v>
      </c>
    </row>
    <row r="487" spans="1:8" s="7" customFormat="1" ht="17.25" hidden="1" customHeight="1" outlineLevel="1" x14ac:dyDescent="0.25">
      <c r="A487" s="6">
        <v>2079</v>
      </c>
      <c r="B487" s="8" t="s">
        <v>70</v>
      </c>
      <c r="C487" s="54" t="s">
        <v>73</v>
      </c>
      <c r="D487" s="8">
        <v>2019</v>
      </c>
      <c r="E487" s="8"/>
      <c r="F487" s="8">
        <v>15</v>
      </c>
      <c r="G487" s="8">
        <v>25</v>
      </c>
      <c r="H487" s="8">
        <v>31.968</v>
      </c>
    </row>
    <row r="488" spans="1:8" s="7" customFormat="1" ht="17.25" hidden="1" customHeight="1" outlineLevel="1" x14ac:dyDescent="0.25">
      <c r="A488" s="6">
        <v>1504</v>
      </c>
      <c r="B488" s="8" t="s">
        <v>70</v>
      </c>
      <c r="C488" s="54" t="s">
        <v>74</v>
      </c>
      <c r="D488" s="8">
        <v>2019</v>
      </c>
      <c r="E488" s="8"/>
      <c r="F488" s="8">
        <v>40</v>
      </c>
      <c r="G488" s="8">
        <v>15</v>
      </c>
      <c r="H488" s="8">
        <v>44.69</v>
      </c>
    </row>
    <row r="489" spans="1:8" s="7" customFormat="1" ht="17.25" hidden="1" customHeight="1" outlineLevel="1" x14ac:dyDescent="0.25">
      <c r="A489" s="6">
        <v>1878</v>
      </c>
      <c r="B489" s="8" t="s">
        <v>70</v>
      </c>
      <c r="C489" s="54" t="s">
        <v>75</v>
      </c>
      <c r="D489" s="8">
        <v>2019</v>
      </c>
      <c r="E489" s="8"/>
      <c r="F489" s="8">
        <v>15</v>
      </c>
      <c r="G489" s="8">
        <v>70</v>
      </c>
      <c r="H489" s="8">
        <v>28.026</v>
      </c>
    </row>
    <row r="490" spans="1:8" s="7" customFormat="1" ht="17.25" hidden="1" customHeight="1" outlineLevel="1" x14ac:dyDescent="0.25">
      <c r="A490" s="6">
        <v>6663</v>
      </c>
      <c r="B490" s="8" t="s">
        <v>70</v>
      </c>
      <c r="C490" s="54" t="s">
        <v>76</v>
      </c>
      <c r="D490" s="8">
        <v>2019</v>
      </c>
      <c r="E490" s="8"/>
      <c r="F490" s="8">
        <v>15</v>
      </c>
      <c r="G490" s="8">
        <v>122</v>
      </c>
      <c r="H490" s="8">
        <v>26.73</v>
      </c>
    </row>
    <row r="491" spans="1:8" s="7" customFormat="1" ht="17.25" hidden="1" customHeight="1" outlineLevel="1" x14ac:dyDescent="0.25">
      <c r="A491" s="6">
        <v>2123</v>
      </c>
      <c r="B491" s="8" t="s">
        <v>70</v>
      </c>
      <c r="C491" s="54" t="s">
        <v>77</v>
      </c>
      <c r="D491" s="8">
        <v>2019</v>
      </c>
      <c r="E491" s="8"/>
      <c r="F491" s="8">
        <v>15</v>
      </c>
      <c r="G491" s="8">
        <v>100</v>
      </c>
      <c r="H491" s="8">
        <v>49.5</v>
      </c>
    </row>
    <row r="492" spans="1:8" s="7" customFormat="1" ht="17.25" hidden="1" customHeight="1" outlineLevel="1" x14ac:dyDescent="0.25">
      <c r="A492" s="6">
        <v>956</v>
      </c>
      <c r="B492" s="8" t="s">
        <v>70</v>
      </c>
      <c r="C492" s="54" t="s">
        <v>78</v>
      </c>
      <c r="D492" s="8">
        <v>2019</v>
      </c>
      <c r="E492" s="8"/>
      <c r="F492" s="8">
        <v>521</v>
      </c>
      <c r="G492" s="8">
        <v>70</v>
      </c>
      <c r="H492" s="8">
        <v>562.97</v>
      </c>
    </row>
    <row r="493" spans="1:8" s="7" customFormat="1" ht="17.25" hidden="1" customHeight="1" outlineLevel="1" x14ac:dyDescent="0.25">
      <c r="A493" s="6">
        <v>1042</v>
      </c>
      <c r="B493" s="8" t="s">
        <v>70</v>
      </c>
      <c r="C493" s="54" t="s">
        <v>79</v>
      </c>
      <c r="D493" s="8">
        <v>2019</v>
      </c>
      <c r="E493" s="8"/>
      <c r="F493" s="8">
        <v>326</v>
      </c>
      <c r="G493" s="8">
        <v>15</v>
      </c>
      <c r="H493" s="8">
        <v>363.98</v>
      </c>
    </row>
    <row r="494" spans="1:8" s="7" customFormat="1" ht="17.25" hidden="1" customHeight="1" outlineLevel="1" x14ac:dyDescent="0.25">
      <c r="A494" s="6">
        <v>1049</v>
      </c>
      <c r="B494" s="8" t="s">
        <v>70</v>
      </c>
      <c r="C494" s="54" t="s">
        <v>80</v>
      </c>
      <c r="D494" s="8">
        <v>2019</v>
      </c>
      <c r="E494" s="8"/>
      <c r="F494" s="8">
        <v>139</v>
      </c>
      <c r="G494" s="8">
        <v>45</v>
      </c>
      <c r="H494" s="8">
        <v>246.21</v>
      </c>
    </row>
    <row r="495" spans="1:8" s="7" customFormat="1" ht="17.25" hidden="1" customHeight="1" outlineLevel="1" x14ac:dyDescent="0.25">
      <c r="A495" s="6">
        <v>1580</v>
      </c>
      <c r="B495" s="8" t="s">
        <v>70</v>
      </c>
      <c r="C495" s="54" t="s">
        <v>81</v>
      </c>
      <c r="D495" s="8">
        <v>2019</v>
      </c>
      <c r="E495" s="8"/>
      <c r="F495" s="8">
        <v>20</v>
      </c>
      <c r="G495" s="8">
        <v>15</v>
      </c>
      <c r="H495" s="8">
        <v>65.86</v>
      </c>
    </row>
    <row r="496" spans="1:8" s="7" customFormat="1" ht="17.25" hidden="1" customHeight="1" outlineLevel="1" x14ac:dyDescent="0.25">
      <c r="A496" s="6">
        <v>1197</v>
      </c>
      <c r="B496" s="8" t="s">
        <v>70</v>
      </c>
      <c r="C496" s="54" t="s">
        <v>82</v>
      </c>
      <c r="D496" s="8">
        <v>2019</v>
      </c>
      <c r="E496" s="8"/>
      <c r="F496" s="8">
        <v>7</v>
      </c>
      <c r="G496" s="8">
        <v>145</v>
      </c>
      <c r="H496" s="8">
        <v>29.87</v>
      </c>
    </row>
    <row r="497" spans="1:8" s="7" customFormat="1" ht="17.25" hidden="1" customHeight="1" outlineLevel="1" x14ac:dyDescent="0.25">
      <c r="A497" s="6">
        <v>6664</v>
      </c>
      <c r="B497" s="8" t="s">
        <v>70</v>
      </c>
      <c r="C497" s="54" t="s">
        <v>83</v>
      </c>
      <c r="D497" s="8">
        <v>2019</v>
      </c>
      <c r="E497" s="8"/>
      <c r="F497" s="8">
        <v>250</v>
      </c>
      <c r="G497" s="8">
        <v>70</v>
      </c>
      <c r="H497" s="8">
        <v>201</v>
      </c>
    </row>
    <row r="498" spans="1:8" s="7" customFormat="1" ht="17.25" hidden="1" customHeight="1" outlineLevel="1" x14ac:dyDescent="0.25">
      <c r="A498" s="6">
        <v>6665</v>
      </c>
      <c r="B498" s="8" t="s">
        <v>70</v>
      </c>
      <c r="C498" s="54" t="s">
        <v>84</v>
      </c>
      <c r="D498" s="8">
        <v>2019</v>
      </c>
      <c r="E498" s="8"/>
      <c r="F498" s="8">
        <v>186</v>
      </c>
      <c r="G498" s="8">
        <v>15</v>
      </c>
      <c r="H498" s="8">
        <v>151</v>
      </c>
    </row>
    <row r="499" spans="1:8" s="7" customFormat="1" ht="17.25" hidden="1" customHeight="1" outlineLevel="1" x14ac:dyDescent="0.25">
      <c r="A499" s="6">
        <v>1187</v>
      </c>
      <c r="B499" s="8" t="s">
        <v>70</v>
      </c>
      <c r="C499" s="54" t="s">
        <v>85</v>
      </c>
      <c r="D499" s="8">
        <v>2019</v>
      </c>
      <c r="E499" s="8"/>
      <c r="F499" s="8">
        <v>177</v>
      </c>
      <c r="G499" s="8">
        <v>15</v>
      </c>
      <c r="H499" s="8">
        <v>177.71</v>
      </c>
    </row>
    <row r="500" spans="1:8" s="7" customFormat="1" ht="17.25" hidden="1" customHeight="1" outlineLevel="1" x14ac:dyDescent="0.25">
      <c r="A500" s="6">
        <v>842</v>
      </c>
      <c r="B500" s="8" t="s">
        <v>70</v>
      </c>
      <c r="C500" s="54" t="s">
        <v>86</v>
      </c>
      <c r="D500" s="8">
        <v>2019</v>
      </c>
      <c r="E500" s="8"/>
      <c r="F500" s="8">
        <v>695</v>
      </c>
      <c r="G500" s="8">
        <v>30</v>
      </c>
      <c r="H500" s="8">
        <v>520</v>
      </c>
    </row>
    <row r="501" spans="1:8" s="7" customFormat="1" ht="17.25" hidden="1" customHeight="1" outlineLevel="1" x14ac:dyDescent="0.25">
      <c r="A501" s="6">
        <v>1231</v>
      </c>
      <c r="B501" s="8" t="s">
        <v>70</v>
      </c>
      <c r="C501" s="54" t="s">
        <v>87</v>
      </c>
      <c r="D501" s="8">
        <v>2019</v>
      </c>
      <c r="E501" s="8"/>
      <c r="F501" s="8">
        <v>200</v>
      </c>
      <c r="G501" s="8">
        <v>30</v>
      </c>
      <c r="H501" s="8">
        <v>159</v>
      </c>
    </row>
    <row r="502" spans="1:8" s="7" customFormat="1" ht="17.25" hidden="1" customHeight="1" outlineLevel="1" x14ac:dyDescent="0.25">
      <c r="A502" s="6">
        <v>6666</v>
      </c>
      <c r="B502" s="8" t="s">
        <v>70</v>
      </c>
      <c r="C502" s="54" t="s">
        <v>88</v>
      </c>
      <c r="D502" s="8">
        <v>2019</v>
      </c>
      <c r="E502" s="8"/>
      <c r="F502" s="8">
        <v>66</v>
      </c>
      <c r="G502" s="8">
        <v>9</v>
      </c>
      <c r="H502" s="8">
        <v>72</v>
      </c>
    </row>
    <row r="503" spans="1:8" s="7" customFormat="1" ht="17.25" hidden="1" customHeight="1" outlineLevel="1" x14ac:dyDescent="0.25">
      <c r="A503" s="6">
        <v>1433</v>
      </c>
      <c r="B503" s="8" t="s">
        <v>70</v>
      </c>
      <c r="C503" s="54" t="s">
        <v>89</v>
      </c>
      <c r="D503" s="8">
        <v>2019</v>
      </c>
      <c r="E503" s="8"/>
      <c r="F503" s="8">
        <v>55</v>
      </c>
      <c r="G503" s="8">
        <v>10</v>
      </c>
      <c r="H503" s="8">
        <v>74</v>
      </c>
    </row>
    <row r="504" spans="1:8" s="7" customFormat="1" ht="17.25" hidden="1" customHeight="1" outlineLevel="1" x14ac:dyDescent="0.25">
      <c r="A504" s="6">
        <v>1395</v>
      </c>
      <c r="B504" s="8" t="s">
        <v>70</v>
      </c>
      <c r="C504" s="54" t="s">
        <v>90</v>
      </c>
      <c r="D504" s="8">
        <v>2019</v>
      </c>
      <c r="E504" s="8"/>
      <c r="F504" s="8">
        <v>215</v>
      </c>
      <c r="G504" s="8">
        <v>15</v>
      </c>
      <c r="H504" s="8">
        <v>230</v>
      </c>
    </row>
    <row r="505" spans="1:8" s="7" customFormat="1" ht="17.25" hidden="1" customHeight="1" outlineLevel="1" x14ac:dyDescent="0.25">
      <c r="A505" s="6">
        <v>1477</v>
      </c>
      <c r="B505" s="8" t="s">
        <v>70</v>
      </c>
      <c r="C505" s="54" t="s">
        <v>91</v>
      </c>
      <c r="D505" s="8">
        <v>2019</v>
      </c>
      <c r="E505" s="8"/>
      <c r="F505" s="8">
        <v>40</v>
      </c>
      <c r="G505" s="8">
        <v>10</v>
      </c>
      <c r="H505" s="8">
        <v>69</v>
      </c>
    </row>
    <row r="506" spans="1:8" s="7" customFormat="1" ht="17.25" hidden="1" customHeight="1" outlineLevel="1" x14ac:dyDescent="0.25">
      <c r="A506" s="6">
        <v>6667</v>
      </c>
      <c r="B506" s="8" t="s">
        <v>70</v>
      </c>
      <c r="C506" s="54" t="s">
        <v>92</v>
      </c>
      <c r="D506" s="8">
        <v>2019</v>
      </c>
      <c r="E506" s="8"/>
      <c r="F506" s="8">
        <v>200</v>
      </c>
      <c r="G506" s="8">
        <v>15</v>
      </c>
      <c r="H506" s="8">
        <v>166</v>
      </c>
    </row>
    <row r="507" spans="1:8" s="7" customFormat="1" ht="17.25" hidden="1" customHeight="1" outlineLevel="1" x14ac:dyDescent="0.25">
      <c r="A507" s="6">
        <v>1412</v>
      </c>
      <c r="B507" s="8" t="s">
        <v>70</v>
      </c>
      <c r="C507" s="54" t="s">
        <v>93</v>
      </c>
      <c r="D507" s="8">
        <v>2019</v>
      </c>
      <c r="E507" s="8"/>
      <c r="F507" s="8">
        <v>262</v>
      </c>
      <c r="G507" s="8">
        <v>15</v>
      </c>
      <c r="H507" s="8">
        <v>204</v>
      </c>
    </row>
    <row r="508" spans="1:8" s="7" customFormat="1" ht="17.25" hidden="1" customHeight="1" outlineLevel="1" x14ac:dyDescent="0.25">
      <c r="A508" s="6">
        <v>1466</v>
      </c>
      <c r="B508" s="8" t="s">
        <v>70</v>
      </c>
      <c r="C508" s="54" t="s">
        <v>94</v>
      </c>
      <c r="D508" s="8">
        <v>2019</v>
      </c>
      <c r="E508" s="8"/>
      <c r="F508" s="8">
        <v>300</v>
      </c>
      <c r="G508" s="8">
        <v>70</v>
      </c>
      <c r="H508" s="8">
        <v>271</v>
      </c>
    </row>
    <row r="509" spans="1:8" s="7" customFormat="1" ht="17.25" hidden="1" customHeight="1" outlineLevel="1" x14ac:dyDescent="0.25">
      <c r="A509" s="6">
        <v>1639</v>
      </c>
      <c r="B509" s="8" t="s">
        <v>70</v>
      </c>
      <c r="C509" s="54" t="s">
        <v>95</v>
      </c>
      <c r="D509" s="8">
        <v>2019</v>
      </c>
      <c r="E509" s="8"/>
      <c r="F509" s="8">
        <v>65</v>
      </c>
      <c r="G509" s="8">
        <v>9</v>
      </c>
      <c r="H509" s="8">
        <v>216</v>
      </c>
    </row>
    <row r="510" spans="1:8" s="7" customFormat="1" ht="17.25" hidden="1" customHeight="1" outlineLevel="1" x14ac:dyDescent="0.25">
      <c r="A510" s="6">
        <v>6668</v>
      </c>
      <c r="B510" s="8" t="s">
        <v>70</v>
      </c>
      <c r="C510" s="54" t="s">
        <v>96</v>
      </c>
      <c r="D510" s="8">
        <v>2019</v>
      </c>
      <c r="E510" s="8"/>
      <c r="F510" s="8">
        <v>315</v>
      </c>
      <c r="G510" s="8">
        <v>10</v>
      </c>
      <c r="H510" s="8">
        <v>373.4</v>
      </c>
    </row>
    <row r="511" spans="1:8" s="7" customFormat="1" ht="17.25" hidden="1" customHeight="1" outlineLevel="1" x14ac:dyDescent="0.25">
      <c r="A511" s="6">
        <v>6669</v>
      </c>
      <c r="B511" s="8" t="s">
        <v>70</v>
      </c>
      <c r="C511" s="54" t="s">
        <v>97</v>
      </c>
      <c r="D511" s="8">
        <v>2019</v>
      </c>
      <c r="E511" s="8"/>
      <c r="F511" s="8">
        <v>487</v>
      </c>
      <c r="G511" s="8">
        <v>15</v>
      </c>
      <c r="H511" s="8">
        <v>581</v>
      </c>
    </row>
    <row r="512" spans="1:8" s="7" customFormat="1" ht="17.25" hidden="1" customHeight="1" outlineLevel="1" x14ac:dyDescent="0.25">
      <c r="A512" s="6">
        <v>6670</v>
      </c>
      <c r="B512" s="8" t="s">
        <v>70</v>
      </c>
      <c r="C512" s="54" t="s">
        <v>98</v>
      </c>
      <c r="D512" s="8">
        <v>2019</v>
      </c>
      <c r="E512" s="8"/>
      <c r="F512" s="8">
        <v>100</v>
      </c>
      <c r="G512" s="8">
        <v>5</v>
      </c>
      <c r="H512" s="8">
        <v>125</v>
      </c>
    </row>
    <row r="513" spans="1:8" s="7" customFormat="1" ht="17.25" hidden="1" customHeight="1" outlineLevel="1" x14ac:dyDescent="0.25">
      <c r="A513" s="6">
        <v>2596</v>
      </c>
      <c r="B513" s="8" t="s">
        <v>70</v>
      </c>
      <c r="C513" s="54" t="s">
        <v>99</v>
      </c>
      <c r="D513" s="8">
        <v>2019</v>
      </c>
      <c r="E513" s="8"/>
      <c r="F513" s="8">
        <v>300</v>
      </c>
      <c r="G513" s="8">
        <v>30</v>
      </c>
      <c r="H513" s="8">
        <v>239</v>
      </c>
    </row>
    <row r="514" spans="1:8" s="7" customFormat="1" ht="17.25" hidden="1" customHeight="1" outlineLevel="1" x14ac:dyDescent="0.25">
      <c r="A514" s="6">
        <v>2090</v>
      </c>
      <c r="B514" s="8" t="s">
        <v>70</v>
      </c>
      <c r="C514" s="54" t="s">
        <v>100</v>
      </c>
      <c r="D514" s="8">
        <v>2019</v>
      </c>
      <c r="E514" s="8"/>
      <c r="F514" s="8">
        <v>95</v>
      </c>
      <c r="G514" s="8">
        <v>15</v>
      </c>
      <c r="H514" s="8">
        <v>88</v>
      </c>
    </row>
    <row r="515" spans="1:8" s="7" customFormat="1" ht="17.25" hidden="1" customHeight="1" outlineLevel="1" x14ac:dyDescent="0.25">
      <c r="A515" s="6">
        <v>1998</v>
      </c>
      <c r="B515" s="8" t="s">
        <v>70</v>
      </c>
      <c r="C515" s="54" t="s">
        <v>101</v>
      </c>
      <c r="D515" s="8">
        <v>2019</v>
      </c>
      <c r="E515" s="8"/>
      <c r="F515" s="8">
        <v>45</v>
      </c>
      <c r="G515" s="8">
        <v>10</v>
      </c>
      <c r="H515" s="8">
        <v>160</v>
      </c>
    </row>
    <row r="516" spans="1:8" s="7" customFormat="1" ht="17.25" hidden="1" customHeight="1" outlineLevel="1" x14ac:dyDescent="0.25">
      <c r="A516" s="6">
        <v>1952</v>
      </c>
      <c r="B516" s="8" t="s">
        <v>70</v>
      </c>
      <c r="C516" s="54" t="s">
        <v>102</v>
      </c>
      <c r="D516" s="8">
        <v>2019</v>
      </c>
      <c r="E516" s="8"/>
      <c r="F516" s="8">
        <v>200</v>
      </c>
      <c r="G516" s="8">
        <v>15</v>
      </c>
      <c r="H516" s="8">
        <v>159</v>
      </c>
    </row>
    <row r="517" spans="1:8" s="7" customFormat="1" ht="17.25" hidden="1" customHeight="1" outlineLevel="1" x14ac:dyDescent="0.25">
      <c r="A517" s="6">
        <v>6671</v>
      </c>
      <c r="B517" s="8" t="s">
        <v>70</v>
      </c>
      <c r="C517" s="54" t="s">
        <v>103</v>
      </c>
      <c r="D517" s="8">
        <v>2019</v>
      </c>
      <c r="E517" s="8"/>
      <c r="F517" s="8">
        <v>100</v>
      </c>
      <c r="G517" s="8">
        <v>10</v>
      </c>
      <c r="H517" s="8">
        <v>120</v>
      </c>
    </row>
    <row r="518" spans="1:8" s="7" customFormat="1" ht="17.25" hidden="1" customHeight="1" outlineLevel="1" x14ac:dyDescent="0.25">
      <c r="A518" s="6">
        <v>2258</v>
      </c>
      <c r="B518" s="8" t="s">
        <v>70</v>
      </c>
      <c r="C518" s="54" t="s">
        <v>104</v>
      </c>
      <c r="D518" s="8">
        <v>2019</v>
      </c>
      <c r="E518" s="8"/>
      <c r="F518" s="8">
        <v>65</v>
      </c>
      <c r="G518" s="8">
        <v>15</v>
      </c>
      <c r="H518" s="8">
        <v>81</v>
      </c>
    </row>
    <row r="519" spans="1:8" s="7" customFormat="1" ht="17.25" hidden="1" customHeight="1" outlineLevel="1" x14ac:dyDescent="0.25">
      <c r="A519" s="6">
        <v>3782</v>
      </c>
      <c r="B519" s="8" t="s">
        <v>70</v>
      </c>
      <c r="C519" s="54" t="s">
        <v>105</v>
      </c>
      <c r="D519" s="8">
        <v>2019</v>
      </c>
      <c r="E519" s="8"/>
      <c r="F519" s="8">
        <v>30</v>
      </c>
      <c r="G519" s="8">
        <v>50</v>
      </c>
      <c r="H519" s="8">
        <v>68</v>
      </c>
    </row>
    <row r="520" spans="1:8" s="7" customFormat="1" ht="17.25" hidden="1" customHeight="1" outlineLevel="1" x14ac:dyDescent="0.25">
      <c r="A520" s="6">
        <v>1072</v>
      </c>
      <c r="B520" s="8" t="s">
        <v>70</v>
      </c>
      <c r="C520" s="54" t="s">
        <v>106</v>
      </c>
      <c r="D520" s="8">
        <v>2019</v>
      </c>
      <c r="E520" s="8"/>
      <c r="F520" s="8">
        <v>117</v>
      </c>
      <c r="G520" s="8">
        <v>15</v>
      </c>
      <c r="H520" s="8">
        <v>187</v>
      </c>
    </row>
    <row r="521" spans="1:8" s="7" customFormat="1" ht="17.25" hidden="1" customHeight="1" outlineLevel="1" x14ac:dyDescent="0.25">
      <c r="A521" s="6">
        <v>1010</v>
      </c>
      <c r="B521" s="8" t="s">
        <v>70</v>
      </c>
      <c r="C521" s="54" t="s">
        <v>107</v>
      </c>
      <c r="D521" s="8">
        <v>2019</v>
      </c>
      <c r="E521" s="8"/>
      <c r="F521" s="8">
        <v>200</v>
      </c>
      <c r="G521" s="8">
        <v>15</v>
      </c>
      <c r="H521" s="8">
        <v>292</v>
      </c>
    </row>
    <row r="522" spans="1:8" s="7" customFormat="1" ht="17.25" hidden="1" customHeight="1" outlineLevel="1" x14ac:dyDescent="0.25">
      <c r="A522" s="6">
        <v>6672</v>
      </c>
      <c r="B522" s="8" t="s">
        <v>70</v>
      </c>
      <c r="C522" s="54" t="s">
        <v>108</v>
      </c>
      <c r="D522" s="8">
        <v>2019</v>
      </c>
      <c r="E522" s="8"/>
      <c r="F522" s="8">
        <v>447</v>
      </c>
      <c r="G522" s="8">
        <v>15</v>
      </c>
      <c r="H522" s="8">
        <v>393.82</v>
      </c>
    </row>
    <row r="523" spans="1:8" s="7" customFormat="1" ht="17.25" hidden="1" customHeight="1" outlineLevel="1" x14ac:dyDescent="0.25">
      <c r="A523" s="6">
        <v>6673</v>
      </c>
      <c r="B523" s="8" t="s">
        <v>70</v>
      </c>
      <c r="C523" s="54" t="s">
        <v>109</v>
      </c>
      <c r="D523" s="8">
        <v>2019</v>
      </c>
      <c r="E523" s="8"/>
      <c r="F523" s="8">
        <v>138</v>
      </c>
      <c r="G523" s="8">
        <v>60</v>
      </c>
      <c r="H523" s="8">
        <v>225</v>
      </c>
    </row>
    <row r="524" spans="1:8" s="7" customFormat="1" ht="17.25" hidden="1" customHeight="1" outlineLevel="1" x14ac:dyDescent="0.25">
      <c r="A524" s="6">
        <v>6674</v>
      </c>
      <c r="B524" s="8" t="s">
        <v>70</v>
      </c>
      <c r="C524" s="54" t="s">
        <v>110</v>
      </c>
      <c r="D524" s="8">
        <v>2019</v>
      </c>
      <c r="E524" s="8"/>
      <c r="F524" s="8">
        <v>119</v>
      </c>
      <c r="G524" s="8">
        <v>9</v>
      </c>
      <c r="H524" s="8">
        <v>199</v>
      </c>
    </row>
    <row r="525" spans="1:8" s="7" customFormat="1" ht="17.25" hidden="1" customHeight="1" outlineLevel="1" x14ac:dyDescent="0.25">
      <c r="A525" s="6">
        <v>4065</v>
      </c>
      <c r="B525" s="8" t="s">
        <v>70</v>
      </c>
      <c r="C525" s="54" t="s">
        <v>111</v>
      </c>
      <c r="D525" s="8">
        <v>2019</v>
      </c>
      <c r="E525" s="8"/>
      <c r="F525" s="8">
        <v>100</v>
      </c>
      <c r="G525" s="8">
        <v>15</v>
      </c>
      <c r="H525" s="8">
        <v>117</v>
      </c>
    </row>
    <row r="526" spans="1:8" s="7" customFormat="1" ht="17.25" hidden="1" customHeight="1" outlineLevel="1" x14ac:dyDescent="0.25">
      <c r="A526" s="6">
        <v>3977</v>
      </c>
      <c r="B526" s="8" t="s">
        <v>70</v>
      </c>
      <c r="C526" s="54" t="s">
        <v>112</v>
      </c>
      <c r="D526" s="8">
        <v>2019</v>
      </c>
      <c r="E526" s="8"/>
      <c r="F526" s="8">
        <v>77</v>
      </c>
      <c r="G526" s="8">
        <v>15</v>
      </c>
      <c r="H526" s="8">
        <v>101.97</v>
      </c>
    </row>
    <row r="527" spans="1:8" s="7" customFormat="1" ht="17.25" hidden="1" customHeight="1" outlineLevel="1" x14ac:dyDescent="0.25">
      <c r="A527" s="6">
        <v>6675</v>
      </c>
      <c r="B527" s="8" t="s">
        <v>70</v>
      </c>
      <c r="C527" s="54" t="s">
        <v>113</v>
      </c>
      <c r="D527" s="8">
        <v>2019</v>
      </c>
      <c r="E527" s="8"/>
      <c r="F527" s="8">
        <v>80</v>
      </c>
      <c r="G527" s="8">
        <v>15</v>
      </c>
      <c r="H527" s="8">
        <v>115</v>
      </c>
    </row>
    <row r="528" spans="1:8" s="7" customFormat="1" ht="17.25" hidden="1" customHeight="1" outlineLevel="1" x14ac:dyDescent="0.25">
      <c r="A528" s="6">
        <v>4193</v>
      </c>
      <c r="B528" s="8" t="s">
        <v>70</v>
      </c>
      <c r="C528" s="54" t="s">
        <v>114</v>
      </c>
      <c r="D528" s="8">
        <v>2019</v>
      </c>
      <c r="E528" s="8"/>
      <c r="F528" s="8">
        <v>30</v>
      </c>
      <c r="G528" s="8">
        <v>15</v>
      </c>
      <c r="H528" s="8">
        <v>72</v>
      </c>
    </row>
    <row r="529" spans="1:8" s="7" customFormat="1" ht="17.25" hidden="1" customHeight="1" outlineLevel="1" x14ac:dyDescent="0.25">
      <c r="A529" s="6">
        <v>3266</v>
      </c>
      <c r="B529" s="8" t="s">
        <v>70</v>
      </c>
      <c r="C529" s="54" t="s">
        <v>115</v>
      </c>
      <c r="D529" s="8">
        <v>2019</v>
      </c>
      <c r="E529" s="8"/>
      <c r="F529" s="8">
        <v>150</v>
      </c>
      <c r="G529" s="8">
        <v>80</v>
      </c>
      <c r="H529" s="8">
        <v>194.38</v>
      </c>
    </row>
    <row r="530" spans="1:8" s="7" customFormat="1" ht="17.25" hidden="1" customHeight="1" outlineLevel="1" x14ac:dyDescent="0.25">
      <c r="A530" s="6">
        <v>948</v>
      </c>
      <c r="B530" s="8" t="s">
        <v>70</v>
      </c>
      <c r="C530" s="54" t="s">
        <v>116</v>
      </c>
      <c r="D530" s="8">
        <v>2019</v>
      </c>
      <c r="E530" s="8"/>
      <c r="F530" s="8">
        <v>165</v>
      </c>
      <c r="G530" s="8">
        <v>15</v>
      </c>
      <c r="H530" s="8">
        <v>194</v>
      </c>
    </row>
    <row r="531" spans="1:8" s="7" customFormat="1" ht="17.25" hidden="1" customHeight="1" outlineLevel="1" x14ac:dyDescent="0.25">
      <c r="A531" s="6">
        <v>6676</v>
      </c>
      <c r="B531" s="8" t="s">
        <v>70</v>
      </c>
      <c r="C531" s="54" t="s">
        <v>117</v>
      </c>
      <c r="D531" s="8">
        <v>2019</v>
      </c>
      <c r="E531" s="8"/>
      <c r="F531" s="8">
        <v>150</v>
      </c>
      <c r="G531" s="8">
        <v>15</v>
      </c>
      <c r="H531" s="8">
        <v>179</v>
      </c>
    </row>
    <row r="532" spans="1:8" s="7" customFormat="1" ht="17.25" hidden="1" customHeight="1" outlineLevel="1" x14ac:dyDescent="0.25">
      <c r="A532" s="6">
        <v>6677</v>
      </c>
      <c r="B532" s="8" t="s">
        <v>70</v>
      </c>
      <c r="C532" s="54" t="s">
        <v>118</v>
      </c>
      <c r="D532" s="8">
        <v>2019</v>
      </c>
      <c r="E532" s="8"/>
      <c r="F532" s="8">
        <v>135</v>
      </c>
      <c r="G532" s="8">
        <v>10</v>
      </c>
      <c r="H532" s="8">
        <v>128</v>
      </c>
    </row>
    <row r="533" spans="1:8" s="7" customFormat="1" ht="17.25" hidden="1" customHeight="1" outlineLevel="1" x14ac:dyDescent="0.25">
      <c r="A533" s="6">
        <v>6585</v>
      </c>
      <c r="B533" s="8" t="s">
        <v>70</v>
      </c>
      <c r="C533" s="54" t="s">
        <v>119</v>
      </c>
      <c r="D533" s="8">
        <v>2019</v>
      </c>
      <c r="E533" s="8"/>
      <c r="F533" s="8">
        <v>95</v>
      </c>
      <c r="G533" s="8">
        <v>15</v>
      </c>
      <c r="H533" s="8">
        <v>166</v>
      </c>
    </row>
    <row r="534" spans="1:8" s="7" customFormat="1" ht="17.25" hidden="1" customHeight="1" outlineLevel="1" x14ac:dyDescent="0.25">
      <c r="A534" s="6">
        <v>6678</v>
      </c>
      <c r="B534" s="8" t="s">
        <v>70</v>
      </c>
      <c r="C534" s="54" t="s">
        <v>120</v>
      </c>
      <c r="D534" s="8">
        <v>2019</v>
      </c>
      <c r="E534" s="8"/>
      <c r="F534" s="8">
        <v>217</v>
      </c>
      <c r="G534" s="8">
        <v>50</v>
      </c>
      <c r="H534" s="8">
        <v>169</v>
      </c>
    </row>
    <row r="535" spans="1:8" s="7" customFormat="1" ht="17.25" hidden="1" customHeight="1" outlineLevel="1" x14ac:dyDescent="0.25">
      <c r="A535" s="6">
        <v>6024</v>
      </c>
      <c r="B535" s="8" t="s">
        <v>70</v>
      </c>
      <c r="C535" s="54" t="s">
        <v>121</v>
      </c>
      <c r="D535" s="8">
        <v>2019</v>
      </c>
      <c r="E535" s="8"/>
      <c r="F535" s="8">
        <v>98</v>
      </c>
      <c r="G535" s="8">
        <v>15</v>
      </c>
      <c r="H535" s="8">
        <v>86</v>
      </c>
    </row>
    <row r="536" spans="1:8" s="7" customFormat="1" ht="17.25" hidden="1" customHeight="1" outlineLevel="1" x14ac:dyDescent="0.25">
      <c r="A536" s="6">
        <v>6679</v>
      </c>
      <c r="B536" s="8" t="s">
        <v>70</v>
      </c>
      <c r="C536" s="54" t="s">
        <v>122</v>
      </c>
      <c r="D536" s="8">
        <v>2019</v>
      </c>
      <c r="E536" s="8"/>
      <c r="F536" s="8">
        <v>40</v>
      </c>
      <c r="G536" s="8">
        <v>10</v>
      </c>
      <c r="H536" s="8">
        <v>71.5</v>
      </c>
    </row>
    <row r="537" spans="1:8" s="7" customFormat="1" ht="17.25" hidden="1" customHeight="1" outlineLevel="1" x14ac:dyDescent="0.25">
      <c r="A537" s="6">
        <v>6680</v>
      </c>
      <c r="B537" s="8" t="s">
        <v>70</v>
      </c>
      <c r="C537" s="54" t="s">
        <v>123</v>
      </c>
      <c r="D537" s="8">
        <v>2019</v>
      </c>
      <c r="E537" s="8"/>
      <c r="F537" s="8">
        <v>95</v>
      </c>
      <c r="G537" s="8">
        <v>6</v>
      </c>
      <c r="H537" s="8">
        <v>103</v>
      </c>
    </row>
    <row r="538" spans="1:8" s="7" customFormat="1" ht="17.25" hidden="1" customHeight="1" outlineLevel="1" x14ac:dyDescent="0.25">
      <c r="A538" s="6">
        <v>6681</v>
      </c>
      <c r="B538" s="8" t="s">
        <v>70</v>
      </c>
      <c r="C538" s="54" t="s">
        <v>124</v>
      </c>
      <c r="D538" s="8">
        <v>2019</v>
      </c>
      <c r="E538" s="8"/>
      <c r="F538" s="8">
        <v>150</v>
      </c>
      <c r="G538" s="8">
        <v>9</v>
      </c>
      <c r="H538" s="8">
        <v>131</v>
      </c>
    </row>
    <row r="539" spans="1:8" s="7" customFormat="1" ht="17.25" hidden="1" customHeight="1" outlineLevel="1" x14ac:dyDescent="0.25">
      <c r="A539" s="6">
        <v>1467</v>
      </c>
      <c r="B539" s="8" t="s">
        <v>70</v>
      </c>
      <c r="C539" s="54" t="s">
        <v>125</v>
      </c>
      <c r="D539" s="8">
        <v>2019</v>
      </c>
      <c r="E539" s="8"/>
      <c r="F539" s="8">
        <v>129</v>
      </c>
      <c r="G539" s="8">
        <v>33</v>
      </c>
      <c r="H539" s="8">
        <v>174</v>
      </c>
    </row>
    <row r="540" spans="1:8" s="7" customFormat="1" ht="17.25" hidden="1" customHeight="1" outlineLevel="1" x14ac:dyDescent="0.25">
      <c r="A540" s="6">
        <v>1022</v>
      </c>
      <c r="B540" s="8" t="s">
        <v>70</v>
      </c>
      <c r="C540" s="54" t="s">
        <v>126</v>
      </c>
      <c r="D540" s="8">
        <v>2019</v>
      </c>
      <c r="E540" s="8"/>
      <c r="F540" s="8">
        <v>154</v>
      </c>
      <c r="G540" s="8">
        <v>10</v>
      </c>
      <c r="H540" s="8">
        <v>176</v>
      </c>
    </row>
    <row r="541" spans="1:8" s="7" customFormat="1" ht="17.25" hidden="1" customHeight="1" outlineLevel="1" x14ac:dyDescent="0.25">
      <c r="A541" s="6">
        <v>989</v>
      </c>
      <c r="B541" s="8" t="s">
        <v>70</v>
      </c>
      <c r="C541" s="54" t="s">
        <v>127</v>
      </c>
      <c r="D541" s="8">
        <v>2019</v>
      </c>
      <c r="E541" s="8"/>
      <c r="F541" s="8">
        <v>331</v>
      </c>
      <c r="G541" s="8">
        <v>10</v>
      </c>
      <c r="H541" s="8">
        <v>325</v>
      </c>
    </row>
    <row r="542" spans="1:8" s="7" customFormat="1" ht="17.25" hidden="1" customHeight="1" outlineLevel="1" x14ac:dyDescent="0.25">
      <c r="A542" s="6">
        <v>1031</v>
      </c>
      <c r="B542" s="8" t="s">
        <v>70</v>
      </c>
      <c r="C542" s="54" t="s">
        <v>128</v>
      </c>
      <c r="D542" s="8">
        <v>2019</v>
      </c>
      <c r="E542" s="8"/>
      <c r="F542" s="8">
        <v>323</v>
      </c>
      <c r="G542" s="8">
        <v>15</v>
      </c>
      <c r="H542" s="8">
        <v>333</v>
      </c>
    </row>
    <row r="543" spans="1:8" s="7" customFormat="1" ht="17.25" hidden="1" customHeight="1" outlineLevel="1" x14ac:dyDescent="0.25">
      <c r="A543" s="6">
        <v>951</v>
      </c>
      <c r="B543" s="8" t="s">
        <v>70</v>
      </c>
      <c r="C543" s="54" t="s">
        <v>129</v>
      </c>
      <c r="D543" s="8">
        <v>2019</v>
      </c>
      <c r="E543" s="8"/>
      <c r="F543" s="8">
        <v>346</v>
      </c>
      <c r="G543" s="8">
        <v>15</v>
      </c>
      <c r="H543" s="8">
        <v>359</v>
      </c>
    </row>
    <row r="544" spans="1:8" s="7" customFormat="1" ht="17.25" hidden="1" customHeight="1" outlineLevel="1" x14ac:dyDescent="0.25">
      <c r="A544" s="6">
        <v>6682</v>
      </c>
      <c r="B544" s="8" t="s">
        <v>70</v>
      </c>
      <c r="C544" s="54" t="s">
        <v>130</v>
      </c>
      <c r="D544" s="8">
        <v>2019</v>
      </c>
      <c r="E544" s="8"/>
      <c r="F544" s="8">
        <v>512</v>
      </c>
      <c r="G544" s="8">
        <v>15</v>
      </c>
      <c r="H544" s="8">
        <v>517</v>
      </c>
    </row>
    <row r="545" spans="1:8" s="7" customFormat="1" ht="17.25" hidden="1" customHeight="1" outlineLevel="1" x14ac:dyDescent="0.25">
      <c r="A545" s="6">
        <v>1233</v>
      </c>
      <c r="B545" s="8" t="s">
        <v>70</v>
      </c>
      <c r="C545" s="54" t="s">
        <v>131</v>
      </c>
      <c r="D545" s="8">
        <v>2019</v>
      </c>
      <c r="E545" s="8"/>
      <c r="F545" s="8">
        <v>363</v>
      </c>
      <c r="G545" s="8">
        <v>15</v>
      </c>
      <c r="H545" s="8">
        <v>433</v>
      </c>
    </row>
    <row r="546" spans="1:8" s="7" customFormat="1" ht="17.25" hidden="1" customHeight="1" outlineLevel="1" x14ac:dyDescent="0.25">
      <c r="A546" s="6">
        <v>6683</v>
      </c>
      <c r="B546" s="8" t="s">
        <v>70</v>
      </c>
      <c r="C546" s="54" t="s">
        <v>132</v>
      </c>
      <c r="D546" s="8">
        <v>2019</v>
      </c>
      <c r="E546" s="8"/>
      <c r="F546" s="8">
        <v>97</v>
      </c>
      <c r="G546" s="8">
        <v>15</v>
      </c>
      <c r="H546" s="8">
        <v>148.63999999999999</v>
      </c>
    </row>
    <row r="547" spans="1:8" s="7" customFormat="1" ht="17.25" hidden="1" customHeight="1" outlineLevel="1" x14ac:dyDescent="0.25">
      <c r="A547" s="6">
        <v>1706</v>
      </c>
      <c r="B547" s="8" t="s">
        <v>70</v>
      </c>
      <c r="C547" s="54" t="s">
        <v>6</v>
      </c>
      <c r="D547" s="8">
        <v>2020</v>
      </c>
      <c r="E547" s="8"/>
      <c r="F547" s="8">
        <v>77</v>
      </c>
      <c r="G547" s="8">
        <v>110</v>
      </c>
      <c r="H547" s="8">
        <v>150.56402</v>
      </c>
    </row>
    <row r="548" spans="1:8" s="7" customFormat="1" ht="17.25" hidden="1" customHeight="1" outlineLevel="1" x14ac:dyDescent="0.25">
      <c r="A548" s="6">
        <v>1501</v>
      </c>
      <c r="B548" s="8" t="s">
        <v>70</v>
      </c>
      <c r="C548" s="54" t="s">
        <v>133</v>
      </c>
      <c r="D548" s="8">
        <v>2020</v>
      </c>
      <c r="E548" s="8"/>
      <c r="F548" s="8">
        <v>145</v>
      </c>
      <c r="G548" s="8">
        <v>10</v>
      </c>
      <c r="H548" s="8">
        <v>268.06236999999999</v>
      </c>
    </row>
    <row r="549" spans="1:8" s="7" customFormat="1" ht="17.25" hidden="1" customHeight="1" outlineLevel="1" x14ac:dyDescent="0.25">
      <c r="A549" s="6">
        <v>1575</v>
      </c>
      <c r="B549" s="8" t="s">
        <v>70</v>
      </c>
      <c r="C549" s="54" t="s">
        <v>134</v>
      </c>
      <c r="D549" s="8">
        <v>2020</v>
      </c>
      <c r="E549" s="8"/>
      <c r="F549" s="8">
        <v>158</v>
      </c>
      <c r="G549" s="8">
        <v>15</v>
      </c>
      <c r="H549" s="8">
        <v>289.43398000000002</v>
      </c>
    </row>
    <row r="550" spans="1:8" s="7" customFormat="1" ht="17.25" hidden="1" customHeight="1" outlineLevel="1" x14ac:dyDescent="0.25">
      <c r="A550" s="6">
        <v>1673</v>
      </c>
      <c r="B550" s="8" t="s">
        <v>70</v>
      </c>
      <c r="C550" s="54" t="s">
        <v>135</v>
      </c>
      <c r="D550" s="8">
        <v>2020</v>
      </c>
      <c r="E550" s="8"/>
      <c r="F550" s="8">
        <v>132</v>
      </c>
      <c r="G550" s="8">
        <v>35</v>
      </c>
      <c r="H550" s="8">
        <v>213.22187</v>
      </c>
    </row>
    <row r="551" spans="1:8" s="7" customFormat="1" ht="17.25" hidden="1" customHeight="1" outlineLevel="1" x14ac:dyDescent="0.25">
      <c r="A551" s="6">
        <v>1574</v>
      </c>
      <c r="B551" s="8" t="s">
        <v>70</v>
      </c>
      <c r="C551" s="54" t="s">
        <v>136</v>
      </c>
      <c r="D551" s="8">
        <v>2020</v>
      </c>
      <c r="E551" s="8"/>
      <c r="F551" s="8">
        <v>39</v>
      </c>
      <c r="G551" s="8">
        <v>70</v>
      </c>
      <c r="H551" s="8">
        <v>159.60738000000001</v>
      </c>
    </row>
    <row r="552" spans="1:8" s="7" customFormat="1" ht="17.25" hidden="1" customHeight="1" outlineLevel="1" x14ac:dyDescent="0.25">
      <c r="A552" s="6">
        <v>1507</v>
      </c>
      <c r="B552" s="8" t="s">
        <v>70</v>
      </c>
      <c r="C552" s="54" t="s">
        <v>137</v>
      </c>
      <c r="D552" s="8">
        <v>2020</v>
      </c>
      <c r="E552" s="8"/>
      <c r="F552" s="8">
        <v>261</v>
      </c>
      <c r="G552" s="8">
        <v>11</v>
      </c>
      <c r="H552" s="8">
        <v>375.90600000000001</v>
      </c>
    </row>
    <row r="553" spans="1:8" s="7" customFormat="1" ht="17.25" hidden="1" customHeight="1" outlineLevel="1" x14ac:dyDescent="0.25">
      <c r="A553" s="6">
        <v>1762</v>
      </c>
      <c r="B553" s="8" t="s">
        <v>70</v>
      </c>
      <c r="C553" s="54" t="s">
        <v>138</v>
      </c>
      <c r="D553" s="8">
        <v>2020</v>
      </c>
      <c r="E553" s="8"/>
      <c r="F553" s="8">
        <v>378</v>
      </c>
      <c r="G553" s="8">
        <v>149</v>
      </c>
      <c r="H553" s="8">
        <v>862.44390999999996</v>
      </c>
    </row>
    <row r="554" spans="1:8" s="7" customFormat="1" ht="17.25" hidden="1" customHeight="1" outlineLevel="1" x14ac:dyDescent="0.25">
      <c r="A554" s="6">
        <v>1624</v>
      </c>
      <c r="B554" s="8" t="s">
        <v>70</v>
      </c>
      <c r="C554" s="54" t="s">
        <v>139</v>
      </c>
      <c r="D554" s="8">
        <v>2020</v>
      </c>
      <c r="E554" s="8"/>
      <c r="F554" s="8">
        <v>6</v>
      </c>
      <c r="G554" s="8">
        <v>149</v>
      </c>
      <c r="H554" s="8">
        <v>42.881709999999998</v>
      </c>
    </row>
    <row r="555" spans="1:8" s="7" customFormat="1" ht="17.25" hidden="1" customHeight="1" outlineLevel="1" x14ac:dyDescent="0.25">
      <c r="A555" s="6">
        <v>119</v>
      </c>
      <c r="B555" s="8" t="s">
        <v>70</v>
      </c>
      <c r="C555" s="54" t="s">
        <v>140</v>
      </c>
      <c r="D555" s="8">
        <v>2020</v>
      </c>
      <c r="E555" s="8"/>
      <c r="F555" s="8">
        <v>187</v>
      </c>
      <c r="G555" s="8">
        <v>145</v>
      </c>
      <c r="H555" s="8">
        <v>241.99812</v>
      </c>
    </row>
    <row r="556" spans="1:8" s="7" customFormat="1" ht="17.25" hidden="1" customHeight="1" outlineLevel="1" x14ac:dyDescent="0.25">
      <c r="A556" s="6">
        <v>209</v>
      </c>
      <c r="B556" s="8" t="s">
        <v>70</v>
      </c>
      <c r="C556" s="54" t="s">
        <v>141</v>
      </c>
      <c r="D556" s="8">
        <v>2020</v>
      </c>
      <c r="E556" s="8"/>
      <c r="F556" s="8">
        <v>104</v>
      </c>
      <c r="G556" s="8">
        <v>10</v>
      </c>
      <c r="H556" s="8">
        <v>245.34472</v>
      </c>
    </row>
    <row r="557" spans="1:8" s="7" customFormat="1" ht="17.25" hidden="1" customHeight="1" outlineLevel="1" x14ac:dyDescent="0.25">
      <c r="A557" s="6">
        <v>1119</v>
      </c>
      <c r="B557" s="8" t="s">
        <v>70</v>
      </c>
      <c r="C557" s="54" t="s">
        <v>142</v>
      </c>
      <c r="D557" s="8">
        <v>2020</v>
      </c>
      <c r="E557" s="8"/>
      <c r="F557" s="8">
        <v>257</v>
      </c>
      <c r="G557" s="8">
        <v>20.3</v>
      </c>
      <c r="H557" s="8">
        <v>383.98399000000001</v>
      </c>
    </row>
    <row r="558" spans="1:8" s="7" customFormat="1" ht="17.25" hidden="1" customHeight="1" outlineLevel="1" x14ac:dyDescent="0.25">
      <c r="A558" s="6" t="s">
        <v>1944</v>
      </c>
      <c r="B558" s="8" t="s">
        <v>70</v>
      </c>
      <c r="C558" s="54" t="s">
        <v>143</v>
      </c>
      <c r="D558" s="8">
        <v>2020</v>
      </c>
      <c r="E558" s="8"/>
      <c r="F558" s="8">
        <v>340</v>
      </c>
      <c r="G558" s="8">
        <v>12</v>
      </c>
      <c r="H558" s="8">
        <v>440.91798999999997</v>
      </c>
    </row>
    <row r="559" spans="1:8" s="7" customFormat="1" ht="17.25" hidden="1" customHeight="1" outlineLevel="1" x14ac:dyDescent="0.25">
      <c r="A559" s="6">
        <v>1498</v>
      </c>
      <c r="B559" s="8" t="s">
        <v>70</v>
      </c>
      <c r="C559" s="54" t="s">
        <v>144</v>
      </c>
      <c r="D559" s="8">
        <v>2020</v>
      </c>
      <c r="E559" s="8"/>
      <c r="F559" s="8">
        <v>270</v>
      </c>
      <c r="G559" s="8">
        <v>40</v>
      </c>
      <c r="H559" s="8">
        <v>190.77754999999999</v>
      </c>
    </row>
    <row r="560" spans="1:8" s="7" customFormat="1" ht="17.25" hidden="1" customHeight="1" outlineLevel="1" x14ac:dyDescent="0.25">
      <c r="A560" s="6" t="s">
        <v>1945</v>
      </c>
      <c r="B560" s="8" t="s">
        <v>70</v>
      </c>
      <c r="C560" s="54" t="s">
        <v>145</v>
      </c>
      <c r="D560" s="8">
        <v>2020</v>
      </c>
      <c r="E560" s="8"/>
      <c r="F560" s="8">
        <v>90</v>
      </c>
      <c r="G560" s="8">
        <v>24</v>
      </c>
      <c r="H560" s="8">
        <v>145.19466</v>
      </c>
    </row>
    <row r="561" spans="1:8" s="7" customFormat="1" ht="17.25" hidden="1" customHeight="1" outlineLevel="1" x14ac:dyDescent="0.25">
      <c r="A561" s="6">
        <v>334</v>
      </c>
      <c r="B561" s="8" t="s">
        <v>70</v>
      </c>
      <c r="C561" s="54" t="s">
        <v>146</v>
      </c>
      <c r="D561" s="8">
        <v>2020</v>
      </c>
      <c r="E561" s="8"/>
      <c r="F561" s="8">
        <v>7</v>
      </c>
      <c r="G561" s="8">
        <v>60</v>
      </c>
      <c r="H561" s="8">
        <v>16.0227</v>
      </c>
    </row>
    <row r="562" spans="1:8" s="7" customFormat="1" ht="17.25" hidden="1" customHeight="1" outlineLevel="1" x14ac:dyDescent="0.25">
      <c r="A562" s="6" t="s">
        <v>1946</v>
      </c>
      <c r="B562" s="8" t="s">
        <v>70</v>
      </c>
      <c r="C562" s="54" t="s">
        <v>147</v>
      </c>
      <c r="D562" s="8">
        <v>2020</v>
      </c>
      <c r="E562" s="8"/>
      <c r="F562" s="8">
        <v>165</v>
      </c>
      <c r="G562" s="8">
        <v>16</v>
      </c>
      <c r="H562" s="8">
        <v>157.78761</v>
      </c>
    </row>
    <row r="563" spans="1:8" s="7" customFormat="1" ht="17.25" hidden="1" customHeight="1" outlineLevel="1" x14ac:dyDescent="0.25">
      <c r="A563" s="6" t="s">
        <v>1947</v>
      </c>
      <c r="B563" s="8" t="s">
        <v>70</v>
      </c>
      <c r="C563" s="54" t="s">
        <v>148</v>
      </c>
      <c r="D563" s="8">
        <v>2020</v>
      </c>
      <c r="E563" s="8"/>
      <c r="F563" s="8">
        <v>96</v>
      </c>
      <c r="G563" s="8">
        <v>12</v>
      </c>
      <c r="H563" s="8">
        <v>124.70862</v>
      </c>
    </row>
    <row r="564" spans="1:8" s="7" customFormat="1" ht="17.25" hidden="1" customHeight="1" outlineLevel="1" x14ac:dyDescent="0.25">
      <c r="A564" s="6" t="s">
        <v>1948</v>
      </c>
      <c r="B564" s="8" t="s">
        <v>70</v>
      </c>
      <c r="C564" s="54" t="s">
        <v>149</v>
      </c>
      <c r="D564" s="8">
        <v>2020</v>
      </c>
      <c r="E564" s="8"/>
      <c r="F564" s="8">
        <v>51</v>
      </c>
      <c r="G564" s="8">
        <v>10</v>
      </c>
      <c r="H564" s="8">
        <v>162.13605000000001</v>
      </c>
    </row>
    <row r="565" spans="1:8" s="7" customFormat="1" ht="17.25" hidden="1" customHeight="1" outlineLevel="1" x14ac:dyDescent="0.25">
      <c r="A565" s="6" t="s">
        <v>1949</v>
      </c>
      <c r="B565" s="8" t="s">
        <v>70</v>
      </c>
      <c r="C565" s="54" t="s">
        <v>150</v>
      </c>
      <c r="D565" s="8">
        <v>2020</v>
      </c>
      <c r="E565" s="8"/>
      <c r="F565" s="8">
        <v>132</v>
      </c>
      <c r="G565" s="8">
        <v>15</v>
      </c>
      <c r="H565" s="8">
        <v>166.76356000000001</v>
      </c>
    </row>
    <row r="566" spans="1:8" s="7" customFormat="1" ht="17.25" hidden="1" customHeight="1" outlineLevel="1" x14ac:dyDescent="0.25">
      <c r="A566" s="6">
        <v>425</v>
      </c>
      <c r="B566" s="8" t="s">
        <v>70</v>
      </c>
      <c r="C566" s="54" t="s">
        <v>151</v>
      </c>
      <c r="D566" s="8">
        <v>2020</v>
      </c>
      <c r="E566" s="8"/>
      <c r="F566" s="8">
        <v>47</v>
      </c>
      <c r="G566" s="8">
        <v>11</v>
      </c>
      <c r="H566" s="8">
        <v>96.593909999999994</v>
      </c>
    </row>
    <row r="567" spans="1:8" s="7" customFormat="1" ht="17.25" hidden="1" customHeight="1" outlineLevel="1" x14ac:dyDescent="0.25">
      <c r="A567" s="6" t="s">
        <v>1950</v>
      </c>
      <c r="B567" s="8" t="s">
        <v>70</v>
      </c>
      <c r="C567" s="54" t="s">
        <v>152</v>
      </c>
      <c r="D567" s="8">
        <v>2020</v>
      </c>
      <c r="E567" s="8"/>
      <c r="F567" s="8">
        <v>98</v>
      </c>
      <c r="G567" s="8">
        <v>150</v>
      </c>
      <c r="H567" s="8">
        <v>108.94824</v>
      </c>
    </row>
    <row r="568" spans="1:8" s="7" customFormat="1" ht="17.25" hidden="1" customHeight="1" outlineLevel="1" x14ac:dyDescent="0.25">
      <c r="A568" s="6" t="s">
        <v>1951</v>
      </c>
      <c r="B568" s="8" t="s">
        <v>70</v>
      </c>
      <c r="C568" s="54" t="s">
        <v>153</v>
      </c>
      <c r="D568" s="8">
        <v>2020</v>
      </c>
      <c r="E568" s="8"/>
      <c r="F568" s="8">
        <v>172</v>
      </c>
      <c r="G568" s="8">
        <v>12</v>
      </c>
      <c r="H568" s="8">
        <v>163.49896000000001</v>
      </c>
    </row>
    <row r="569" spans="1:8" s="7" customFormat="1" ht="17.25" hidden="1" customHeight="1" outlineLevel="1" x14ac:dyDescent="0.25">
      <c r="A569" s="6">
        <v>603</v>
      </c>
      <c r="B569" s="8" t="s">
        <v>70</v>
      </c>
      <c r="C569" s="54" t="s">
        <v>154</v>
      </c>
      <c r="D569" s="8">
        <v>2020</v>
      </c>
      <c r="E569" s="8"/>
      <c r="F569" s="8">
        <v>101</v>
      </c>
      <c r="G569" s="8">
        <v>12</v>
      </c>
      <c r="H569" s="8">
        <v>145.58723000000001</v>
      </c>
    </row>
    <row r="570" spans="1:8" s="7" customFormat="1" ht="17.25" hidden="1" customHeight="1" outlineLevel="1" x14ac:dyDescent="0.25">
      <c r="A570" s="6">
        <v>899</v>
      </c>
      <c r="B570" s="8" t="s">
        <v>70</v>
      </c>
      <c r="C570" s="54" t="s">
        <v>155</v>
      </c>
      <c r="D570" s="8">
        <v>2020</v>
      </c>
      <c r="E570" s="8"/>
      <c r="F570" s="8">
        <v>140</v>
      </c>
      <c r="G570" s="8">
        <v>15</v>
      </c>
      <c r="H570" s="8">
        <v>97.600059999999999</v>
      </c>
    </row>
    <row r="571" spans="1:8" s="7" customFormat="1" ht="17.25" hidden="1" customHeight="1" outlineLevel="1" x14ac:dyDescent="0.25">
      <c r="A571" s="6">
        <v>960</v>
      </c>
      <c r="B571" s="8" t="s">
        <v>70</v>
      </c>
      <c r="C571" s="54" t="s">
        <v>156</v>
      </c>
      <c r="D571" s="8">
        <v>2020</v>
      </c>
      <c r="E571" s="8"/>
      <c r="F571" s="8">
        <v>61</v>
      </c>
      <c r="G571" s="8">
        <v>30</v>
      </c>
      <c r="H571" s="8">
        <v>169.26206999999999</v>
      </c>
    </row>
    <row r="572" spans="1:8" s="7" customFormat="1" ht="17.25" hidden="1" customHeight="1" outlineLevel="1" x14ac:dyDescent="0.25">
      <c r="A572" s="6">
        <v>1007</v>
      </c>
      <c r="B572" s="8" t="s">
        <v>70</v>
      </c>
      <c r="C572" s="54" t="s">
        <v>157</v>
      </c>
      <c r="D572" s="8">
        <v>2020</v>
      </c>
      <c r="E572" s="8"/>
      <c r="F572" s="8">
        <v>124</v>
      </c>
      <c r="G572" s="8">
        <v>12</v>
      </c>
      <c r="H572" s="8">
        <v>110.09726000000001</v>
      </c>
    </row>
    <row r="573" spans="1:8" s="7" customFormat="1" ht="17.25" hidden="1" customHeight="1" outlineLevel="1" x14ac:dyDescent="0.25">
      <c r="A573" s="6">
        <v>292</v>
      </c>
      <c r="B573" s="8" t="s">
        <v>70</v>
      </c>
      <c r="C573" s="54" t="s">
        <v>158</v>
      </c>
      <c r="D573" s="8">
        <v>2020</v>
      </c>
      <c r="E573" s="8"/>
      <c r="F573" s="8">
        <v>467</v>
      </c>
      <c r="G573" s="8">
        <v>45</v>
      </c>
      <c r="H573" s="8">
        <v>490.34221000000002</v>
      </c>
    </row>
    <row r="574" spans="1:8" s="7" customFormat="1" ht="17.25" hidden="1" customHeight="1" outlineLevel="1" x14ac:dyDescent="0.25">
      <c r="A574" s="6">
        <v>330</v>
      </c>
      <c r="B574" s="8" t="s">
        <v>70</v>
      </c>
      <c r="C574" s="54" t="s">
        <v>159</v>
      </c>
      <c r="D574" s="8">
        <v>2020</v>
      </c>
      <c r="E574" s="8"/>
      <c r="F574" s="8">
        <v>35</v>
      </c>
      <c r="G574" s="8">
        <v>25</v>
      </c>
      <c r="H574" s="8">
        <v>71.566370000000006</v>
      </c>
    </row>
    <row r="575" spans="1:8" s="7" customFormat="1" ht="17.25" hidden="1" customHeight="1" outlineLevel="1" x14ac:dyDescent="0.25">
      <c r="A575" s="6">
        <v>1814</v>
      </c>
      <c r="B575" s="8" t="s">
        <v>70</v>
      </c>
      <c r="C575" s="54" t="s">
        <v>160</v>
      </c>
      <c r="D575" s="8">
        <v>2020</v>
      </c>
      <c r="E575" s="8"/>
      <c r="F575" s="8">
        <v>61</v>
      </c>
      <c r="G575" s="8">
        <v>65</v>
      </c>
      <c r="H575" s="8">
        <v>211.13210000000001</v>
      </c>
    </row>
    <row r="576" spans="1:8" s="7" customFormat="1" ht="17.25" hidden="1" customHeight="1" outlineLevel="1" x14ac:dyDescent="0.25">
      <c r="A576" s="6">
        <v>1812</v>
      </c>
      <c r="B576" s="8" t="s">
        <v>70</v>
      </c>
      <c r="C576" s="54" t="s">
        <v>161</v>
      </c>
      <c r="D576" s="8">
        <v>2020</v>
      </c>
      <c r="E576" s="8"/>
      <c r="F576" s="8">
        <v>15</v>
      </c>
      <c r="G576" s="8">
        <v>150</v>
      </c>
      <c r="H576" s="8">
        <v>46.188490000000002</v>
      </c>
    </row>
    <row r="577" spans="1:8" s="7" customFormat="1" ht="17.25" hidden="1" customHeight="1" outlineLevel="1" x14ac:dyDescent="0.25">
      <c r="A577" s="6">
        <v>460</v>
      </c>
      <c r="B577" s="8" t="s">
        <v>70</v>
      </c>
      <c r="C577" s="54" t="s">
        <v>162</v>
      </c>
      <c r="D577" s="8">
        <v>2020</v>
      </c>
      <c r="E577" s="8"/>
      <c r="F577" s="8">
        <v>76</v>
      </c>
      <c r="G577" s="8">
        <v>100</v>
      </c>
      <c r="H577" s="8">
        <v>63.648499999999999</v>
      </c>
    </row>
    <row r="578" spans="1:8" s="7" customFormat="1" ht="17.25" hidden="1" customHeight="1" outlineLevel="1" x14ac:dyDescent="0.25">
      <c r="A578" s="6">
        <v>1769</v>
      </c>
      <c r="B578" s="8" t="s">
        <v>70</v>
      </c>
      <c r="C578" s="54" t="s">
        <v>163</v>
      </c>
      <c r="D578" s="8">
        <v>2020</v>
      </c>
      <c r="E578" s="8"/>
      <c r="F578" s="8">
        <v>33</v>
      </c>
      <c r="G578" s="8">
        <v>150</v>
      </c>
      <c r="H578" s="8">
        <v>143.25393</v>
      </c>
    </row>
    <row r="579" spans="1:8" s="7" customFormat="1" ht="17.25" hidden="1" customHeight="1" outlineLevel="1" x14ac:dyDescent="0.25">
      <c r="A579" s="6">
        <v>1770</v>
      </c>
      <c r="B579" s="8" t="s">
        <v>70</v>
      </c>
      <c r="C579" s="54" t="s">
        <v>164</v>
      </c>
      <c r="D579" s="8">
        <v>2020</v>
      </c>
      <c r="E579" s="8"/>
      <c r="F579" s="8">
        <v>19</v>
      </c>
      <c r="G579" s="8">
        <v>285</v>
      </c>
      <c r="H579" s="8">
        <v>63.95337</v>
      </c>
    </row>
    <row r="580" spans="1:8" s="7" customFormat="1" ht="17.25" hidden="1" customHeight="1" outlineLevel="1" x14ac:dyDescent="0.25">
      <c r="A580" s="6">
        <v>400</v>
      </c>
      <c r="B580" s="8" t="s">
        <v>70</v>
      </c>
      <c r="C580" s="54" t="s">
        <v>165</v>
      </c>
      <c r="D580" s="8">
        <v>2020</v>
      </c>
      <c r="E580" s="8"/>
      <c r="F580" s="8">
        <v>696</v>
      </c>
      <c r="G580" s="8">
        <v>75</v>
      </c>
      <c r="H580" s="8">
        <v>583.83196999999996</v>
      </c>
    </row>
    <row r="581" spans="1:8" s="7" customFormat="1" ht="17.25" hidden="1" customHeight="1" outlineLevel="1" x14ac:dyDescent="0.25">
      <c r="A581" s="6">
        <v>250</v>
      </c>
      <c r="B581" s="8" t="s">
        <v>70</v>
      </c>
      <c r="C581" s="54" t="s">
        <v>166</v>
      </c>
      <c r="D581" s="8">
        <v>2020</v>
      </c>
      <c r="E581" s="8"/>
      <c r="F581" s="8">
        <v>5</v>
      </c>
      <c r="G581" s="8">
        <v>50</v>
      </c>
      <c r="H581" s="8">
        <v>47.453589999999998</v>
      </c>
    </row>
    <row r="582" spans="1:8" s="7" customFormat="1" ht="17.25" hidden="1" customHeight="1" outlineLevel="1" x14ac:dyDescent="0.25">
      <c r="A582" s="6">
        <v>648</v>
      </c>
      <c r="B582" s="8" t="s">
        <v>70</v>
      </c>
      <c r="C582" s="54" t="s">
        <v>167</v>
      </c>
      <c r="D582" s="8">
        <v>2020</v>
      </c>
      <c r="E582" s="8"/>
      <c r="F582" s="8">
        <v>80</v>
      </c>
      <c r="G582" s="8">
        <v>10</v>
      </c>
      <c r="H582" s="8">
        <v>216.12272999999999</v>
      </c>
    </row>
    <row r="583" spans="1:8" s="7" customFormat="1" ht="17.25" hidden="1" customHeight="1" outlineLevel="1" x14ac:dyDescent="0.25">
      <c r="A583" s="6">
        <v>690</v>
      </c>
      <c r="B583" s="8" t="s">
        <v>70</v>
      </c>
      <c r="C583" s="54" t="s">
        <v>168</v>
      </c>
      <c r="D583" s="8">
        <v>2020</v>
      </c>
      <c r="E583" s="8"/>
      <c r="F583" s="8">
        <v>45</v>
      </c>
      <c r="G583" s="8">
        <v>10</v>
      </c>
      <c r="H583" s="8">
        <v>147.43071</v>
      </c>
    </row>
    <row r="584" spans="1:8" s="7" customFormat="1" ht="17.25" hidden="1" customHeight="1" outlineLevel="1" x14ac:dyDescent="0.25">
      <c r="A584" s="6">
        <v>278</v>
      </c>
      <c r="B584" s="8" t="s">
        <v>70</v>
      </c>
      <c r="C584" s="54" t="s">
        <v>169</v>
      </c>
      <c r="D584" s="8">
        <v>2020</v>
      </c>
      <c r="E584" s="8"/>
      <c r="F584" s="8">
        <v>235</v>
      </c>
      <c r="G584" s="8">
        <v>10</v>
      </c>
      <c r="H584" s="8">
        <v>177.88732999999999</v>
      </c>
    </row>
    <row r="585" spans="1:8" s="7" customFormat="1" ht="17.25" hidden="1" customHeight="1" outlineLevel="1" x14ac:dyDescent="0.25">
      <c r="A585" s="6">
        <v>636</v>
      </c>
      <c r="B585" s="8" t="s">
        <v>70</v>
      </c>
      <c r="C585" s="54" t="s">
        <v>170</v>
      </c>
      <c r="D585" s="8">
        <v>2020</v>
      </c>
      <c r="E585" s="8"/>
      <c r="F585" s="8">
        <v>142</v>
      </c>
      <c r="G585" s="8">
        <v>15</v>
      </c>
      <c r="H585" s="8">
        <v>142.69910999999999</v>
      </c>
    </row>
    <row r="586" spans="1:8" s="7" customFormat="1" ht="17.25" hidden="1" customHeight="1" outlineLevel="1" x14ac:dyDescent="0.25">
      <c r="A586" s="6">
        <v>551</v>
      </c>
      <c r="B586" s="8" t="s">
        <v>70</v>
      </c>
      <c r="C586" s="54" t="s">
        <v>171</v>
      </c>
      <c r="D586" s="8">
        <v>2020</v>
      </c>
      <c r="E586" s="8"/>
      <c r="F586" s="8">
        <v>260</v>
      </c>
      <c r="G586" s="8">
        <v>25</v>
      </c>
      <c r="H586" s="8">
        <v>231.75724</v>
      </c>
    </row>
    <row r="587" spans="1:8" s="7" customFormat="1" ht="17.25" hidden="1" customHeight="1" outlineLevel="1" x14ac:dyDescent="0.25">
      <c r="A587" s="6">
        <v>651</v>
      </c>
      <c r="B587" s="8" t="s">
        <v>70</v>
      </c>
      <c r="C587" s="54" t="s">
        <v>172</v>
      </c>
      <c r="D587" s="8">
        <v>2020</v>
      </c>
      <c r="E587" s="8"/>
      <c r="F587" s="8">
        <v>131</v>
      </c>
      <c r="G587" s="8">
        <v>13.6</v>
      </c>
      <c r="H587" s="8">
        <v>188.10454999999999</v>
      </c>
    </row>
    <row r="588" spans="1:8" s="7" customFormat="1" ht="17.25" hidden="1" customHeight="1" outlineLevel="1" x14ac:dyDescent="0.25">
      <c r="A588" s="6">
        <v>696</v>
      </c>
      <c r="B588" s="8" t="s">
        <v>70</v>
      </c>
      <c r="C588" s="54" t="s">
        <v>173</v>
      </c>
      <c r="D588" s="8">
        <v>2020</v>
      </c>
      <c r="E588" s="8"/>
      <c r="F588" s="8">
        <v>30</v>
      </c>
      <c r="G588" s="8">
        <v>15</v>
      </c>
      <c r="H588" s="8">
        <v>76.84496</v>
      </c>
    </row>
    <row r="589" spans="1:8" s="7" customFormat="1" ht="17.25" hidden="1" customHeight="1" outlineLevel="1" x14ac:dyDescent="0.25">
      <c r="A589" s="6">
        <v>634</v>
      </c>
      <c r="B589" s="8" t="s">
        <v>70</v>
      </c>
      <c r="C589" s="54" t="s">
        <v>174</v>
      </c>
      <c r="D589" s="8">
        <v>2020</v>
      </c>
      <c r="E589" s="8"/>
      <c r="F589" s="8">
        <v>180</v>
      </c>
      <c r="G589" s="8">
        <v>9</v>
      </c>
      <c r="H589" s="8">
        <v>162.09075999999999</v>
      </c>
    </row>
    <row r="590" spans="1:8" s="7" customFormat="1" ht="17.25" hidden="1" customHeight="1" outlineLevel="1" x14ac:dyDescent="0.25">
      <c r="A590" s="6">
        <v>699</v>
      </c>
      <c r="B590" s="8" t="s">
        <v>70</v>
      </c>
      <c r="C590" s="54" t="s">
        <v>175</v>
      </c>
      <c r="D590" s="8">
        <v>2020</v>
      </c>
      <c r="E590" s="8"/>
      <c r="F590" s="8">
        <v>35</v>
      </c>
      <c r="G590" s="8">
        <v>10</v>
      </c>
      <c r="H590" s="8">
        <v>120.82665</v>
      </c>
    </row>
    <row r="591" spans="1:8" s="7" customFormat="1" ht="17.25" hidden="1" customHeight="1" outlineLevel="1" x14ac:dyDescent="0.25">
      <c r="A591" s="6">
        <v>640</v>
      </c>
      <c r="B591" s="8" t="s">
        <v>70</v>
      </c>
      <c r="C591" s="54" t="s">
        <v>176</v>
      </c>
      <c r="D591" s="8">
        <v>2020</v>
      </c>
      <c r="E591" s="8"/>
      <c r="F591" s="8">
        <v>232</v>
      </c>
      <c r="G591" s="8">
        <v>75</v>
      </c>
      <c r="H591" s="8">
        <v>336.27962000000002</v>
      </c>
    </row>
    <row r="592" spans="1:8" s="7" customFormat="1" ht="17.25" hidden="1" customHeight="1" outlineLevel="1" x14ac:dyDescent="0.25">
      <c r="A592" s="6">
        <v>893</v>
      </c>
      <c r="B592" s="8" t="s">
        <v>70</v>
      </c>
      <c r="C592" s="54" t="s">
        <v>177</v>
      </c>
      <c r="D592" s="8">
        <v>2020</v>
      </c>
      <c r="E592" s="8"/>
      <c r="F592" s="8">
        <v>80</v>
      </c>
      <c r="G592" s="8">
        <v>10</v>
      </c>
      <c r="H592" s="8">
        <v>112.93147999999999</v>
      </c>
    </row>
    <row r="593" spans="1:8" s="7" customFormat="1" ht="17.25" hidden="1" customHeight="1" outlineLevel="1" x14ac:dyDescent="0.25">
      <c r="A593" s="6">
        <v>824</v>
      </c>
      <c r="B593" s="8" t="s">
        <v>70</v>
      </c>
      <c r="C593" s="54" t="s">
        <v>178</v>
      </c>
      <c r="D593" s="8">
        <v>2020</v>
      </c>
      <c r="E593" s="8"/>
      <c r="F593" s="8">
        <v>135</v>
      </c>
      <c r="G593" s="8">
        <v>15</v>
      </c>
      <c r="H593" s="8">
        <v>119.31748</v>
      </c>
    </row>
    <row r="594" spans="1:8" s="7" customFormat="1" ht="17.25" hidden="1" customHeight="1" outlineLevel="1" x14ac:dyDescent="0.25">
      <c r="A594" s="6">
        <v>721</v>
      </c>
      <c r="B594" s="8" t="s">
        <v>70</v>
      </c>
      <c r="C594" s="54" t="s">
        <v>179</v>
      </c>
      <c r="D594" s="8">
        <v>2020</v>
      </c>
      <c r="E594" s="8"/>
      <c r="F594" s="8">
        <v>120</v>
      </c>
      <c r="G594" s="8">
        <v>10</v>
      </c>
      <c r="H594" s="8">
        <v>166.44727</v>
      </c>
    </row>
    <row r="595" spans="1:8" s="7" customFormat="1" ht="17.25" hidden="1" customHeight="1" outlineLevel="1" x14ac:dyDescent="0.25">
      <c r="A595" s="6">
        <v>403</v>
      </c>
      <c r="B595" s="8" t="s">
        <v>70</v>
      </c>
      <c r="C595" s="54" t="s">
        <v>180</v>
      </c>
      <c r="D595" s="8">
        <v>2020</v>
      </c>
      <c r="E595" s="8"/>
      <c r="F595" s="8">
        <v>212</v>
      </c>
      <c r="G595" s="8">
        <v>25</v>
      </c>
      <c r="H595" s="8">
        <v>353.70769999999999</v>
      </c>
    </row>
    <row r="596" spans="1:8" s="7" customFormat="1" ht="17.25" hidden="1" customHeight="1" outlineLevel="1" x14ac:dyDescent="0.25">
      <c r="A596" s="6">
        <v>1687</v>
      </c>
      <c r="B596" s="8" t="s">
        <v>70</v>
      </c>
      <c r="C596" s="54" t="s">
        <v>181</v>
      </c>
      <c r="D596" s="8">
        <v>2020</v>
      </c>
      <c r="E596" s="8"/>
      <c r="F596" s="8">
        <v>150</v>
      </c>
      <c r="G596" s="8">
        <v>9</v>
      </c>
      <c r="H596" s="8">
        <v>204.28578999999999</v>
      </c>
    </row>
    <row r="597" spans="1:8" s="7" customFormat="1" ht="17.25" hidden="1" customHeight="1" outlineLevel="1" x14ac:dyDescent="0.25">
      <c r="A597" s="6">
        <v>1763</v>
      </c>
      <c r="B597" s="8" t="s">
        <v>70</v>
      </c>
      <c r="C597" s="54" t="s">
        <v>182</v>
      </c>
      <c r="D597" s="8">
        <v>2020</v>
      </c>
      <c r="E597" s="8"/>
      <c r="F597" s="8">
        <v>21</v>
      </c>
      <c r="G597" s="8">
        <v>45</v>
      </c>
      <c r="H597" s="8">
        <v>105.54194</v>
      </c>
    </row>
    <row r="598" spans="1:8" s="7" customFormat="1" ht="17.25" hidden="1" customHeight="1" outlineLevel="1" x14ac:dyDescent="0.25">
      <c r="A598" s="6">
        <v>827</v>
      </c>
      <c r="B598" s="8" t="s">
        <v>70</v>
      </c>
      <c r="C598" s="54" t="s">
        <v>183</v>
      </c>
      <c r="D598" s="8">
        <v>2020</v>
      </c>
      <c r="E598" s="8"/>
      <c r="F598" s="8">
        <v>310</v>
      </c>
      <c r="G598" s="8">
        <v>15</v>
      </c>
      <c r="H598" s="8">
        <v>261.68626</v>
      </c>
    </row>
    <row r="599" spans="1:8" s="7" customFormat="1" ht="17.25" hidden="1" customHeight="1" outlineLevel="1" x14ac:dyDescent="0.25">
      <c r="A599" s="6">
        <v>915</v>
      </c>
      <c r="B599" s="8" t="s">
        <v>70</v>
      </c>
      <c r="C599" s="54" t="s">
        <v>184</v>
      </c>
      <c r="D599" s="8">
        <v>2020</v>
      </c>
      <c r="E599" s="8"/>
      <c r="F599" s="8">
        <v>60</v>
      </c>
      <c r="G599" s="8">
        <v>15</v>
      </c>
      <c r="H599" s="8">
        <v>88.644030000000001</v>
      </c>
    </row>
    <row r="600" spans="1:8" s="7" customFormat="1" ht="17.25" hidden="1" customHeight="1" outlineLevel="1" x14ac:dyDescent="0.25">
      <c r="A600" s="6">
        <v>1060</v>
      </c>
      <c r="B600" s="8" t="s">
        <v>70</v>
      </c>
      <c r="C600" s="54" t="s">
        <v>185</v>
      </c>
      <c r="D600" s="8">
        <v>2020</v>
      </c>
      <c r="E600" s="8"/>
      <c r="F600" s="8">
        <v>130</v>
      </c>
      <c r="G600" s="8">
        <v>50</v>
      </c>
      <c r="H600" s="8">
        <v>148.37452999999999</v>
      </c>
    </row>
    <row r="601" spans="1:8" s="7" customFormat="1" ht="17.25" hidden="1" customHeight="1" outlineLevel="1" x14ac:dyDescent="0.25">
      <c r="A601" s="6">
        <v>578</v>
      </c>
      <c r="B601" s="8" t="s">
        <v>70</v>
      </c>
      <c r="C601" s="54" t="s">
        <v>186</v>
      </c>
      <c r="D601" s="8">
        <v>2020</v>
      </c>
      <c r="E601" s="8"/>
      <c r="F601" s="8">
        <v>408</v>
      </c>
      <c r="G601" s="8">
        <v>24</v>
      </c>
      <c r="H601" s="8">
        <v>284.69776000000002</v>
      </c>
    </row>
    <row r="602" spans="1:8" s="7" customFormat="1" ht="17.25" hidden="1" customHeight="1" outlineLevel="1" x14ac:dyDescent="0.25">
      <c r="A602" s="6">
        <v>878</v>
      </c>
      <c r="B602" s="8" t="s">
        <v>70</v>
      </c>
      <c r="C602" s="54" t="s">
        <v>187</v>
      </c>
      <c r="D602" s="8">
        <v>2020</v>
      </c>
      <c r="E602" s="8"/>
      <c r="F602" s="8">
        <v>40</v>
      </c>
      <c r="G602" s="8">
        <v>15</v>
      </c>
      <c r="H602" s="8">
        <v>108.73048</v>
      </c>
    </row>
    <row r="603" spans="1:8" s="7" customFormat="1" ht="17.25" hidden="1" customHeight="1" outlineLevel="1" x14ac:dyDescent="0.25">
      <c r="A603" s="6">
        <v>1682</v>
      </c>
      <c r="B603" s="8" t="s">
        <v>70</v>
      </c>
      <c r="C603" s="54" t="s">
        <v>188</v>
      </c>
      <c r="D603" s="8">
        <v>2020</v>
      </c>
      <c r="E603" s="8"/>
      <c r="F603" s="8">
        <v>280</v>
      </c>
      <c r="G603" s="8">
        <v>10</v>
      </c>
      <c r="H603" s="8">
        <v>299.23655000000002</v>
      </c>
    </row>
    <row r="604" spans="1:8" s="7" customFormat="1" ht="17.25" hidden="1" customHeight="1" outlineLevel="1" x14ac:dyDescent="0.25">
      <c r="A604" s="6">
        <v>1675</v>
      </c>
      <c r="B604" s="8" t="s">
        <v>70</v>
      </c>
      <c r="C604" s="54" t="s">
        <v>189</v>
      </c>
      <c r="D604" s="8">
        <v>2020</v>
      </c>
      <c r="E604" s="8"/>
      <c r="F604" s="8">
        <v>40</v>
      </c>
      <c r="G604" s="8">
        <v>15</v>
      </c>
      <c r="H604" s="8">
        <v>119.11527</v>
      </c>
    </row>
    <row r="605" spans="1:8" s="7" customFormat="1" ht="17.25" hidden="1" customHeight="1" outlineLevel="1" x14ac:dyDescent="0.25">
      <c r="A605" s="6">
        <v>1001</v>
      </c>
      <c r="B605" s="8" t="s">
        <v>70</v>
      </c>
      <c r="C605" s="54" t="s">
        <v>190</v>
      </c>
      <c r="D605" s="8">
        <v>2020</v>
      </c>
      <c r="E605" s="8"/>
      <c r="F605" s="8">
        <v>210</v>
      </c>
      <c r="G605" s="8">
        <v>15</v>
      </c>
      <c r="H605" s="8">
        <v>234.24209999999999</v>
      </c>
    </row>
    <row r="606" spans="1:8" s="7" customFormat="1" ht="17.25" hidden="1" customHeight="1" outlineLevel="1" x14ac:dyDescent="0.25">
      <c r="A606" s="6">
        <v>1063</v>
      </c>
      <c r="B606" s="8" t="s">
        <v>70</v>
      </c>
      <c r="C606" s="54" t="s">
        <v>191</v>
      </c>
      <c r="D606" s="8">
        <v>2020</v>
      </c>
      <c r="E606" s="8"/>
      <c r="F606" s="8">
        <v>85</v>
      </c>
      <c r="G606" s="8">
        <v>15</v>
      </c>
      <c r="H606" s="8">
        <v>158.50528</v>
      </c>
    </row>
    <row r="607" spans="1:8" s="7" customFormat="1" ht="17.25" hidden="1" customHeight="1" outlineLevel="1" x14ac:dyDescent="0.25">
      <c r="A607" s="6">
        <v>1101</v>
      </c>
      <c r="B607" s="8" t="s">
        <v>70</v>
      </c>
      <c r="C607" s="54" t="s">
        <v>192</v>
      </c>
      <c r="D607" s="8">
        <v>2020</v>
      </c>
      <c r="E607" s="8"/>
      <c r="F607" s="8">
        <v>300</v>
      </c>
      <c r="G607" s="8">
        <v>70</v>
      </c>
      <c r="H607" s="8">
        <v>354.24815000000001</v>
      </c>
    </row>
    <row r="608" spans="1:8" s="7" customFormat="1" ht="17.25" hidden="1" customHeight="1" outlineLevel="1" x14ac:dyDescent="0.25">
      <c r="A608" s="6">
        <v>1095</v>
      </c>
      <c r="B608" s="8" t="s">
        <v>70</v>
      </c>
      <c r="C608" s="54" t="s">
        <v>193</v>
      </c>
      <c r="D608" s="8">
        <v>2020</v>
      </c>
      <c r="E608" s="8"/>
      <c r="F608" s="8">
        <v>130</v>
      </c>
      <c r="G608" s="8">
        <v>50</v>
      </c>
      <c r="H608" s="8">
        <v>209.03818000000001</v>
      </c>
    </row>
    <row r="609" spans="1:8" s="7" customFormat="1" ht="17.25" hidden="1" customHeight="1" outlineLevel="1" x14ac:dyDescent="0.25">
      <c r="A609" s="6">
        <v>1768</v>
      </c>
      <c r="B609" s="8" t="s">
        <v>70</v>
      </c>
      <c r="C609" s="54" t="s">
        <v>194</v>
      </c>
      <c r="D609" s="8">
        <v>2020</v>
      </c>
      <c r="E609" s="8"/>
      <c r="F609" s="8">
        <v>20</v>
      </c>
      <c r="G609" s="8">
        <v>15</v>
      </c>
      <c r="H609" s="8">
        <v>108.26268</v>
      </c>
    </row>
    <row r="610" spans="1:8" s="7" customFormat="1" ht="17.25" hidden="1" customHeight="1" outlineLevel="1" x14ac:dyDescent="0.25">
      <c r="A610" s="6">
        <v>1115</v>
      </c>
      <c r="B610" s="8" t="s">
        <v>70</v>
      </c>
      <c r="C610" s="54" t="s">
        <v>195</v>
      </c>
      <c r="D610" s="8">
        <v>2020</v>
      </c>
      <c r="E610" s="8"/>
      <c r="F610" s="8">
        <v>60</v>
      </c>
      <c r="G610" s="8">
        <v>35</v>
      </c>
      <c r="H610" s="8">
        <v>156.35183000000001</v>
      </c>
    </row>
    <row r="611" spans="1:8" s="7" customFormat="1" ht="17.25" hidden="1" customHeight="1" outlineLevel="1" x14ac:dyDescent="0.25">
      <c r="A611" s="6">
        <v>1765</v>
      </c>
      <c r="B611" s="8" t="s">
        <v>70</v>
      </c>
      <c r="C611" s="54" t="s">
        <v>196</v>
      </c>
      <c r="D611" s="8">
        <v>2020</v>
      </c>
      <c r="E611" s="8"/>
      <c r="F611" s="8">
        <v>4</v>
      </c>
      <c r="G611" s="8">
        <v>150</v>
      </c>
      <c r="H611" s="8">
        <v>93.88852</v>
      </c>
    </row>
    <row r="612" spans="1:8" s="7" customFormat="1" ht="17.25" hidden="1" customHeight="1" outlineLevel="1" x14ac:dyDescent="0.25">
      <c r="A612" s="6">
        <v>810</v>
      </c>
      <c r="B612" s="8" t="s">
        <v>70</v>
      </c>
      <c r="C612" s="54" t="s">
        <v>197</v>
      </c>
      <c r="D612" s="8">
        <v>2020</v>
      </c>
      <c r="E612" s="8"/>
      <c r="F612" s="8">
        <v>1332</v>
      </c>
      <c r="G612" s="8">
        <v>30</v>
      </c>
      <c r="H612" s="8">
        <v>1617.5030400000001</v>
      </c>
    </row>
    <row r="613" spans="1:8" s="7" customFormat="1" ht="17.25" hidden="1" customHeight="1" outlineLevel="1" x14ac:dyDescent="0.25">
      <c r="A613" s="6">
        <v>1694</v>
      </c>
      <c r="B613" s="8" t="s">
        <v>70</v>
      </c>
      <c r="C613" s="54" t="s">
        <v>198</v>
      </c>
      <c r="D613" s="8">
        <v>2020</v>
      </c>
      <c r="E613" s="8"/>
      <c r="F613" s="8">
        <v>33</v>
      </c>
      <c r="G613" s="8">
        <v>30</v>
      </c>
      <c r="H613" s="8">
        <v>69.436620000000005</v>
      </c>
    </row>
    <row r="614" spans="1:8" s="7" customFormat="1" ht="17.25" hidden="1" customHeight="1" outlineLevel="1" x14ac:dyDescent="0.25">
      <c r="A614" s="6">
        <v>1764</v>
      </c>
      <c r="B614" s="8" t="s">
        <v>70</v>
      </c>
      <c r="C614" s="54" t="s">
        <v>199</v>
      </c>
      <c r="D614" s="8">
        <v>2020</v>
      </c>
      <c r="E614" s="8"/>
      <c r="F614" s="8">
        <v>25</v>
      </c>
      <c r="G614" s="8">
        <v>99.9</v>
      </c>
      <c r="H614" s="8">
        <v>147.99771000000001</v>
      </c>
    </row>
    <row r="615" spans="1:8" s="7" customFormat="1" ht="17.25" hidden="1" customHeight="1" outlineLevel="1" x14ac:dyDescent="0.25">
      <c r="A615" s="6">
        <v>414</v>
      </c>
      <c r="B615" s="8" t="s">
        <v>70</v>
      </c>
      <c r="C615" s="54" t="s">
        <v>200</v>
      </c>
      <c r="D615" s="8">
        <v>2020</v>
      </c>
      <c r="E615" s="8"/>
      <c r="F615" s="8">
        <v>384</v>
      </c>
      <c r="G615" s="8">
        <v>70</v>
      </c>
      <c r="H615" s="8">
        <v>408.70769000000001</v>
      </c>
    </row>
    <row r="616" spans="1:8" s="7" customFormat="1" ht="17.25" hidden="1" customHeight="1" outlineLevel="1" x14ac:dyDescent="0.25">
      <c r="A616" s="6">
        <v>1683</v>
      </c>
      <c r="B616" s="8" t="s">
        <v>70</v>
      </c>
      <c r="C616" s="54" t="s">
        <v>201</v>
      </c>
      <c r="D616" s="8">
        <v>2020</v>
      </c>
      <c r="E616" s="8"/>
      <c r="F616" s="8">
        <v>130</v>
      </c>
      <c r="G616" s="8">
        <v>50</v>
      </c>
      <c r="H616" s="8">
        <v>151.19992999999999</v>
      </c>
    </row>
    <row r="617" spans="1:8" s="7" customFormat="1" ht="17.25" hidden="1" customHeight="1" outlineLevel="1" x14ac:dyDescent="0.25">
      <c r="A617" s="6">
        <v>917</v>
      </c>
      <c r="B617" s="8" t="s">
        <v>70</v>
      </c>
      <c r="C617" s="54" t="s">
        <v>202</v>
      </c>
      <c r="D617" s="8">
        <v>2020</v>
      </c>
      <c r="E617" s="8"/>
      <c r="F617" s="8">
        <v>4</v>
      </c>
      <c r="G617" s="8">
        <v>15</v>
      </c>
      <c r="H617" s="8">
        <v>95.478409999999997</v>
      </c>
    </row>
    <row r="618" spans="1:8" s="7" customFormat="1" ht="17.25" hidden="1" customHeight="1" outlineLevel="1" x14ac:dyDescent="0.25">
      <c r="A618" s="6">
        <v>1132</v>
      </c>
      <c r="B618" s="8" t="s">
        <v>70</v>
      </c>
      <c r="C618" s="54" t="s">
        <v>203</v>
      </c>
      <c r="D618" s="8">
        <v>2020</v>
      </c>
      <c r="E618" s="8"/>
      <c r="F618" s="8">
        <v>131</v>
      </c>
      <c r="G618" s="8">
        <v>15</v>
      </c>
      <c r="H618" s="8">
        <v>158.09442000000001</v>
      </c>
    </row>
    <row r="619" spans="1:8" s="7" customFormat="1" ht="24" hidden="1" customHeight="1" outlineLevel="1" x14ac:dyDescent="0.25">
      <c r="A619" s="62">
        <v>3749</v>
      </c>
      <c r="B619" s="8" t="s">
        <v>70</v>
      </c>
      <c r="C619" s="49" t="s">
        <v>2134</v>
      </c>
      <c r="D619" s="8">
        <v>2021</v>
      </c>
      <c r="E619" s="8"/>
      <c r="F619" s="8">
        <v>36</v>
      </c>
      <c r="G619" s="8">
        <v>100</v>
      </c>
      <c r="H619" s="8">
        <v>128.31768</v>
      </c>
    </row>
    <row r="620" spans="1:8" s="7" customFormat="1" ht="24" hidden="1" customHeight="1" outlineLevel="1" x14ac:dyDescent="0.25">
      <c r="A620" s="62">
        <v>1190</v>
      </c>
      <c r="B620" s="8" t="s">
        <v>70</v>
      </c>
      <c r="C620" s="54" t="s">
        <v>2135</v>
      </c>
      <c r="D620" s="8">
        <v>2021</v>
      </c>
      <c r="E620" s="8"/>
      <c r="F620" s="8">
        <v>5</v>
      </c>
      <c r="G620" s="8">
        <v>150</v>
      </c>
      <c r="H620" s="8">
        <v>48.889449999999997</v>
      </c>
    </row>
    <row r="621" spans="1:8" s="7" customFormat="1" ht="24" hidden="1" customHeight="1" outlineLevel="1" x14ac:dyDescent="0.25">
      <c r="A621" s="61">
        <v>9679</v>
      </c>
      <c r="B621" s="8" t="s">
        <v>70</v>
      </c>
      <c r="C621" s="54" t="s">
        <v>2136</v>
      </c>
      <c r="D621" s="8">
        <v>2021</v>
      </c>
      <c r="E621" s="8"/>
      <c r="F621" s="8">
        <v>18</v>
      </c>
      <c r="G621" s="8">
        <v>60</v>
      </c>
      <c r="H621" s="8">
        <v>34.933639999999997</v>
      </c>
    </row>
    <row r="622" spans="1:8" s="7" customFormat="1" ht="24" hidden="1" customHeight="1" outlineLevel="1" x14ac:dyDescent="0.25">
      <c r="A622" s="62">
        <v>3741</v>
      </c>
      <c r="B622" s="8" t="s">
        <v>70</v>
      </c>
      <c r="C622" s="54" t="s">
        <v>2137</v>
      </c>
      <c r="D622" s="8">
        <v>2021</v>
      </c>
      <c r="E622" s="8"/>
      <c r="F622" s="8">
        <v>5</v>
      </c>
      <c r="G622" s="8">
        <v>15</v>
      </c>
      <c r="H622" s="8">
        <v>44.38044</v>
      </c>
    </row>
    <row r="623" spans="1:8" s="7" customFormat="1" ht="24" hidden="1" customHeight="1" outlineLevel="1" x14ac:dyDescent="0.25">
      <c r="A623" s="62">
        <v>3745</v>
      </c>
      <c r="B623" s="8" t="s">
        <v>70</v>
      </c>
      <c r="C623" s="54" t="s">
        <v>2138</v>
      </c>
      <c r="D623" s="8">
        <v>2021</v>
      </c>
      <c r="E623" s="8"/>
      <c r="F623" s="8">
        <v>50</v>
      </c>
      <c r="G623" s="8">
        <v>70</v>
      </c>
      <c r="H623" s="8">
        <v>110.82632</v>
      </c>
    </row>
    <row r="624" spans="1:8" s="7" customFormat="1" ht="24" hidden="1" customHeight="1" outlineLevel="1" x14ac:dyDescent="0.25">
      <c r="A624" s="61">
        <v>9684</v>
      </c>
      <c r="B624" s="8" t="s">
        <v>70</v>
      </c>
      <c r="C624" s="54" t="s">
        <v>2139</v>
      </c>
      <c r="D624" s="8">
        <v>2021</v>
      </c>
      <c r="E624" s="8"/>
      <c r="F624" s="8">
        <v>5</v>
      </c>
      <c r="G624" s="8">
        <v>15</v>
      </c>
      <c r="H624" s="8">
        <v>88.547899999999998</v>
      </c>
    </row>
    <row r="625" spans="1:8" s="7" customFormat="1" ht="24" hidden="1" customHeight="1" outlineLevel="1" x14ac:dyDescent="0.25">
      <c r="A625" s="61">
        <v>9737</v>
      </c>
      <c r="B625" s="8" t="s">
        <v>70</v>
      </c>
      <c r="C625" s="54" t="s">
        <v>2140</v>
      </c>
      <c r="D625" s="8">
        <v>2021</v>
      </c>
      <c r="E625" s="8"/>
      <c r="F625" s="8">
        <v>10</v>
      </c>
      <c r="G625" s="8">
        <v>50</v>
      </c>
      <c r="H625" s="8">
        <v>75.592569999999995</v>
      </c>
    </row>
    <row r="626" spans="1:8" s="7" customFormat="1" ht="24" hidden="1" customHeight="1" outlineLevel="1" x14ac:dyDescent="0.25">
      <c r="A626" s="61">
        <v>9562</v>
      </c>
      <c r="B626" s="8" t="s">
        <v>70</v>
      </c>
      <c r="C626" s="54" t="s">
        <v>2141</v>
      </c>
      <c r="D626" s="8">
        <v>2021</v>
      </c>
      <c r="E626" s="8"/>
      <c r="F626" s="8">
        <v>160</v>
      </c>
      <c r="G626" s="8">
        <v>15</v>
      </c>
      <c r="H626" s="8">
        <v>203.90380999999999</v>
      </c>
    </row>
    <row r="627" spans="1:8" s="7" customFormat="1" ht="24" hidden="1" customHeight="1" outlineLevel="1" x14ac:dyDescent="0.25">
      <c r="A627" s="61">
        <v>9551</v>
      </c>
      <c r="B627" s="8" t="s">
        <v>70</v>
      </c>
      <c r="C627" s="54" t="s">
        <v>2142</v>
      </c>
      <c r="D627" s="8">
        <v>2021</v>
      </c>
      <c r="E627" s="8"/>
      <c r="F627" s="8">
        <v>135</v>
      </c>
      <c r="G627" s="8">
        <v>10</v>
      </c>
      <c r="H627" s="8">
        <v>187.12297000000001</v>
      </c>
    </row>
    <row r="628" spans="1:8" s="7" customFormat="1" ht="24" hidden="1" customHeight="1" outlineLevel="1" x14ac:dyDescent="0.25">
      <c r="A628" s="62">
        <v>805</v>
      </c>
      <c r="B628" s="8" t="s">
        <v>70</v>
      </c>
      <c r="C628" s="54" t="s">
        <v>2143</v>
      </c>
      <c r="D628" s="8">
        <v>2021</v>
      </c>
      <c r="E628" s="8"/>
      <c r="F628" s="8">
        <v>260</v>
      </c>
      <c r="G628" s="8">
        <v>30</v>
      </c>
      <c r="H628" s="8">
        <v>298.61651999999998</v>
      </c>
    </row>
    <row r="629" spans="1:8" s="7" customFormat="1" ht="24" hidden="1" customHeight="1" outlineLevel="1" x14ac:dyDescent="0.25">
      <c r="A629" s="62">
        <v>800</v>
      </c>
      <c r="B629" s="8" t="s">
        <v>70</v>
      </c>
      <c r="C629" s="54" t="s">
        <v>2144</v>
      </c>
      <c r="D629" s="8">
        <v>2021</v>
      </c>
      <c r="E629" s="8"/>
      <c r="F629" s="8">
        <v>30</v>
      </c>
      <c r="G629" s="8">
        <v>15</v>
      </c>
      <c r="H629" s="8">
        <v>89.437079999999995</v>
      </c>
    </row>
    <row r="630" spans="1:8" s="7" customFormat="1" ht="24" hidden="1" customHeight="1" outlineLevel="1" x14ac:dyDescent="0.25">
      <c r="A630" s="62">
        <v>3837</v>
      </c>
      <c r="B630" s="8" t="s">
        <v>70</v>
      </c>
      <c r="C630" s="54" t="s">
        <v>2145</v>
      </c>
      <c r="D630" s="8">
        <v>2021</v>
      </c>
      <c r="E630" s="8"/>
      <c r="F630" s="8">
        <v>103</v>
      </c>
      <c r="G630" s="8">
        <v>15</v>
      </c>
      <c r="H630" s="8">
        <v>237.81196</v>
      </c>
    </row>
    <row r="631" spans="1:8" s="7" customFormat="1" ht="24" hidden="1" customHeight="1" outlineLevel="1" x14ac:dyDescent="0.25">
      <c r="A631" s="61">
        <v>9556</v>
      </c>
      <c r="B631" s="8" t="s">
        <v>70</v>
      </c>
      <c r="C631" s="54" t="s">
        <v>2146</v>
      </c>
      <c r="D631" s="8">
        <v>2021</v>
      </c>
      <c r="E631" s="8"/>
      <c r="F631" s="8">
        <v>35</v>
      </c>
      <c r="G631" s="8">
        <v>10</v>
      </c>
      <c r="H631" s="8">
        <v>109.99688999999999</v>
      </c>
    </row>
    <row r="632" spans="1:8" s="7" customFormat="1" ht="24" hidden="1" customHeight="1" outlineLevel="1" x14ac:dyDescent="0.25">
      <c r="A632" s="61">
        <v>9683</v>
      </c>
      <c r="B632" s="8" t="s">
        <v>70</v>
      </c>
      <c r="C632" s="54" t="s">
        <v>2147</v>
      </c>
      <c r="D632" s="8">
        <v>2021</v>
      </c>
      <c r="E632" s="8"/>
      <c r="F632" s="8">
        <v>5</v>
      </c>
      <c r="G632" s="8">
        <v>50</v>
      </c>
      <c r="H632" s="8">
        <v>34.902509999999999</v>
      </c>
    </row>
    <row r="633" spans="1:8" s="7" customFormat="1" ht="24" hidden="1" customHeight="1" outlineLevel="1" x14ac:dyDescent="0.25">
      <c r="A633" s="61">
        <v>9685</v>
      </c>
      <c r="B633" s="8" t="s">
        <v>70</v>
      </c>
      <c r="C633" s="49" t="s">
        <v>2148</v>
      </c>
      <c r="D633" s="8">
        <v>2021</v>
      </c>
      <c r="E633" s="8"/>
      <c r="F633" s="8">
        <v>35</v>
      </c>
      <c r="G633" s="8">
        <v>15</v>
      </c>
      <c r="H633" s="8">
        <v>114.18888</v>
      </c>
    </row>
    <row r="634" spans="1:8" s="7" customFormat="1" ht="24" hidden="1" customHeight="1" outlineLevel="1" x14ac:dyDescent="0.25">
      <c r="A634" s="62">
        <v>828</v>
      </c>
      <c r="B634" s="8" t="s">
        <v>70</v>
      </c>
      <c r="C634" s="54" t="s">
        <v>2149</v>
      </c>
      <c r="D634" s="8">
        <v>2021</v>
      </c>
      <c r="E634" s="8"/>
      <c r="F634" s="8">
        <v>153</v>
      </c>
      <c r="G634" s="8">
        <v>150</v>
      </c>
      <c r="H634" s="8">
        <v>166.82500999999999</v>
      </c>
    </row>
    <row r="635" spans="1:8" s="7" customFormat="1" ht="24" hidden="1" customHeight="1" outlineLevel="1" x14ac:dyDescent="0.25">
      <c r="A635" s="62">
        <v>814</v>
      </c>
      <c r="B635" s="8" t="s">
        <v>70</v>
      </c>
      <c r="C635" s="54" t="s">
        <v>2150</v>
      </c>
      <c r="D635" s="8">
        <v>2021</v>
      </c>
      <c r="E635" s="8"/>
      <c r="F635" s="8">
        <v>100</v>
      </c>
      <c r="G635" s="8">
        <v>15</v>
      </c>
      <c r="H635" s="8">
        <v>104.42939</v>
      </c>
    </row>
    <row r="636" spans="1:8" s="7" customFormat="1" ht="24" hidden="1" customHeight="1" outlineLevel="1" x14ac:dyDescent="0.25">
      <c r="A636" s="62">
        <v>1285</v>
      </c>
      <c r="B636" s="8" t="s">
        <v>70</v>
      </c>
      <c r="C636" s="54" t="s">
        <v>2151</v>
      </c>
      <c r="D636" s="8">
        <v>2021</v>
      </c>
      <c r="E636" s="8"/>
      <c r="F636" s="8">
        <v>56</v>
      </c>
      <c r="G636" s="8">
        <v>30</v>
      </c>
      <c r="H636" s="8">
        <v>172.69486000000001</v>
      </c>
    </row>
    <row r="637" spans="1:8" s="7" customFormat="1" ht="24" hidden="1" customHeight="1" outlineLevel="1" x14ac:dyDescent="0.25">
      <c r="A637" s="62">
        <v>1277</v>
      </c>
      <c r="B637" s="8" t="s">
        <v>70</v>
      </c>
      <c r="C637" s="54" t="s">
        <v>2152</v>
      </c>
      <c r="D637" s="8">
        <v>2021</v>
      </c>
      <c r="E637" s="8"/>
      <c r="F637" s="8">
        <v>94</v>
      </c>
      <c r="G637" s="8">
        <v>20</v>
      </c>
      <c r="H637" s="8">
        <v>270.18968999999998</v>
      </c>
    </row>
    <row r="638" spans="1:8" s="7" customFormat="1" ht="24" hidden="1" customHeight="1" outlineLevel="1" x14ac:dyDescent="0.25">
      <c r="A638" s="61">
        <v>9806</v>
      </c>
      <c r="B638" s="8" t="s">
        <v>70</v>
      </c>
      <c r="C638" s="54" t="s">
        <v>2153</v>
      </c>
      <c r="D638" s="8">
        <v>2021</v>
      </c>
      <c r="E638" s="8"/>
      <c r="F638" s="8">
        <v>144</v>
      </c>
      <c r="G638" s="8">
        <v>15</v>
      </c>
      <c r="H638" s="8">
        <v>151.28398000000001</v>
      </c>
    </row>
    <row r="639" spans="1:8" s="7" customFormat="1" ht="24" hidden="1" customHeight="1" outlineLevel="1" x14ac:dyDescent="0.25">
      <c r="A639" s="61">
        <v>9545</v>
      </c>
      <c r="B639" s="8" t="s">
        <v>70</v>
      </c>
      <c r="C639" s="54" t="s">
        <v>2154</v>
      </c>
      <c r="D639" s="8">
        <v>2021</v>
      </c>
      <c r="E639" s="8"/>
      <c r="F639" s="8">
        <v>175</v>
      </c>
      <c r="G639" s="8">
        <v>15</v>
      </c>
      <c r="H639" s="8">
        <v>318.03751</v>
      </c>
    </row>
    <row r="640" spans="1:8" s="7" customFormat="1" ht="24" hidden="1" customHeight="1" outlineLevel="1" x14ac:dyDescent="0.25">
      <c r="A640" s="62">
        <v>3746</v>
      </c>
      <c r="B640" s="8" t="s">
        <v>70</v>
      </c>
      <c r="C640" s="54" t="s">
        <v>2155</v>
      </c>
      <c r="D640" s="8">
        <v>2021</v>
      </c>
      <c r="E640" s="8"/>
      <c r="F640" s="8">
        <v>219</v>
      </c>
      <c r="G640" s="8">
        <v>15</v>
      </c>
      <c r="H640" s="8">
        <v>340.99779000000001</v>
      </c>
    </row>
    <row r="641" spans="1:8" s="7" customFormat="1" ht="24" hidden="1" customHeight="1" outlineLevel="1" x14ac:dyDescent="0.25">
      <c r="A641" s="61">
        <v>9738</v>
      </c>
      <c r="B641" s="8" t="s">
        <v>70</v>
      </c>
      <c r="C641" s="54" t="s">
        <v>2156</v>
      </c>
      <c r="D641" s="8">
        <v>2021</v>
      </c>
      <c r="E641" s="8"/>
      <c r="F641" s="8">
        <v>5</v>
      </c>
      <c r="G641" s="8">
        <v>15</v>
      </c>
      <c r="H641" s="8">
        <v>50.992269999999998</v>
      </c>
    </row>
    <row r="642" spans="1:8" s="7" customFormat="1" ht="24" hidden="1" customHeight="1" outlineLevel="1" x14ac:dyDescent="0.25">
      <c r="A642" s="62">
        <v>3823</v>
      </c>
      <c r="B642" s="8" t="s">
        <v>70</v>
      </c>
      <c r="C642" s="54" t="s">
        <v>2157</v>
      </c>
      <c r="D642" s="8">
        <v>2021</v>
      </c>
      <c r="E642" s="8"/>
      <c r="F642" s="8">
        <v>121</v>
      </c>
      <c r="G642" s="8">
        <v>150</v>
      </c>
      <c r="H642" s="8">
        <v>167.27436</v>
      </c>
    </row>
    <row r="643" spans="1:8" s="7" customFormat="1" ht="24" hidden="1" customHeight="1" outlineLevel="1" x14ac:dyDescent="0.25">
      <c r="A643" s="61">
        <v>9479</v>
      </c>
      <c r="B643" s="8" t="s">
        <v>70</v>
      </c>
      <c r="C643" s="54" t="s">
        <v>2158</v>
      </c>
      <c r="D643" s="8">
        <v>2021</v>
      </c>
      <c r="E643" s="8"/>
      <c r="F643" s="8">
        <v>471</v>
      </c>
      <c r="G643" s="8">
        <v>15</v>
      </c>
      <c r="H643" s="8">
        <v>679.78890999999999</v>
      </c>
    </row>
    <row r="644" spans="1:8" s="7" customFormat="1" ht="24" hidden="1" customHeight="1" outlineLevel="1" x14ac:dyDescent="0.25">
      <c r="A644" s="62">
        <v>1291</v>
      </c>
      <c r="B644" s="8" t="s">
        <v>70</v>
      </c>
      <c r="C644" s="54" t="s">
        <v>2159</v>
      </c>
      <c r="D644" s="8">
        <v>2021</v>
      </c>
      <c r="E644" s="8"/>
      <c r="F644" s="8">
        <v>290</v>
      </c>
      <c r="G644" s="8">
        <v>15</v>
      </c>
      <c r="H644" s="8">
        <v>427.78285</v>
      </c>
    </row>
    <row r="645" spans="1:8" s="7" customFormat="1" ht="24" hidden="1" customHeight="1" outlineLevel="1" x14ac:dyDescent="0.25">
      <c r="A645" s="61">
        <v>9566</v>
      </c>
      <c r="B645" s="8" t="s">
        <v>70</v>
      </c>
      <c r="C645" s="54" t="s">
        <v>2160</v>
      </c>
      <c r="D645" s="8">
        <v>2021</v>
      </c>
      <c r="E645" s="8"/>
      <c r="F645" s="8">
        <v>491</v>
      </c>
      <c r="G645" s="8">
        <v>15</v>
      </c>
      <c r="H645" s="8">
        <v>641.06978000000004</v>
      </c>
    </row>
    <row r="646" spans="1:8" s="7" customFormat="1" ht="24" hidden="1" customHeight="1" outlineLevel="1" x14ac:dyDescent="0.25">
      <c r="A646" s="62">
        <v>3802</v>
      </c>
      <c r="B646" s="8" t="s">
        <v>70</v>
      </c>
      <c r="C646" s="54" t="s">
        <v>2161</v>
      </c>
      <c r="D646" s="8">
        <v>2021</v>
      </c>
      <c r="E646" s="8"/>
      <c r="F646" s="8">
        <v>4</v>
      </c>
      <c r="G646" s="8">
        <v>135</v>
      </c>
      <c r="H646" s="8">
        <v>143.62799999999999</v>
      </c>
    </row>
    <row r="647" spans="1:8" s="7" customFormat="1" ht="24" hidden="1" customHeight="1" outlineLevel="1" x14ac:dyDescent="0.25">
      <c r="A647" s="61">
        <v>9538</v>
      </c>
      <c r="B647" s="8" t="s">
        <v>70</v>
      </c>
      <c r="C647" s="54" t="s">
        <v>2162</v>
      </c>
      <c r="D647" s="8">
        <v>2021</v>
      </c>
      <c r="E647" s="8"/>
      <c r="F647" s="8">
        <v>513</v>
      </c>
      <c r="G647" s="8">
        <v>15</v>
      </c>
      <c r="H647" s="8">
        <v>697.56600000000003</v>
      </c>
    </row>
    <row r="648" spans="1:8" s="7" customFormat="1" ht="24" hidden="1" customHeight="1" outlineLevel="1" x14ac:dyDescent="0.25">
      <c r="A648" s="61">
        <v>9547</v>
      </c>
      <c r="B648" s="8" t="s">
        <v>70</v>
      </c>
      <c r="C648" s="54" t="s">
        <v>2163</v>
      </c>
      <c r="D648" s="8">
        <v>2021</v>
      </c>
      <c r="E648" s="8"/>
      <c r="F648" s="8">
        <v>150</v>
      </c>
      <c r="G648" s="8">
        <v>10</v>
      </c>
      <c r="H648" s="8">
        <v>142.78299999999999</v>
      </c>
    </row>
    <row r="649" spans="1:8" s="7" customFormat="1" ht="24" hidden="1" customHeight="1" outlineLevel="1" x14ac:dyDescent="0.25">
      <c r="A649" s="62">
        <v>1299</v>
      </c>
      <c r="B649" s="8" t="s">
        <v>70</v>
      </c>
      <c r="C649" s="54" t="s">
        <v>2164</v>
      </c>
      <c r="D649" s="8">
        <v>2021</v>
      </c>
      <c r="E649" s="8"/>
      <c r="F649" s="8">
        <v>106</v>
      </c>
      <c r="G649" s="8">
        <v>30</v>
      </c>
      <c r="H649" s="8">
        <v>327.07900000000001</v>
      </c>
    </row>
    <row r="650" spans="1:8" s="7" customFormat="1" ht="24" hidden="1" customHeight="1" outlineLevel="1" x14ac:dyDescent="0.25">
      <c r="A650" s="62">
        <v>846</v>
      </c>
      <c r="B650" s="8" t="s">
        <v>70</v>
      </c>
      <c r="C650" s="54" t="s">
        <v>2165</v>
      </c>
      <c r="D650" s="8">
        <v>2021</v>
      </c>
      <c r="E650" s="8"/>
      <c r="F650" s="8">
        <v>272</v>
      </c>
      <c r="G650" s="8">
        <v>45</v>
      </c>
      <c r="H650" s="8">
        <v>413.95400000000001</v>
      </c>
    </row>
    <row r="651" spans="1:8" s="7" customFormat="1" ht="24" hidden="1" customHeight="1" outlineLevel="1" x14ac:dyDescent="0.25">
      <c r="A651" s="61">
        <v>9552</v>
      </c>
      <c r="B651" s="8" t="s">
        <v>70</v>
      </c>
      <c r="C651" s="54" t="s">
        <v>2166</v>
      </c>
      <c r="D651" s="8">
        <v>2021</v>
      </c>
      <c r="E651" s="8"/>
      <c r="F651" s="8">
        <v>166</v>
      </c>
      <c r="G651" s="8">
        <v>10</v>
      </c>
      <c r="H651" s="8">
        <v>272.72800000000001</v>
      </c>
    </row>
    <row r="652" spans="1:8" s="7" customFormat="1" ht="24" hidden="1" customHeight="1" outlineLevel="1" x14ac:dyDescent="0.25">
      <c r="A652" s="62">
        <v>3801</v>
      </c>
      <c r="B652" s="8" t="s">
        <v>70</v>
      </c>
      <c r="C652" s="54" t="s">
        <v>2167</v>
      </c>
      <c r="D652" s="8">
        <v>2021</v>
      </c>
      <c r="E652" s="8"/>
      <c r="F652" s="8">
        <v>13</v>
      </c>
      <c r="G652" s="8">
        <v>15</v>
      </c>
      <c r="H652" s="8">
        <v>105.059</v>
      </c>
    </row>
    <row r="653" spans="1:8" s="7" customFormat="1" ht="24" hidden="1" customHeight="1" outlineLevel="1" x14ac:dyDescent="0.25">
      <c r="A653" s="61">
        <v>9553</v>
      </c>
      <c r="B653" s="8" t="s">
        <v>70</v>
      </c>
      <c r="C653" s="54" t="s">
        <v>2168</v>
      </c>
      <c r="D653" s="8">
        <v>2021</v>
      </c>
      <c r="E653" s="8"/>
      <c r="F653" s="8">
        <v>232</v>
      </c>
      <c r="G653" s="8">
        <v>14</v>
      </c>
      <c r="H653" s="8">
        <v>327.53100000000001</v>
      </c>
    </row>
    <row r="654" spans="1:8" s="7" customFormat="1" ht="24" hidden="1" customHeight="1" outlineLevel="1" x14ac:dyDescent="0.25">
      <c r="A654" s="61">
        <v>9563</v>
      </c>
      <c r="B654" s="8" t="s">
        <v>70</v>
      </c>
      <c r="C654" s="54" t="s">
        <v>2169</v>
      </c>
      <c r="D654" s="8">
        <v>2021</v>
      </c>
      <c r="E654" s="8"/>
      <c r="F654" s="8">
        <v>70</v>
      </c>
      <c r="G654" s="8">
        <v>15</v>
      </c>
      <c r="H654" s="8">
        <v>86.536000000000001</v>
      </c>
    </row>
    <row r="655" spans="1:8" s="7" customFormat="1" ht="24" hidden="1" customHeight="1" outlineLevel="1" x14ac:dyDescent="0.25">
      <c r="A655" s="61">
        <v>9554</v>
      </c>
      <c r="B655" s="8" t="s">
        <v>70</v>
      </c>
      <c r="C655" s="54" t="s">
        <v>2170</v>
      </c>
      <c r="D655" s="8">
        <v>2021</v>
      </c>
      <c r="E655" s="8"/>
      <c r="F655" s="8">
        <v>120</v>
      </c>
      <c r="G655" s="8">
        <v>15</v>
      </c>
      <c r="H655" s="8">
        <v>114.628</v>
      </c>
    </row>
    <row r="656" spans="1:8" s="7" customFormat="1" ht="24" hidden="1" customHeight="1" outlineLevel="1" x14ac:dyDescent="0.25">
      <c r="A656" s="61">
        <v>9561</v>
      </c>
      <c r="B656" s="8" t="s">
        <v>70</v>
      </c>
      <c r="C656" s="54" t="s">
        <v>2171</v>
      </c>
      <c r="D656" s="8">
        <v>2021</v>
      </c>
      <c r="E656" s="8"/>
      <c r="F656" s="8">
        <v>160</v>
      </c>
      <c r="G656" s="8">
        <v>15</v>
      </c>
      <c r="H656" s="8">
        <v>149.96100000000001</v>
      </c>
    </row>
    <row r="657" spans="1:8" s="7" customFormat="1" ht="24" hidden="1" customHeight="1" outlineLevel="1" x14ac:dyDescent="0.25">
      <c r="A657" s="61">
        <v>9537</v>
      </c>
      <c r="B657" s="8" t="s">
        <v>70</v>
      </c>
      <c r="C657" s="49" t="s">
        <v>2172</v>
      </c>
      <c r="D657" s="8">
        <v>2021</v>
      </c>
      <c r="E657" s="8"/>
      <c r="F657" s="8">
        <v>110</v>
      </c>
      <c r="G657" s="8">
        <v>6</v>
      </c>
      <c r="H657" s="8">
        <v>148.137</v>
      </c>
    </row>
    <row r="658" spans="1:8" s="7" customFormat="1" ht="24" hidden="1" customHeight="1" outlineLevel="1" x14ac:dyDescent="0.25">
      <c r="A658" s="61">
        <v>9559</v>
      </c>
      <c r="B658" s="8" t="s">
        <v>70</v>
      </c>
      <c r="C658" s="54" t="s">
        <v>2173</v>
      </c>
      <c r="D658" s="8">
        <v>2021</v>
      </c>
      <c r="E658" s="8"/>
      <c r="F658" s="8">
        <v>150</v>
      </c>
      <c r="G658" s="8">
        <v>15</v>
      </c>
      <c r="H658" s="8">
        <v>161.434</v>
      </c>
    </row>
    <row r="659" spans="1:8" s="7" customFormat="1" ht="24" hidden="1" customHeight="1" outlineLevel="1" x14ac:dyDescent="0.25">
      <c r="A659" s="62">
        <v>1181</v>
      </c>
      <c r="B659" s="8" t="s">
        <v>70</v>
      </c>
      <c r="C659" s="54" t="s">
        <v>2174</v>
      </c>
      <c r="D659" s="8">
        <v>2021</v>
      </c>
      <c r="E659" s="8"/>
      <c r="F659" s="8">
        <v>435</v>
      </c>
      <c r="G659" s="8">
        <v>100</v>
      </c>
      <c r="H659" s="8">
        <v>808.23299999999995</v>
      </c>
    </row>
    <row r="660" spans="1:8" s="7" customFormat="1" ht="24" hidden="1" customHeight="1" outlineLevel="1" x14ac:dyDescent="0.25">
      <c r="A660" s="61">
        <v>9734</v>
      </c>
      <c r="B660" s="8" t="s">
        <v>70</v>
      </c>
      <c r="C660" s="49" t="s">
        <v>2175</v>
      </c>
      <c r="D660" s="8">
        <v>2021</v>
      </c>
      <c r="E660" s="8"/>
      <c r="F660" s="8">
        <v>138</v>
      </c>
      <c r="G660" s="8">
        <v>170</v>
      </c>
      <c r="H660" s="8">
        <v>365.95699999999999</v>
      </c>
    </row>
    <row r="661" spans="1:8" s="7" customFormat="1" ht="24" hidden="1" customHeight="1" outlineLevel="1" x14ac:dyDescent="0.25">
      <c r="A661" s="62">
        <v>797</v>
      </c>
      <c r="B661" s="8" t="s">
        <v>70</v>
      </c>
      <c r="C661" s="54" t="s">
        <v>2176</v>
      </c>
      <c r="D661" s="8">
        <v>2021</v>
      </c>
      <c r="E661" s="8"/>
      <c r="F661" s="8">
        <v>40</v>
      </c>
      <c r="G661" s="8">
        <v>14</v>
      </c>
      <c r="H661" s="8">
        <v>65.537999999999997</v>
      </c>
    </row>
    <row r="662" spans="1:8" s="7" customFormat="1" ht="24" hidden="1" customHeight="1" outlineLevel="1" x14ac:dyDescent="0.25">
      <c r="A662" s="61">
        <v>9546</v>
      </c>
      <c r="B662" s="8" t="s">
        <v>70</v>
      </c>
      <c r="C662" s="54" t="s">
        <v>2177</v>
      </c>
      <c r="D662" s="8">
        <v>2021</v>
      </c>
      <c r="E662" s="8"/>
      <c r="F662" s="8">
        <v>150</v>
      </c>
      <c r="G662" s="8">
        <v>15</v>
      </c>
      <c r="H662" s="8">
        <v>140.089</v>
      </c>
    </row>
    <row r="663" spans="1:8" s="7" customFormat="1" ht="24" hidden="1" customHeight="1" outlineLevel="1" x14ac:dyDescent="0.25">
      <c r="A663" s="61">
        <v>9681</v>
      </c>
      <c r="B663" s="8" t="s">
        <v>70</v>
      </c>
      <c r="C663" s="54" t="s">
        <v>2178</v>
      </c>
      <c r="D663" s="8">
        <v>2021</v>
      </c>
      <c r="E663" s="8"/>
      <c r="F663" s="8">
        <v>4</v>
      </c>
      <c r="G663" s="8">
        <v>105</v>
      </c>
      <c r="H663" s="8">
        <v>57.002000000000002</v>
      </c>
    </row>
    <row r="664" spans="1:8" s="7" customFormat="1" ht="24" hidden="1" customHeight="1" outlineLevel="1" x14ac:dyDescent="0.25">
      <c r="A664" s="62">
        <v>1170</v>
      </c>
      <c r="B664" s="8" t="s">
        <v>70</v>
      </c>
      <c r="C664" s="54" t="s">
        <v>2179</v>
      </c>
      <c r="D664" s="8">
        <v>2021</v>
      </c>
      <c r="E664" s="8"/>
      <c r="F664" s="8">
        <v>187</v>
      </c>
      <c r="G664" s="8">
        <v>60</v>
      </c>
      <c r="H664" s="8">
        <v>327.5</v>
      </c>
    </row>
    <row r="665" spans="1:8" s="7" customFormat="1" ht="24" hidden="1" customHeight="1" outlineLevel="1" x14ac:dyDescent="0.25">
      <c r="A665" s="61">
        <v>9740</v>
      </c>
      <c r="B665" s="8" t="s">
        <v>70</v>
      </c>
      <c r="C665" s="54" t="s">
        <v>2180</v>
      </c>
      <c r="D665" s="8">
        <v>2021</v>
      </c>
      <c r="E665" s="8"/>
      <c r="F665" s="8">
        <v>86</v>
      </c>
      <c r="G665" s="8">
        <v>150</v>
      </c>
      <c r="H665" s="8">
        <v>118.57</v>
      </c>
    </row>
    <row r="666" spans="1:8" s="7" customFormat="1" ht="24" hidden="1" customHeight="1" outlineLevel="1" x14ac:dyDescent="0.25">
      <c r="A666" s="61">
        <v>9686</v>
      </c>
      <c r="B666" s="8" t="s">
        <v>70</v>
      </c>
      <c r="C666" s="54" t="s">
        <v>2181</v>
      </c>
      <c r="D666" s="8">
        <v>2021</v>
      </c>
      <c r="E666" s="8"/>
      <c r="F666" s="8">
        <v>15</v>
      </c>
      <c r="G666" s="8">
        <v>150</v>
      </c>
      <c r="H666" s="8">
        <v>71.094999999999999</v>
      </c>
    </row>
    <row r="667" spans="1:8" s="7" customFormat="1" ht="24" hidden="1" customHeight="1" outlineLevel="1" x14ac:dyDescent="0.25">
      <c r="A667" s="61">
        <v>9736</v>
      </c>
      <c r="B667" s="8" t="s">
        <v>70</v>
      </c>
      <c r="C667" s="54" t="s">
        <v>2182</v>
      </c>
      <c r="D667" s="8">
        <v>2021</v>
      </c>
      <c r="E667" s="8"/>
      <c r="F667" s="8">
        <v>10</v>
      </c>
      <c r="G667" s="8">
        <v>107</v>
      </c>
      <c r="H667" s="8">
        <v>44.889000000000003</v>
      </c>
    </row>
    <row r="668" spans="1:8" s="7" customFormat="1" ht="24" hidden="1" customHeight="1" outlineLevel="1" x14ac:dyDescent="0.25">
      <c r="A668" s="62">
        <v>836</v>
      </c>
      <c r="B668" s="8" t="s">
        <v>70</v>
      </c>
      <c r="C668" s="54" t="s">
        <v>2183</v>
      </c>
      <c r="D668" s="8">
        <v>2021</v>
      </c>
      <c r="E668" s="8"/>
      <c r="F668" s="8">
        <v>741</v>
      </c>
      <c r="G668" s="8">
        <v>150</v>
      </c>
      <c r="H668" s="8">
        <v>967.52200000000005</v>
      </c>
    </row>
    <row r="669" spans="1:8" s="7" customFormat="1" ht="24" hidden="1" customHeight="1" outlineLevel="1" x14ac:dyDescent="0.25">
      <c r="A669" s="61">
        <v>9374</v>
      </c>
      <c r="B669" s="8" t="s">
        <v>70</v>
      </c>
      <c r="C669" s="54" t="s">
        <v>2184</v>
      </c>
      <c r="D669" s="8">
        <v>2021</v>
      </c>
      <c r="E669" s="8"/>
      <c r="F669" s="8">
        <v>88</v>
      </c>
      <c r="G669" s="8">
        <v>9</v>
      </c>
      <c r="H669" s="8">
        <v>143.601</v>
      </c>
    </row>
    <row r="670" spans="1:8" s="7" customFormat="1" ht="24" hidden="1" customHeight="1" outlineLevel="1" x14ac:dyDescent="0.25">
      <c r="A670" s="61">
        <v>9391</v>
      </c>
      <c r="B670" s="8" t="s">
        <v>70</v>
      </c>
      <c r="C670" s="54" t="s">
        <v>2079</v>
      </c>
      <c r="D670" s="8">
        <v>2021</v>
      </c>
      <c r="E670" s="8"/>
      <c r="F670" s="8">
        <v>41.5</v>
      </c>
      <c r="G670" s="8">
        <v>15</v>
      </c>
      <c r="H670" s="8">
        <v>140.08000000000001</v>
      </c>
    </row>
    <row r="671" spans="1:8" s="7" customFormat="1" ht="24" hidden="1" customHeight="1" outlineLevel="1" x14ac:dyDescent="0.25">
      <c r="A671" s="62">
        <v>3885</v>
      </c>
      <c r="B671" s="8" t="s">
        <v>70</v>
      </c>
      <c r="C671" s="54" t="s">
        <v>2185</v>
      </c>
      <c r="D671" s="8">
        <v>2021</v>
      </c>
      <c r="E671" s="8"/>
      <c r="F671" s="8">
        <v>30.9</v>
      </c>
      <c r="G671" s="8">
        <v>15</v>
      </c>
      <c r="H671" s="8">
        <v>132.589</v>
      </c>
    </row>
    <row r="672" spans="1:8" s="7" customFormat="1" ht="24" hidden="1" customHeight="1" outlineLevel="1" x14ac:dyDescent="0.25">
      <c r="A672" s="61">
        <v>9361</v>
      </c>
      <c r="B672" s="8" t="s">
        <v>70</v>
      </c>
      <c r="C672" s="54" t="s">
        <v>2186</v>
      </c>
      <c r="D672" s="8">
        <v>2021</v>
      </c>
      <c r="E672" s="8"/>
      <c r="F672" s="8">
        <v>53</v>
      </c>
      <c r="G672" s="8">
        <v>75</v>
      </c>
      <c r="H672" s="8">
        <v>216.28299999999999</v>
      </c>
    </row>
    <row r="673" spans="1:8" s="7" customFormat="1" ht="24" hidden="1" customHeight="1" outlineLevel="1" x14ac:dyDescent="0.25">
      <c r="A673" s="61">
        <v>9363</v>
      </c>
      <c r="B673" s="8" t="s">
        <v>70</v>
      </c>
      <c r="C673" s="54" t="s">
        <v>2122</v>
      </c>
      <c r="D673" s="8">
        <v>2021</v>
      </c>
      <c r="E673" s="8"/>
      <c r="F673" s="8">
        <v>15</v>
      </c>
      <c r="G673" s="8">
        <v>65</v>
      </c>
      <c r="H673" s="8">
        <v>167.91499999999999</v>
      </c>
    </row>
    <row r="674" spans="1:8" s="7" customFormat="1" ht="24" hidden="1" customHeight="1" outlineLevel="1" x14ac:dyDescent="0.25">
      <c r="A674" s="62">
        <v>425</v>
      </c>
      <c r="B674" s="8" t="s">
        <v>70</v>
      </c>
      <c r="C674" s="54" t="s">
        <v>2123</v>
      </c>
      <c r="D674" s="8">
        <v>2021</v>
      </c>
      <c r="E674" s="8"/>
      <c r="F674" s="8">
        <v>12</v>
      </c>
      <c r="G674" s="8">
        <v>300</v>
      </c>
      <c r="H674" s="8">
        <v>148.62700000000001</v>
      </c>
    </row>
    <row r="675" spans="1:8" s="7" customFormat="1" ht="24" hidden="1" customHeight="1" outlineLevel="1" x14ac:dyDescent="0.25">
      <c r="A675" s="62">
        <v>422</v>
      </c>
      <c r="B675" s="8" t="s">
        <v>70</v>
      </c>
      <c r="C675" s="54" t="s">
        <v>2124</v>
      </c>
      <c r="D675" s="8">
        <v>2021</v>
      </c>
      <c r="E675" s="8"/>
      <c r="F675" s="8">
        <v>4</v>
      </c>
      <c r="G675" s="8">
        <v>150</v>
      </c>
      <c r="H675" s="8">
        <v>131.49700000000001</v>
      </c>
    </row>
    <row r="676" spans="1:8" s="7" customFormat="1" ht="24" hidden="1" customHeight="1" outlineLevel="1" x14ac:dyDescent="0.25">
      <c r="A676" s="61">
        <v>9369</v>
      </c>
      <c r="B676" s="8" t="s">
        <v>70</v>
      </c>
      <c r="C676" s="54" t="s">
        <v>2125</v>
      </c>
      <c r="D676" s="8">
        <v>2021</v>
      </c>
      <c r="E676" s="8"/>
      <c r="F676" s="8">
        <v>340</v>
      </c>
      <c r="G676" s="8">
        <v>75</v>
      </c>
      <c r="H676" s="8">
        <v>521.96699999999998</v>
      </c>
    </row>
    <row r="677" spans="1:8" s="7" customFormat="1" ht="24" hidden="1" customHeight="1" outlineLevel="1" x14ac:dyDescent="0.25">
      <c r="A677" s="61">
        <v>9358</v>
      </c>
      <c r="B677" s="8" t="s">
        <v>70</v>
      </c>
      <c r="C677" s="54" t="s">
        <v>2126</v>
      </c>
      <c r="D677" s="8">
        <v>2021</v>
      </c>
      <c r="E677" s="8"/>
      <c r="F677" s="8">
        <v>505</v>
      </c>
      <c r="G677" s="8">
        <v>45</v>
      </c>
      <c r="H677" s="8">
        <v>728.00400000000002</v>
      </c>
    </row>
    <row r="678" spans="1:8" s="7" customFormat="1" ht="24" hidden="1" customHeight="1" outlineLevel="1" x14ac:dyDescent="0.25">
      <c r="A678" s="61">
        <v>9354</v>
      </c>
      <c r="B678" s="8" t="s">
        <v>70</v>
      </c>
      <c r="C678" s="54" t="s">
        <v>2187</v>
      </c>
      <c r="D678" s="8">
        <v>2021</v>
      </c>
      <c r="E678" s="8"/>
      <c r="F678" s="8">
        <v>10</v>
      </c>
      <c r="G678" s="8">
        <v>15</v>
      </c>
      <c r="H678" s="8">
        <v>158.63499999999999</v>
      </c>
    </row>
    <row r="679" spans="1:8" s="7" customFormat="1" ht="24" hidden="1" customHeight="1" outlineLevel="1" x14ac:dyDescent="0.25">
      <c r="A679" s="61">
        <v>9365</v>
      </c>
      <c r="B679" s="8" t="s">
        <v>70</v>
      </c>
      <c r="C679" s="54" t="s">
        <v>2127</v>
      </c>
      <c r="D679" s="8">
        <v>2021</v>
      </c>
      <c r="E679" s="8"/>
      <c r="F679" s="8">
        <v>37</v>
      </c>
      <c r="G679" s="8">
        <v>119.2</v>
      </c>
      <c r="H679" s="8">
        <v>109.45399999999999</v>
      </c>
    </row>
    <row r="680" spans="1:8" s="7" customFormat="1" ht="24" hidden="1" customHeight="1" outlineLevel="1" x14ac:dyDescent="0.25">
      <c r="A680" s="61">
        <v>9364</v>
      </c>
      <c r="B680" s="8" t="s">
        <v>70</v>
      </c>
      <c r="C680" s="54" t="s">
        <v>2128</v>
      </c>
      <c r="D680" s="8">
        <v>2021</v>
      </c>
      <c r="E680" s="8"/>
      <c r="F680" s="8">
        <v>20</v>
      </c>
      <c r="G680" s="8">
        <v>150</v>
      </c>
      <c r="H680" s="8">
        <v>147.72499999999999</v>
      </c>
    </row>
    <row r="681" spans="1:8" s="7" customFormat="1" ht="24" hidden="1" customHeight="1" outlineLevel="1" x14ac:dyDescent="0.25">
      <c r="A681" s="61">
        <v>9287</v>
      </c>
      <c r="B681" s="8" t="s">
        <v>70</v>
      </c>
      <c r="C681" s="54" t="s">
        <v>2188</v>
      </c>
      <c r="D681" s="8">
        <v>2021</v>
      </c>
      <c r="E681" s="8"/>
      <c r="F681" s="8">
        <v>227</v>
      </c>
      <c r="G681" s="8">
        <v>15</v>
      </c>
      <c r="H681" s="8">
        <v>436.536</v>
      </c>
    </row>
    <row r="682" spans="1:8" s="7" customFormat="1" ht="24" hidden="1" customHeight="1" outlineLevel="1" x14ac:dyDescent="0.25">
      <c r="A682" s="61">
        <v>9335</v>
      </c>
      <c r="B682" s="8" t="s">
        <v>70</v>
      </c>
      <c r="C682" s="54" t="s">
        <v>2189</v>
      </c>
      <c r="D682" s="8">
        <v>2021</v>
      </c>
      <c r="E682" s="8"/>
      <c r="F682" s="8">
        <v>232</v>
      </c>
      <c r="G682" s="8">
        <v>30</v>
      </c>
      <c r="H682" s="8">
        <v>205.85499999999999</v>
      </c>
    </row>
    <row r="683" spans="1:8" s="7" customFormat="1" ht="24" hidden="1" customHeight="1" outlineLevel="1" x14ac:dyDescent="0.25">
      <c r="A683" s="62">
        <v>367</v>
      </c>
      <c r="B683" s="8" t="s">
        <v>70</v>
      </c>
      <c r="C683" s="54" t="s">
        <v>2190</v>
      </c>
      <c r="D683" s="8">
        <v>2021</v>
      </c>
      <c r="E683" s="8"/>
      <c r="F683" s="8">
        <v>357</v>
      </c>
      <c r="G683" s="8">
        <v>15</v>
      </c>
      <c r="H683" s="8">
        <v>546.26599999999996</v>
      </c>
    </row>
    <row r="684" spans="1:8" s="7" customFormat="1" ht="24" hidden="1" customHeight="1" outlineLevel="1" x14ac:dyDescent="0.25">
      <c r="A684" s="61">
        <v>9368</v>
      </c>
      <c r="B684" s="8" t="s">
        <v>70</v>
      </c>
      <c r="C684" s="54" t="s">
        <v>2191</v>
      </c>
      <c r="D684" s="8">
        <v>2021</v>
      </c>
      <c r="E684" s="8"/>
      <c r="F684" s="8">
        <v>5</v>
      </c>
      <c r="G684" s="8">
        <v>150</v>
      </c>
      <c r="H684" s="8">
        <v>172.47200000000001</v>
      </c>
    </row>
    <row r="685" spans="1:8" s="7" customFormat="1" ht="24" hidden="1" customHeight="1" outlineLevel="1" x14ac:dyDescent="0.25">
      <c r="A685" s="62">
        <v>421</v>
      </c>
      <c r="B685" s="8" t="s">
        <v>70</v>
      </c>
      <c r="C685" s="54" t="s">
        <v>2192</v>
      </c>
      <c r="D685" s="8">
        <v>2021</v>
      </c>
      <c r="E685" s="8"/>
      <c r="F685" s="8">
        <v>130</v>
      </c>
      <c r="G685" s="8">
        <v>149</v>
      </c>
      <c r="H685" s="8">
        <v>270.88200000000001</v>
      </c>
    </row>
    <row r="686" spans="1:8" s="7" customFormat="1" ht="24" hidden="1" customHeight="1" outlineLevel="1" x14ac:dyDescent="0.25">
      <c r="A686" s="61">
        <v>9342</v>
      </c>
      <c r="B686" s="8" t="s">
        <v>70</v>
      </c>
      <c r="C686" s="54" t="s">
        <v>2193</v>
      </c>
      <c r="D686" s="8">
        <v>2021</v>
      </c>
      <c r="E686" s="8"/>
      <c r="F686" s="8">
        <v>365</v>
      </c>
      <c r="G686" s="8">
        <v>60</v>
      </c>
      <c r="H686" s="8">
        <v>589.14700000000005</v>
      </c>
    </row>
    <row r="687" spans="1:8" s="7" customFormat="1" ht="24" hidden="1" customHeight="1" outlineLevel="1" x14ac:dyDescent="0.25">
      <c r="A687" s="61">
        <v>9326</v>
      </c>
      <c r="B687" s="8" t="s">
        <v>70</v>
      </c>
      <c r="C687" s="54" t="s">
        <v>2194</v>
      </c>
      <c r="D687" s="8">
        <v>2021</v>
      </c>
      <c r="E687" s="8"/>
      <c r="F687" s="8">
        <v>546</v>
      </c>
      <c r="G687" s="8">
        <v>60</v>
      </c>
      <c r="H687" s="8">
        <v>845.61500000000001</v>
      </c>
    </row>
    <row r="688" spans="1:8" s="7" customFormat="1" ht="24" hidden="1" customHeight="1" outlineLevel="1" x14ac:dyDescent="0.25">
      <c r="A688" s="62">
        <v>3748</v>
      </c>
      <c r="B688" s="8" t="s">
        <v>70</v>
      </c>
      <c r="C688" s="54" t="s">
        <v>2195</v>
      </c>
      <c r="D688" s="8">
        <v>2021</v>
      </c>
      <c r="E688" s="8"/>
      <c r="F688" s="8">
        <v>190</v>
      </c>
      <c r="G688" s="8">
        <v>65</v>
      </c>
      <c r="H688" s="8">
        <v>530.30899999999997</v>
      </c>
    </row>
    <row r="689" spans="1:8" s="7" customFormat="1" ht="24" hidden="1" customHeight="1" outlineLevel="1" x14ac:dyDescent="0.25">
      <c r="A689" s="62">
        <v>3714</v>
      </c>
      <c r="B689" s="8" t="s">
        <v>70</v>
      </c>
      <c r="C689" s="54" t="s">
        <v>2196</v>
      </c>
      <c r="D689" s="8">
        <v>2021</v>
      </c>
      <c r="E689" s="8"/>
      <c r="F689" s="8">
        <v>91</v>
      </c>
      <c r="G689" s="8">
        <v>120</v>
      </c>
      <c r="H689" s="8">
        <v>171.41499999999999</v>
      </c>
    </row>
    <row r="690" spans="1:8" s="7" customFormat="1" ht="24" hidden="1" customHeight="1" outlineLevel="1" x14ac:dyDescent="0.25">
      <c r="A690" s="61">
        <v>9336</v>
      </c>
      <c r="B690" s="8" t="s">
        <v>70</v>
      </c>
      <c r="C690" s="54" t="s">
        <v>2197</v>
      </c>
      <c r="D690" s="8">
        <v>2021</v>
      </c>
      <c r="E690" s="8"/>
      <c r="F690" s="8">
        <v>136</v>
      </c>
      <c r="G690" s="8">
        <v>15</v>
      </c>
      <c r="H690" s="8">
        <v>235.70400000000001</v>
      </c>
    </row>
    <row r="691" spans="1:8" s="7" customFormat="1" ht="24" hidden="1" customHeight="1" outlineLevel="1" x14ac:dyDescent="0.25">
      <c r="A691" s="61">
        <v>9324</v>
      </c>
      <c r="B691" s="8" t="s">
        <v>70</v>
      </c>
      <c r="C691" s="54" t="s">
        <v>2198</v>
      </c>
      <c r="D691" s="8">
        <v>2021</v>
      </c>
      <c r="E691" s="8"/>
      <c r="F691" s="8">
        <v>131</v>
      </c>
      <c r="G691" s="8">
        <v>45</v>
      </c>
      <c r="H691" s="8">
        <v>239.42500000000001</v>
      </c>
    </row>
    <row r="692" spans="1:8" s="7" customFormat="1" ht="24" hidden="1" customHeight="1" outlineLevel="1" x14ac:dyDescent="0.25">
      <c r="A692" s="61">
        <v>9442</v>
      </c>
      <c r="B692" s="8" t="s">
        <v>70</v>
      </c>
      <c r="C692" s="54" t="s">
        <v>2132</v>
      </c>
      <c r="D692" s="8">
        <v>2021</v>
      </c>
      <c r="E692" s="8"/>
      <c r="F692" s="8">
        <v>15</v>
      </c>
      <c r="G692" s="8">
        <v>70</v>
      </c>
      <c r="H692" s="8">
        <v>112.498</v>
      </c>
    </row>
    <row r="693" spans="1:8" s="7" customFormat="1" ht="24" hidden="1" customHeight="1" outlineLevel="1" x14ac:dyDescent="0.25">
      <c r="A693" s="61">
        <v>9372</v>
      </c>
      <c r="B693" s="8" t="s">
        <v>70</v>
      </c>
      <c r="C693" s="54" t="s">
        <v>2133</v>
      </c>
      <c r="D693" s="8">
        <v>2021</v>
      </c>
      <c r="E693" s="8"/>
      <c r="F693" s="8">
        <v>2298</v>
      </c>
      <c r="G693" s="8">
        <v>210</v>
      </c>
      <c r="H693" s="8">
        <v>2989.25</v>
      </c>
    </row>
    <row r="694" spans="1:8" s="7" customFormat="1" ht="24" hidden="1" customHeight="1" outlineLevel="1" x14ac:dyDescent="0.25">
      <c r="A694" s="61">
        <v>9271</v>
      </c>
      <c r="B694" s="8" t="s">
        <v>70</v>
      </c>
      <c r="C694" s="54" t="s">
        <v>2199</v>
      </c>
      <c r="D694" s="8">
        <v>2021</v>
      </c>
      <c r="E694" s="8"/>
      <c r="F694" s="8">
        <v>135</v>
      </c>
      <c r="G694" s="8">
        <v>15</v>
      </c>
      <c r="H694" s="8">
        <v>225.13399999999999</v>
      </c>
    </row>
    <row r="695" spans="1:8" s="7" customFormat="1" ht="24" hidden="1" customHeight="1" outlineLevel="1" x14ac:dyDescent="0.25">
      <c r="A695" s="61">
        <v>9362</v>
      </c>
      <c r="B695" s="8" t="s">
        <v>70</v>
      </c>
      <c r="C695" s="54" t="s">
        <v>2200</v>
      </c>
      <c r="D695" s="8">
        <v>2021</v>
      </c>
      <c r="E695" s="8"/>
      <c r="F695" s="8">
        <v>553</v>
      </c>
      <c r="G695" s="8">
        <v>60</v>
      </c>
      <c r="H695" s="8">
        <v>725.59299999999996</v>
      </c>
    </row>
    <row r="696" spans="1:8" s="7" customFormat="1" ht="24" hidden="1" customHeight="1" outlineLevel="1" x14ac:dyDescent="0.25">
      <c r="A696" s="61">
        <v>9429</v>
      </c>
      <c r="B696" s="8" t="s">
        <v>70</v>
      </c>
      <c r="C696" s="54" t="s">
        <v>2201</v>
      </c>
      <c r="D696" s="8">
        <v>2021</v>
      </c>
      <c r="E696" s="8"/>
      <c r="F696" s="8">
        <v>453</v>
      </c>
      <c r="G696" s="8">
        <v>90</v>
      </c>
      <c r="H696" s="8">
        <v>1049.3689999999999</v>
      </c>
    </row>
    <row r="697" spans="1:8" s="7" customFormat="1" ht="24" hidden="1" customHeight="1" outlineLevel="1" x14ac:dyDescent="0.25">
      <c r="A697" s="61">
        <v>9352</v>
      </c>
      <c r="B697" s="8" t="s">
        <v>70</v>
      </c>
      <c r="C697" s="54" t="s">
        <v>2202</v>
      </c>
      <c r="D697" s="8">
        <v>2021</v>
      </c>
      <c r="E697" s="8"/>
      <c r="F697" s="8">
        <v>317</v>
      </c>
      <c r="G697" s="8">
        <v>90</v>
      </c>
      <c r="H697" s="8">
        <v>583.53099999999995</v>
      </c>
    </row>
    <row r="698" spans="1:8" s="7" customFormat="1" ht="24" hidden="1" customHeight="1" outlineLevel="1" x14ac:dyDescent="0.25">
      <c r="A698" s="61">
        <v>9370</v>
      </c>
      <c r="B698" s="8" t="s">
        <v>70</v>
      </c>
      <c r="C698" s="54" t="s">
        <v>2203</v>
      </c>
      <c r="D698" s="8">
        <v>2021</v>
      </c>
      <c r="E698" s="8"/>
      <c r="F698" s="8">
        <v>182</v>
      </c>
      <c r="G698" s="8">
        <v>15</v>
      </c>
      <c r="H698" s="8">
        <v>386.55099999999999</v>
      </c>
    </row>
    <row r="699" spans="1:8" s="7" customFormat="1" ht="24" hidden="1" customHeight="1" outlineLevel="1" x14ac:dyDescent="0.25">
      <c r="A699" s="62">
        <v>563</v>
      </c>
      <c r="B699" s="8" t="s">
        <v>70</v>
      </c>
      <c r="C699" s="54" t="s">
        <v>2204</v>
      </c>
      <c r="D699" s="8">
        <v>2021</v>
      </c>
      <c r="E699" s="8"/>
      <c r="F699" s="8">
        <v>41</v>
      </c>
      <c r="G699" s="8">
        <v>150</v>
      </c>
      <c r="H699" s="8">
        <v>202.51900000000001</v>
      </c>
    </row>
    <row r="700" spans="1:8" s="7" customFormat="1" ht="24" hidden="1" customHeight="1" outlineLevel="1" x14ac:dyDescent="0.25">
      <c r="A700" s="61">
        <v>9091</v>
      </c>
      <c r="B700" s="8" t="s">
        <v>70</v>
      </c>
      <c r="C700" s="54" t="s">
        <v>2205</v>
      </c>
      <c r="D700" s="8">
        <v>2021</v>
      </c>
      <c r="E700" s="8"/>
      <c r="F700" s="8">
        <v>17</v>
      </c>
      <c r="G700" s="8">
        <v>60</v>
      </c>
      <c r="H700" s="8">
        <v>127.78100000000001</v>
      </c>
    </row>
    <row r="701" spans="1:8" s="7" customFormat="1" ht="24" hidden="1" customHeight="1" outlineLevel="1" x14ac:dyDescent="0.25">
      <c r="A701" s="62">
        <v>449</v>
      </c>
      <c r="B701" s="8" t="s">
        <v>70</v>
      </c>
      <c r="C701" s="54" t="s">
        <v>2206</v>
      </c>
      <c r="D701" s="8">
        <v>2021</v>
      </c>
      <c r="E701" s="8"/>
      <c r="F701" s="8">
        <v>260</v>
      </c>
      <c r="G701" s="8">
        <v>150</v>
      </c>
      <c r="H701" s="8">
        <v>596.005</v>
      </c>
    </row>
    <row r="702" spans="1:8" s="7" customFormat="1" ht="24" hidden="1" customHeight="1" outlineLevel="1" x14ac:dyDescent="0.25">
      <c r="A702" s="61">
        <v>9079</v>
      </c>
      <c r="B702" s="8" t="s">
        <v>70</v>
      </c>
      <c r="C702" s="54" t="s">
        <v>2207</v>
      </c>
      <c r="D702" s="8">
        <v>2021</v>
      </c>
      <c r="E702" s="8"/>
      <c r="F702" s="8">
        <v>203</v>
      </c>
      <c r="G702" s="8">
        <v>105</v>
      </c>
      <c r="H702" s="8">
        <v>481.79300000000001</v>
      </c>
    </row>
    <row r="703" spans="1:8" s="7" customFormat="1" ht="24" hidden="1" customHeight="1" outlineLevel="1" x14ac:dyDescent="0.25">
      <c r="A703" s="62">
        <v>447</v>
      </c>
      <c r="B703" s="8" t="s">
        <v>70</v>
      </c>
      <c r="C703" s="54" t="s">
        <v>2208</v>
      </c>
      <c r="D703" s="8">
        <v>2021</v>
      </c>
      <c r="E703" s="8"/>
      <c r="F703" s="8">
        <v>223</v>
      </c>
      <c r="G703" s="8">
        <v>30</v>
      </c>
      <c r="H703" s="8">
        <v>438.20800000000003</v>
      </c>
    </row>
    <row r="704" spans="1:8" s="7" customFormat="1" ht="24" hidden="1" customHeight="1" outlineLevel="1" x14ac:dyDescent="0.25">
      <c r="A704" s="62">
        <v>897</v>
      </c>
      <c r="B704" s="8" t="s">
        <v>70</v>
      </c>
      <c r="C704" s="54" t="s">
        <v>2209</v>
      </c>
      <c r="D704" s="8">
        <v>2021</v>
      </c>
      <c r="E704" s="8"/>
      <c r="F704" s="8">
        <v>234</v>
      </c>
      <c r="G704" s="8">
        <v>150</v>
      </c>
      <c r="H704" s="8">
        <v>320.14299999999997</v>
      </c>
    </row>
    <row r="705" spans="1:41" s="7" customFormat="1" ht="15.75" collapsed="1" x14ac:dyDescent="0.25">
      <c r="A705" s="6"/>
      <c r="B705" s="126" t="s">
        <v>70</v>
      </c>
      <c r="C705" s="126" t="s">
        <v>4027</v>
      </c>
      <c r="D705" s="126"/>
      <c r="E705" s="123" t="s">
        <v>23</v>
      </c>
      <c r="F705" s="123"/>
      <c r="G705" s="123"/>
      <c r="H705" s="123"/>
    </row>
    <row r="706" spans="1:41" s="7" customFormat="1" ht="18.75" customHeight="1" x14ac:dyDescent="0.25">
      <c r="A706" s="6"/>
      <c r="B706" s="137"/>
      <c r="C706" s="137"/>
      <c r="D706" s="137"/>
      <c r="E706" s="124"/>
      <c r="F706" s="124"/>
      <c r="G706" s="124"/>
      <c r="H706" s="124"/>
    </row>
    <row r="707" spans="1:41" s="7" customFormat="1" ht="17.25" customHeight="1" x14ac:dyDescent="0.25">
      <c r="A707" s="6"/>
      <c r="B707" s="138"/>
      <c r="C707" s="138"/>
      <c r="D707" s="138"/>
      <c r="E707" s="125"/>
      <c r="F707" s="125"/>
      <c r="G707" s="125"/>
      <c r="H707" s="125"/>
    </row>
    <row r="708" spans="1:41" s="7" customFormat="1" ht="17.25" customHeight="1" x14ac:dyDescent="0.25">
      <c r="A708" s="6"/>
      <c r="B708" s="13" t="s">
        <v>70</v>
      </c>
      <c r="C708" s="14" t="s">
        <v>1941</v>
      </c>
      <c r="D708" s="13">
        <v>2019</v>
      </c>
      <c r="E708" s="13" t="s">
        <v>23</v>
      </c>
      <c r="F708" s="13">
        <f ca="1">SUMIF($D$711:$H$848,$D$708,$F$711:$F$848)</f>
        <v>6865</v>
      </c>
      <c r="G708" s="13">
        <f ca="1">SUMIF($D$711:$H$848,$D$708,$G$711:$G$848)</f>
        <v>1452</v>
      </c>
      <c r="H708" s="16">
        <f ca="1">SUMIF($D$711:$H$848,$D$708,$H$711:$H$848)</f>
        <v>8728.110999999999</v>
      </c>
    </row>
    <row r="709" spans="1:41" s="7" customFormat="1" ht="17.25" customHeight="1" x14ac:dyDescent="0.25">
      <c r="A709" s="6"/>
      <c r="B709" s="13" t="s">
        <v>70</v>
      </c>
      <c r="C709" s="14" t="s">
        <v>1941</v>
      </c>
      <c r="D709" s="13">
        <v>2020</v>
      </c>
      <c r="E709" s="13" t="s">
        <v>23</v>
      </c>
      <c r="F709" s="13">
        <f ca="1">SUMIF($D$711:$H$848,$D$709,$F$711:$F$848)</f>
        <v>12633</v>
      </c>
      <c r="G709" s="16">
        <f ca="1">SUMIF($D$711:$H$848,$D$709,$G$711:$G$848)</f>
        <v>6707.7</v>
      </c>
      <c r="H709" s="16">
        <f ca="1">SUMIF($D$711:$H$848,$D$709,$H$711:$H$848)</f>
        <v>24427.842940000006</v>
      </c>
    </row>
    <row r="710" spans="1:41" s="33" customFormat="1" ht="17.25" customHeight="1" x14ac:dyDescent="0.25">
      <c r="A710" s="6"/>
      <c r="B710" s="13" t="s">
        <v>70</v>
      </c>
      <c r="C710" s="14" t="s">
        <v>1941</v>
      </c>
      <c r="D710" s="13">
        <v>2021</v>
      </c>
      <c r="E710" s="13" t="s">
        <v>23</v>
      </c>
      <c r="F710" s="13">
        <f ca="1">SUMIF($D$711:$H$848,$D$710,$F$711:$F$848)</f>
        <v>12208</v>
      </c>
      <c r="G710" s="16">
        <f ca="1">SUMIF($D$711:$H$848,$D$710,$G$711:$G$848)</f>
        <v>2826</v>
      </c>
      <c r="H710" s="16">
        <f ca="1">SUMIF($D$711:$H$848,$D$710,$H$711:$H$848)</f>
        <v>23939.066260000007</v>
      </c>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row>
    <row r="711" spans="1:41" s="7" customFormat="1" ht="17.25" hidden="1" customHeight="1" outlineLevel="1" x14ac:dyDescent="0.25">
      <c r="A711" s="6">
        <v>6662</v>
      </c>
      <c r="B711" s="8" t="s">
        <v>70</v>
      </c>
      <c r="C711" s="54" t="s">
        <v>71</v>
      </c>
      <c r="D711" s="8">
        <v>2019</v>
      </c>
      <c r="E711" s="8"/>
      <c r="F711" s="8">
        <v>5</v>
      </c>
      <c r="G711" s="8">
        <v>165</v>
      </c>
      <c r="H711" s="8">
        <v>8.24</v>
      </c>
    </row>
    <row r="712" spans="1:41" s="7" customFormat="1" ht="17.25" hidden="1" customHeight="1" outlineLevel="1" x14ac:dyDescent="0.25">
      <c r="A712" s="6">
        <v>555</v>
      </c>
      <c r="B712" s="8" t="s">
        <v>70</v>
      </c>
      <c r="C712" s="54" t="s">
        <v>779</v>
      </c>
      <c r="D712" s="8">
        <v>2019</v>
      </c>
      <c r="E712" s="8"/>
      <c r="F712" s="8">
        <v>1059</v>
      </c>
      <c r="G712" s="59">
        <v>15</v>
      </c>
      <c r="H712" s="59">
        <v>1361.4849999999999</v>
      </c>
    </row>
    <row r="713" spans="1:41" s="7" customFormat="1" ht="17.25" hidden="1" customHeight="1" outlineLevel="1" x14ac:dyDescent="0.25">
      <c r="A713" s="6">
        <v>2877</v>
      </c>
      <c r="B713" s="8" t="s">
        <v>70</v>
      </c>
      <c r="C713" s="54" t="s">
        <v>608</v>
      </c>
      <c r="D713" s="8">
        <v>2019</v>
      </c>
      <c r="E713" s="8"/>
      <c r="F713" s="8">
        <v>200</v>
      </c>
      <c r="G713" s="59">
        <v>70</v>
      </c>
      <c r="H713" s="59">
        <v>333.16399999999999</v>
      </c>
    </row>
    <row r="714" spans="1:41" s="7" customFormat="1" ht="17.25" hidden="1" customHeight="1" outlineLevel="1" x14ac:dyDescent="0.25">
      <c r="A714" s="6">
        <v>1550</v>
      </c>
      <c r="B714" s="8" t="s">
        <v>70</v>
      </c>
      <c r="C714" s="54" t="s">
        <v>609</v>
      </c>
      <c r="D714" s="8">
        <v>2019</v>
      </c>
      <c r="E714" s="8"/>
      <c r="F714" s="8">
        <v>39</v>
      </c>
      <c r="G714" s="59">
        <v>100</v>
      </c>
      <c r="H714" s="59">
        <v>259.02</v>
      </c>
    </row>
    <row r="715" spans="1:41" s="7" customFormat="1" ht="17.25" hidden="1" customHeight="1" outlineLevel="1" x14ac:dyDescent="0.25">
      <c r="A715" s="6">
        <v>574</v>
      </c>
      <c r="B715" s="8" t="s">
        <v>70</v>
      </c>
      <c r="C715" s="54" t="s">
        <v>525</v>
      </c>
      <c r="D715" s="8">
        <v>2020</v>
      </c>
      <c r="E715" s="8"/>
      <c r="F715" s="8">
        <v>1118</v>
      </c>
      <c r="G715" s="59">
        <v>15</v>
      </c>
      <c r="H715" s="59">
        <v>2213.2146699999998</v>
      </c>
    </row>
    <row r="716" spans="1:41" s="7" customFormat="1" ht="17.25" hidden="1" customHeight="1" outlineLevel="1" x14ac:dyDescent="0.25">
      <c r="A716" s="6">
        <v>1613</v>
      </c>
      <c r="B716" s="8" t="s">
        <v>70</v>
      </c>
      <c r="C716" s="54" t="s">
        <v>625</v>
      </c>
      <c r="D716" s="8">
        <v>2020</v>
      </c>
      <c r="E716" s="8"/>
      <c r="F716" s="8">
        <v>10</v>
      </c>
      <c r="G716" s="59">
        <v>150</v>
      </c>
      <c r="H716" s="59">
        <v>53.822929999999999</v>
      </c>
    </row>
    <row r="717" spans="1:41" s="7" customFormat="1" ht="17.25" hidden="1" customHeight="1" outlineLevel="1" x14ac:dyDescent="0.25">
      <c r="A717" s="6">
        <v>106</v>
      </c>
      <c r="B717" s="8" t="s">
        <v>70</v>
      </c>
      <c r="C717" s="54" t="s">
        <v>626</v>
      </c>
      <c r="D717" s="8">
        <v>2020</v>
      </c>
      <c r="E717" s="8"/>
      <c r="F717" s="8">
        <v>5</v>
      </c>
      <c r="G717" s="59">
        <v>80</v>
      </c>
      <c r="H717" s="59">
        <v>12.452360000000001</v>
      </c>
    </row>
    <row r="718" spans="1:41" s="7" customFormat="1" ht="17.25" hidden="1" customHeight="1" outlineLevel="1" x14ac:dyDescent="0.25">
      <c r="A718" s="6">
        <v>100</v>
      </c>
      <c r="B718" s="8" t="s">
        <v>70</v>
      </c>
      <c r="C718" s="54" t="s">
        <v>780</v>
      </c>
      <c r="D718" s="8">
        <v>2020</v>
      </c>
      <c r="E718" s="8"/>
      <c r="F718" s="8">
        <v>744</v>
      </c>
      <c r="G718" s="59">
        <v>150</v>
      </c>
      <c r="H718" s="59">
        <v>674.07888000000003</v>
      </c>
    </row>
    <row r="719" spans="1:41" s="7" customFormat="1" ht="17.25" hidden="1" customHeight="1" outlineLevel="1" x14ac:dyDescent="0.25">
      <c r="A719" s="6">
        <v>121</v>
      </c>
      <c r="B719" s="8" t="s">
        <v>70</v>
      </c>
      <c r="C719" s="54" t="s">
        <v>640</v>
      </c>
      <c r="D719" s="8">
        <v>2020</v>
      </c>
      <c r="E719" s="8"/>
      <c r="F719" s="8">
        <v>11</v>
      </c>
      <c r="G719" s="59">
        <v>150</v>
      </c>
      <c r="H719" s="59">
        <v>68.083060000000003</v>
      </c>
    </row>
    <row r="720" spans="1:41" s="7" customFormat="1" ht="17.25" hidden="1" customHeight="1" outlineLevel="1" x14ac:dyDescent="0.25">
      <c r="A720" s="6">
        <v>136</v>
      </c>
      <c r="B720" s="8" t="s">
        <v>70</v>
      </c>
      <c r="C720" s="54" t="s">
        <v>781</v>
      </c>
      <c r="D720" s="8">
        <v>2020</v>
      </c>
      <c r="E720" s="8"/>
      <c r="F720" s="8">
        <v>8</v>
      </c>
      <c r="G720" s="59">
        <v>50</v>
      </c>
      <c r="H720" s="59">
        <v>117.9389</v>
      </c>
    </row>
    <row r="721" spans="1:8" s="7" customFormat="1" ht="17.25" hidden="1" customHeight="1" outlineLevel="1" x14ac:dyDescent="0.25">
      <c r="A721" s="6">
        <v>1615</v>
      </c>
      <c r="B721" s="8" t="s">
        <v>70</v>
      </c>
      <c r="C721" s="54" t="s">
        <v>782</v>
      </c>
      <c r="D721" s="8">
        <v>2020</v>
      </c>
      <c r="E721" s="8"/>
      <c r="F721" s="8">
        <v>537</v>
      </c>
      <c r="G721" s="59">
        <v>150</v>
      </c>
      <c r="H721" s="59">
        <v>1109.30583</v>
      </c>
    </row>
    <row r="722" spans="1:8" s="7" customFormat="1" ht="17.25" hidden="1" customHeight="1" outlineLevel="1" x14ac:dyDescent="0.25">
      <c r="A722" s="6">
        <v>180</v>
      </c>
      <c r="B722" s="8" t="s">
        <v>70</v>
      </c>
      <c r="C722" s="54" t="s">
        <v>659</v>
      </c>
      <c r="D722" s="8">
        <v>2020</v>
      </c>
      <c r="E722" s="8"/>
      <c r="F722" s="8">
        <v>386</v>
      </c>
      <c r="G722" s="59">
        <v>45</v>
      </c>
      <c r="H722" s="59">
        <v>948.99820999999997</v>
      </c>
    </row>
    <row r="723" spans="1:8" s="7" customFormat="1" ht="17.25" hidden="1" customHeight="1" outlineLevel="1" x14ac:dyDescent="0.25">
      <c r="A723" s="6">
        <v>214</v>
      </c>
      <c r="B723" s="8" t="s">
        <v>70</v>
      </c>
      <c r="C723" s="54" t="s">
        <v>667</v>
      </c>
      <c r="D723" s="8">
        <v>2020</v>
      </c>
      <c r="E723" s="8"/>
      <c r="F723" s="8">
        <v>4</v>
      </c>
      <c r="G723" s="59">
        <v>15</v>
      </c>
      <c r="H723" s="59">
        <v>38.225009999999997</v>
      </c>
    </row>
    <row r="724" spans="1:8" s="7" customFormat="1" ht="17.25" hidden="1" customHeight="1" outlineLevel="1" x14ac:dyDescent="0.25">
      <c r="A724" s="6">
        <v>289</v>
      </c>
      <c r="B724" s="8" t="s">
        <v>70</v>
      </c>
      <c r="C724" s="54" t="s">
        <v>674</v>
      </c>
      <c r="D724" s="8">
        <v>2020</v>
      </c>
      <c r="E724" s="8"/>
      <c r="F724" s="8">
        <v>28</v>
      </c>
      <c r="G724" s="59">
        <v>150</v>
      </c>
      <c r="H724" s="59">
        <v>64.363249999999994</v>
      </c>
    </row>
    <row r="725" spans="1:8" s="7" customFormat="1" ht="17.25" hidden="1" customHeight="1" outlineLevel="1" x14ac:dyDescent="0.25">
      <c r="A725" s="6">
        <v>1561</v>
      </c>
      <c r="B725" s="8" t="s">
        <v>70</v>
      </c>
      <c r="C725" s="54" t="s">
        <v>675</v>
      </c>
      <c r="D725" s="8">
        <v>2020</v>
      </c>
      <c r="E725" s="8"/>
      <c r="F725" s="8">
        <v>20</v>
      </c>
      <c r="G725" s="59">
        <v>140</v>
      </c>
      <c r="H725" s="59">
        <v>59.57188</v>
      </c>
    </row>
    <row r="726" spans="1:8" s="7" customFormat="1" ht="17.25" hidden="1" customHeight="1" outlineLevel="1" x14ac:dyDescent="0.25">
      <c r="A726" s="6">
        <v>354</v>
      </c>
      <c r="B726" s="8" t="s">
        <v>70</v>
      </c>
      <c r="C726" s="54" t="s">
        <v>679</v>
      </c>
      <c r="D726" s="8">
        <v>2020</v>
      </c>
      <c r="E726" s="8"/>
      <c r="F726" s="8">
        <v>28</v>
      </c>
      <c r="G726" s="59">
        <v>30</v>
      </c>
      <c r="H726" s="59">
        <v>184.44698</v>
      </c>
    </row>
    <row r="727" spans="1:8" s="7" customFormat="1" ht="17.25" hidden="1" customHeight="1" outlineLevel="1" x14ac:dyDescent="0.25">
      <c r="A727" s="6">
        <v>280</v>
      </c>
      <c r="B727" s="8" t="s">
        <v>70</v>
      </c>
      <c r="C727" s="54" t="s">
        <v>554</v>
      </c>
      <c r="D727" s="8">
        <v>2020</v>
      </c>
      <c r="E727" s="8"/>
      <c r="F727" s="8">
        <v>5</v>
      </c>
      <c r="G727" s="59">
        <v>15</v>
      </c>
      <c r="H727" s="59">
        <v>54.16095</v>
      </c>
    </row>
    <row r="728" spans="1:8" s="7" customFormat="1" ht="17.25" hidden="1" customHeight="1" outlineLevel="1" x14ac:dyDescent="0.25">
      <c r="A728" s="6">
        <v>334</v>
      </c>
      <c r="B728" s="8" t="s">
        <v>70</v>
      </c>
      <c r="C728" s="54" t="s">
        <v>146</v>
      </c>
      <c r="D728" s="8">
        <v>2020</v>
      </c>
      <c r="E728" s="8"/>
      <c r="F728" s="8">
        <v>5</v>
      </c>
      <c r="G728" s="59">
        <v>60</v>
      </c>
      <c r="H728" s="59">
        <v>69.431709999999995</v>
      </c>
    </row>
    <row r="729" spans="1:8" s="7" customFormat="1" ht="17.25" hidden="1" customHeight="1" outlineLevel="1" x14ac:dyDescent="0.25">
      <c r="A729" s="6">
        <v>1530</v>
      </c>
      <c r="B729" s="8" t="s">
        <v>70</v>
      </c>
      <c r="C729" s="54" t="s">
        <v>680</v>
      </c>
      <c r="D729" s="8">
        <v>2020</v>
      </c>
      <c r="E729" s="8"/>
      <c r="F729" s="8">
        <v>57</v>
      </c>
      <c r="G729" s="59">
        <v>40</v>
      </c>
      <c r="H729" s="59">
        <v>140.73928000000001</v>
      </c>
    </row>
    <row r="730" spans="1:8" s="7" customFormat="1" ht="17.25" hidden="1" customHeight="1" outlineLevel="1" x14ac:dyDescent="0.25">
      <c r="A730" s="6">
        <v>338</v>
      </c>
      <c r="B730" s="8" t="s">
        <v>70</v>
      </c>
      <c r="C730" s="54" t="s">
        <v>681</v>
      </c>
      <c r="D730" s="8">
        <v>2020</v>
      </c>
      <c r="E730" s="8"/>
      <c r="F730" s="8">
        <v>561</v>
      </c>
      <c r="G730" s="59">
        <v>30</v>
      </c>
      <c r="H730" s="59">
        <v>908.51757999999995</v>
      </c>
    </row>
    <row r="731" spans="1:8" s="7" customFormat="1" ht="17.25" hidden="1" customHeight="1" outlineLevel="1" x14ac:dyDescent="0.25">
      <c r="A731" s="6">
        <v>368</v>
      </c>
      <c r="B731" s="8" t="s">
        <v>70</v>
      </c>
      <c r="C731" s="54" t="s">
        <v>682</v>
      </c>
      <c r="D731" s="8">
        <v>2020</v>
      </c>
      <c r="E731" s="8"/>
      <c r="F731" s="8">
        <v>5</v>
      </c>
      <c r="G731" s="59">
        <v>100</v>
      </c>
      <c r="H731" s="59">
        <v>92.833690000000004</v>
      </c>
    </row>
    <row r="732" spans="1:8" s="7" customFormat="1" ht="17.25" hidden="1" customHeight="1" outlineLevel="1" x14ac:dyDescent="0.25">
      <c r="A732" s="6">
        <v>1520</v>
      </c>
      <c r="B732" s="8" t="s">
        <v>70</v>
      </c>
      <c r="C732" s="54" t="s">
        <v>683</v>
      </c>
      <c r="D732" s="8">
        <v>2020</v>
      </c>
      <c r="E732" s="8"/>
      <c r="F732" s="8">
        <v>6</v>
      </c>
      <c r="G732" s="59">
        <v>150</v>
      </c>
      <c r="H732" s="59">
        <v>72.814940000000007</v>
      </c>
    </row>
    <row r="733" spans="1:8" s="7" customFormat="1" ht="17.25" hidden="1" customHeight="1" outlineLevel="1" x14ac:dyDescent="0.25">
      <c r="A733" s="6">
        <v>1521</v>
      </c>
      <c r="B733" s="8" t="s">
        <v>70</v>
      </c>
      <c r="C733" s="54" t="s">
        <v>530</v>
      </c>
      <c r="D733" s="8">
        <v>2020</v>
      </c>
      <c r="E733" s="8"/>
      <c r="F733" s="8">
        <v>8</v>
      </c>
      <c r="G733" s="59">
        <v>15</v>
      </c>
      <c r="H733" s="59">
        <v>131.45193</v>
      </c>
    </row>
    <row r="734" spans="1:8" s="7" customFormat="1" ht="17.25" hidden="1" customHeight="1" outlineLevel="1" x14ac:dyDescent="0.25">
      <c r="A734" s="6">
        <v>442</v>
      </c>
      <c r="B734" s="8" t="s">
        <v>70</v>
      </c>
      <c r="C734" s="54" t="s">
        <v>689</v>
      </c>
      <c r="D734" s="8">
        <v>2020</v>
      </c>
      <c r="E734" s="8"/>
      <c r="F734" s="8">
        <v>38</v>
      </c>
      <c r="G734" s="59">
        <v>150</v>
      </c>
      <c r="H734" s="59">
        <v>127.53398</v>
      </c>
    </row>
    <row r="735" spans="1:8" s="7" customFormat="1" ht="17.25" hidden="1" customHeight="1" outlineLevel="1" x14ac:dyDescent="0.25">
      <c r="A735" s="6">
        <v>479</v>
      </c>
      <c r="B735" s="8" t="s">
        <v>70</v>
      </c>
      <c r="C735" s="54" t="s">
        <v>556</v>
      </c>
      <c r="D735" s="8">
        <v>2020</v>
      </c>
      <c r="E735" s="8"/>
      <c r="F735" s="8">
        <v>14</v>
      </c>
      <c r="G735" s="59">
        <v>50</v>
      </c>
      <c r="H735" s="59">
        <v>113.29224000000001</v>
      </c>
    </row>
    <row r="736" spans="1:8" s="7" customFormat="1" ht="17.25" hidden="1" customHeight="1" outlineLevel="1" x14ac:dyDescent="0.25">
      <c r="A736" s="6">
        <v>497</v>
      </c>
      <c r="B736" s="8" t="s">
        <v>70</v>
      </c>
      <c r="C736" s="54" t="s">
        <v>694</v>
      </c>
      <c r="D736" s="8">
        <v>2020</v>
      </c>
      <c r="E736" s="8"/>
      <c r="F736" s="8">
        <v>14</v>
      </c>
      <c r="G736" s="59">
        <v>100</v>
      </c>
      <c r="H736" s="59">
        <v>70.722750000000005</v>
      </c>
    </row>
    <row r="737" spans="1:8" s="7" customFormat="1" ht="17.25" hidden="1" customHeight="1" outlineLevel="1" x14ac:dyDescent="0.25">
      <c r="A737" s="6">
        <v>433</v>
      </c>
      <c r="B737" s="8" t="s">
        <v>70</v>
      </c>
      <c r="C737" s="54" t="s">
        <v>695</v>
      </c>
      <c r="D737" s="8">
        <v>2020</v>
      </c>
      <c r="E737" s="8"/>
      <c r="F737" s="8">
        <v>24</v>
      </c>
      <c r="G737" s="59">
        <v>270</v>
      </c>
      <c r="H737" s="59">
        <v>33.381219999999999</v>
      </c>
    </row>
    <row r="738" spans="1:8" s="7" customFormat="1" ht="17.25" hidden="1" customHeight="1" outlineLevel="1" x14ac:dyDescent="0.25">
      <c r="A738" s="6">
        <v>1522</v>
      </c>
      <c r="B738" s="8" t="s">
        <v>70</v>
      </c>
      <c r="C738" s="54" t="s">
        <v>557</v>
      </c>
      <c r="D738" s="8">
        <v>2020</v>
      </c>
      <c r="E738" s="8"/>
      <c r="F738" s="8">
        <v>378</v>
      </c>
      <c r="G738" s="59">
        <v>25</v>
      </c>
      <c r="H738" s="59">
        <v>542.95903999999996</v>
      </c>
    </row>
    <row r="739" spans="1:8" s="7" customFormat="1" ht="17.25" hidden="1" customHeight="1" outlineLevel="1" x14ac:dyDescent="0.25">
      <c r="A739" s="6">
        <v>560</v>
      </c>
      <c r="B739" s="8" t="s">
        <v>70</v>
      </c>
      <c r="C739" s="54" t="s">
        <v>783</v>
      </c>
      <c r="D739" s="8">
        <v>2020</v>
      </c>
      <c r="E739" s="8"/>
      <c r="F739" s="8">
        <v>20</v>
      </c>
      <c r="G739" s="59">
        <v>15</v>
      </c>
      <c r="H739" s="59">
        <v>12.90216</v>
      </c>
    </row>
    <row r="740" spans="1:8" s="7" customFormat="1" ht="17.25" hidden="1" customHeight="1" outlineLevel="1" x14ac:dyDescent="0.25">
      <c r="A740" s="6">
        <v>539</v>
      </c>
      <c r="B740" s="8" t="s">
        <v>70</v>
      </c>
      <c r="C740" s="54" t="s">
        <v>702</v>
      </c>
      <c r="D740" s="8">
        <v>2020</v>
      </c>
      <c r="E740" s="8"/>
      <c r="F740" s="8">
        <v>21</v>
      </c>
      <c r="G740" s="59">
        <v>100</v>
      </c>
      <c r="H740" s="59">
        <v>84.766059999999996</v>
      </c>
    </row>
    <row r="741" spans="1:8" s="7" customFormat="1" ht="17.25" hidden="1" customHeight="1" outlineLevel="1" x14ac:dyDescent="0.25">
      <c r="A741" s="6">
        <v>565</v>
      </c>
      <c r="B741" s="8" t="s">
        <v>70</v>
      </c>
      <c r="C741" s="54" t="s">
        <v>558</v>
      </c>
      <c r="D741" s="8">
        <v>2020</v>
      </c>
      <c r="E741" s="8"/>
      <c r="F741" s="8">
        <v>4</v>
      </c>
      <c r="G741" s="59">
        <v>30</v>
      </c>
      <c r="H741" s="59">
        <v>81.952619999999996</v>
      </c>
    </row>
    <row r="742" spans="1:8" s="7" customFormat="1" ht="17.25" hidden="1" customHeight="1" outlineLevel="1" x14ac:dyDescent="0.25">
      <c r="A742" s="6">
        <v>1600</v>
      </c>
      <c r="B742" s="8" t="s">
        <v>70</v>
      </c>
      <c r="C742" s="54" t="s">
        <v>784</v>
      </c>
      <c r="D742" s="8">
        <v>2020</v>
      </c>
      <c r="E742" s="8"/>
      <c r="F742" s="8">
        <v>16</v>
      </c>
      <c r="G742" s="59">
        <v>15</v>
      </c>
      <c r="H742" s="59">
        <v>158.55396999999999</v>
      </c>
    </row>
    <row r="743" spans="1:8" s="7" customFormat="1" ht="17.25" hidden="1" customHeight="1" outlineLevel="1" x14ac:dyDescent="0.25">
      <c r="A743" s="6">
        <v>625</v>
      </c>
      <c r="B743" s="8" t="s">
        <v>70</v>
      </c>
      <c r="C743" s="54" t="s">
        <v>785</v>
      </c>
      <c r="D743" s="8">
        <v>2020</v>
      </c>
      <c r="E743" s="8"/>
      <c r="F743" s="8">
        <v>7</v>
      </c>
      <c r="G743" s="59">
        <v>70</v>
      </c>
      <c r="H743" s="59">
        <v>15.309089999999999</v>
      </c>
    </row>
    <row r="744" spans="1:8" s="7" customFormat="1" ht="17.25" hidden="1" customHeight="1" outlineLevel="1" x14ac:dyDescent="0.25">
      <c r="A744" s="6">
        <v>1733</v>
      </c>
      <c r="B744" s="8" t="s">
        <v>70</v>
      </c>
      <c r="C744" s="54" t="s">
        <v>786</v>
      </c>
      <c r="D744" s="8">
        <v>2020</v>
      </c>
      <c r="E744" s="8"/>
      <c r="F744" s="8">
        <v>6</v>
      </c>
      <c r="G744" s="59">
        <v>50</v>
      </c>
      <c r="H744" s="59">
        <v>26.708950000000002</v>
      </c>
    </row>
    <row r="745" spans="1:8" s="7" customFormat="1" ht="17.25" hidden="1" customHeight="1" outlineLevel="1" x14ac:dyDescent="0.25">
      <c r="A745" s="6">
        <v>748</v>
      </c>
      <c r="B745" s="8" t="s">
        <v>70</v>
      </c>
      <c r="C745" s="54" t="s">
        <v>708</v>
      </c>
      <c r="D745" s="8">
        <v>2020</v>
      </c>
      <c r="E745" s="8"/>
      <c r="F745" s="8">
        <v>31</v>
      </c>
      <c r="G745" s="59">
        <v>65</v>
      </c>
      <c r="H745" s="59">
        <v>195.57436999999999</v>
      </c>
    </row>
    <row r="746" spans="1:8" s="7" customFormat="1" ht="17.25" hidden="1" customHeight="1" outlineLevel="1" x14ac:dyDescent="0.25">
      <c r="A746" s="6">
        <v>789</v>
      </c>
      <c r="B746" s="8" t="s">
        <v>70</v>
      </c>
      <c r="C746" s="54" t="s">
        <v>717</v>
      </c>
      <c r="D746" s="8">
        <v>2020</v>
      </c>
      <c r="E746" s="8"/>
      <c r="F746" s="8">
        <v>48</v>
      </c>
      <c r="G746" s="59">
        <v>150</v>
      </c>
      <c r="H746" s="59">
        <v>77.306929999999994</v>
      </c>
    </row>
    <row r="747" spans="1:8" s="7" customFormat="1" ht="17.25" hidden="1" customHeight="1" outlineLevel="1" x14ac:dyDescent="0.25">
      <c r="A747" s="6">
        <v>1518</v>
      </c>
      <c r="B747" s="8" t="s">
        <v>70</v>
      </c>
      <c r="C747" s="54" t="s">
        <v>718</v>
      </c>
      <c r="D747" s="8">
        <v>2020</v>
      </c>
      <c r="E747" s="8"/>
      <c r="F747" s="8">
        <v>4</v>
      </c>
      <c r="G747" s="59">
        <v>23.8</v>
      </c>
      <c r="H747" s="59">
        <v>41.720419999999997</v>
      </c>
    </row>
    <row r="748" spans="1:8" s="7" customFormat="1" ht="17.25" hidden="1" customHeight="1" outlineLevel="1" x14ac:dyDescent="0.25">
      <c r="A748" s="6">
        <v>1526</v>
      </c>
      <c r="B748" s="8" t="s">
        <v>70</v>
      </c>
      <c r="C748" s="54" t="s">
        <v>722</v>
      </c>
      <c r="D748" s="8">
        <v>2020</v>
      </c>
      <c r="E748" s="8"/>
      <c r="F748" s="8">
        <v>1657</v>
      </c>
      <c r="G748" s="59">
        <v>15</v>
      </c>
      <c r="H748" s="59">
        <v>2401.2247900000002</v>
      </c>
    </row>
    <row r="749" spans="1:8" s="7" customFormat="1" ht="17.25" hidden="1" customHeight="1" outlineLevel="1" x14ac:dyDescent="0.25">
      <c r="A749" s="6">
        <v>864</v>
      </c>
      <c r="B749" s="8" t="s">
        <v>70</v>
      </c>
      <c r="C749" s="54" t="s">
        <v>723</v>
      </c>
      <c r="D749" s="8">
        <v>2020</v>
      </c>
      <c r="E749" s="8"/>
      <c r="F749" s="8">
        <v>5</v>
      </c>
      <c r="G749" s="59">
        <v>60</v>
      </c>
      <c r="H749" s="59">
        <v>34.439990000000002</v>
      </c>
    </row>
    <row r="750" spans="1:8" s="7" customFormat="1" ht="17.25" hidden="1" customHeight="1" outlineLevel="1" x14ac:dyDescent="0.25">
      <c r="A750" s="6">
        <v>967</v>
      </c>
      <c r="B750" s="8" t="s">
        <v>70</v>
      </c>
      <c r="C750" s="54" t="s">
        <v>737</v>
      </c>
      <c r="D750" s="8">
        <v>2020</v>
      </c>
      <c r="E750" s="8"/>
      <c r="F750" s="8">
        <v>4</v>
      </c>
      <c r="G750" s="59">
        <v>80</v>
      </c>
      <c r="H750" s="59">
        <v>14.301740000000001</v>
      </c>
    </row>
    <row r="751" spans="1:8" s="7" customFormat="1" ht="17.25" hidden="1" customHeight="1" outlineLevel="1" x14ac:dyDescent="0.25">
      <c r="A751" s="6">
        <v>961</v>
      </c>
      <c r="B751" s="8" t="s">
        <v>70</v>
      </c>
      <c r="C751" s="54" t="s">
        <v>738</v>
      </c>
      <c r="D751" s="8">
        <v>2020</v>
      </c>
      <c r="E751" s="8"/>
      <c r="F751" s="8">
        <v>7</v>
      </c>
      <c r="G751" s="59">
        <v>150</v>
      </c>
      <c r="H751" s="59">
        <v>6.6659899999999999</v>
      </c>
    </row>
    <row r="752" spans="1:8" s="7" customFormat="1" ht="17.25" hidden="1" customHeight="1" outlineLevel="1" x14ac:dyDescent="0.25">
      <c r="A752" s="6">
        <v>1519</v>
      </c>
      <c r="B752" s="8" t="s">
        <v>70</v>
      </c>
      <c r="C752" s="54" t="s">
        <v>739</v>
      </c>
      <c r="D752" s="8">
        <v>2020</v>
      </c>
      <c r="E752" s="8"/>
      <c r="F752" s="8">
        <v>8</v>
      </c>
      <c r="G752" s="59">
        <v>150</v>
      </c>
      <c r="H752" s="59">
        <v>67.820419999999999</v>
      </c>
    </row>
    <row r="753" spans="1:8" s="7" customFormat="1" ht="17.25" hidden="1" customHeight="1" outlineLevel="1" x14ac:dyDescent="0.25">
      <c r="A753" s="6">
        <v>1524</v>
      </c>
      <c r="B753" s="8" t="s">
        <v>70</v>
      </c>
      <c r="C753" s="54" t="s">
        <v>740</v>
      </c>
      <c r="D753" s="8">
        <v>2020</v>
      </c>
      <c r="E753" s="8"/>
      <c r="F753" s="8">
        <v>20</v>
      </c>
      <c r="G753" s="59">
        <v>120</v>
      </c>
      <c r="H753" s="59">
        <v>60.369540000000001</v>
      </c>
    </row>
    <row r="754" spans="1:8" s="7" customFormat="1" ht="17.25" hidden="1" customHeight="1" outlineLevel="1" x14ac:dyDescent="0.25">
      <c r="A754" s="6">
        <v>1523</v>
      </c>
      <c r="B754" s="8" t="s">
        <v>70</v>
      </c>
      <c r="C754" s="54" t="s">
        <v>741</v>
      </c>
      <c r="D754" s="8">
        <v>2020</v>
      </c>
      <c r="E754" s="8"/>
      <c r="F754" s="8">
        <v>14</v>
      </c>
      <c r="G754" s="59">
        <v>25</v>
      </c>
      <c r="H754" s="59">
        <v>26.05761</v>
      </c>
    </row>
    <row r="755" spans="1:8" s="7" customFormat="1" ht="17.25" hidden="1" customHeight="1" outlineLevel="1" x14ac:dyDescent="0.25">
      <c r="A755" s="6">
        <v>1013</v>
      </c>
      <c r="B755" s="8" t="s">
        <v>70</v>
      </c>
      <c r="C755" s="54" t="s">
        <v>787</v>
      </c>
      <c r="D755" s="8">
        <v>2020</v>
      </c>
      <c r="E755" s="8"/>
      <c r="F755" s="8">
        <v>82</v>
      </c>
      <c r="G755" s="59">
        <v>60</v>
      </c>
      <c r="H755" s="59">
        <v>119.04164</v>
      </c>
    </row>
    <row r="756" spans="1:8" s="7" customFormat="1" ht="17.25" hidden="1" customHeight="1" outlineLevel="1" x14ac:dyDescent="0.25">
      <c r="A756" s="6">
        <v>1528</v>
      </c>
      <c r="B756" s="8" t="s">
        <v>70</v>
      </c>
      <c r="C756" s="54" t="s">
        <v>743</v>
      </c>
      <c r="D756" s="8">
        <v>2020</v>
      </c>
      <c r="E756" s="8"/>
      <c r="F756" s="8">
        <v>15</v>
      </c>
      <c r="G756" s="59">
        <v>140</v>
      </c>
      <c r="H756" s="59">
        <v>87.031030000000001</v>
      </c>
    </row>
    <row r="757" spans="1:8" s="7" customFormat="1" ht="17.25" hidden="1" customHeight="1" outlineLevel="1" x14ac:dyDescent="0.25">
      <c r="A757" s="6">
        <v>1012</v>
      </c>
      <c r="B757" s="8" t="s">
        <v>70</v>
      </c>
      <c r="C757" s="54" t="s">
        <v>744</v>
      </c>
      <c r="D757" s="8">
        <v>2020</v>
      </c>
      <c r="E757" s="8"/>
      <c r="F757" s="8">
        <v>21</v>
      </c>
      <c r="G757" s="59">
        <v>95</v>
      </c>
      <c r="H757" s="59">
        <v>53.244669999999999</v>
      </c>
    </row>
    <row r="758" spans="1:8" s="7" customFormat="1" ht="17.25" hidden="1" customHeight="1" outlineLevel="1" x14ac:dyDescent="0.25">
      <c r="A758" s="6">
        <v>1047</v>
      </c>
      <c r="B758" s="8" t="s">
        <v>70</v>
      </c>
      <c r="C758" s="54" t="s">
        <v>788</v>
      </c>
      <c r="D758" s="8">
        <v>2020</v>
      </c>
      <c r="E758" s="8"/>
      <c r="F758" s="8">
        <v>12</v>
      </c>
      <c r="G758" s="59">
        <v>40</v>
      </c>
      <c r="H758" s="59">
        <v>97.766499999999994</v>
      </c>
    </row>
    <row r="759" spans="1:8" s="7" customFormat="1" ht="17.25" hidden="1" customHeight="1" outlineLevel="1" x14ac:dyDescent="0.25">
      <c r="A759" s="6">
        <v>1752</v>
      </c>
      <c r="B759" s="8" t="s">
        <v>70</v>
      </c>
      <c r="C759" s="54" t="s">
        <v>789</v>
      </c>
      <c r="D759" s="8">
        <v>2020</v>
      </c>
      <c r="E759" s="8"/>
      <c r="F759" s="8">
        <v>69</v>
      </c>
      <c r="G759" s="59">
        <v>150</v>
      </c>
      <c r="H759" s="59">
        <v>121.67903</v>
      </c>
    </row>
    <row r="760" spans="1:8" s="7" customFormat="1" ht="17.25" hidden="1" customHeight="1" outlineLevel="1" x14ac:dyDescent="0.25">
      <c r="A760" s="6">
        <v>1700</v>
      </c>
      <c r="B760" s="8" t="s">
        <v>70</v>
      </c>
      <c r="C760" s="54" t="s">
        <v>759</v>
      </c>
      <c r="D760" s="8">
        <v>2020</v>
      </c>
      <c r="E760" s="8"/>
      <c r="F760" s="8">
        <v>5</v>
      </c>
      <c r="G760" s="59">
        <v>150</v>
      </c>
      <c r="H760" s="59">
        <v>59.91863</v>
      </c>
    </row>
    <row r="761" spans="1:8" s="7" customFormat="1" ht="17.25" hidden="1" customHeight="1" outlineLevel="1" x14ac:dyDescent="0.25">
      <c r="A761" s="6">
        <v>1533</v>
      </c>
      <c r="B761" s="8" t="s">
        <v>70</v>
      </c>
      <c r="C761" s="54" t="s">
        <v>760</v>
      </c>
      <c r="D761" s="8">
        <v>2020</v>
      </c>
      <c r="E761" s="8"/>
      <c r="F761" s="8">
        <v>20</v>
      </c>
      <c r="G761" s="59">
        <v>150</v>
      </c>
      <c r="H761" s="59">
        <v>95.730099999999993</v>
      </c>
    </row>
    <row r="762" spans="1:8" s="7" customFormat="1" ht="17.25" hidden="1" customHeight="1" outlineLevel="1" x14ac:dyDescent="0.25">
      <c r="A762" s="6">
        <v>1525</v>
      </c>
      <c r="B762" s="8" t="s">
        <v>70</v>
      </c>
      <c r="C762" s="54" t="s">
        <v>762</v>
      </c>
      <c r="D762" s="8">
        <v>2020</v>
      </c>
      <c r="E762" s="8"/>
      <c r="F762" s="8">
        <v>17</v>
      </c>
      <c r="G762" s="59">
        <v>30</v>
      </c>
      <c r="H762" s="59">
        <v>64.413030000000006</v>
      </c>
    </row>
    <row r="763" spans="1:8" s="7" customFormat="1" ht="17.25" hidden="1" customHeight="1" outlineLevel="1" x14ac:dyDescent="0.25">
      <c r="A763" s="6">
        <v>1531</v>
      </c>
      <c r="B763" s="8" t="s">
        <v>70</v>
      </c>
      <c r="C763" s="54" t="s">
        <v>763</v>
      </c>
      <c r="D763" s="8">
        <v>2020</v>
      </c>
      <c r="E763" s="8"/>
      <c r="F763" s="8">
        <v>4</v>
      </c>
      <c r="G763" s="59">
        <v>100</v>
      </c>
      <c r="H763" s="59">
        <v>33.569749999999999</v>
      </c>
    </row>
    <row r="764" spans="1:8" s="7" customFormat="1" ht="17.25" hidden="1" customHeight="1" outlineLevel="1" x14ac:dyDescent="0.25">
      <c r="A764" s="6">
        <v>1529</v>
      </c>
      <c r="B764" s="8" t="s">
        <v>70</v>
      </c>
      <c r="C764" s="54" t="s">
        <v>768</v>
      </c>
      <c r="D764" s="8">
        <v>2020</v>
      </c>
      <c r="E764" s="8"/>
      <c r="F764" s="8">
        <v>57</v>
      </c>
      <c r="G764" s="59">
        <v>50</v>
      </c>
      <c r="H764" s="59">
        <v>160.08968999999999</v>
      </c>
    </row>
    <row r="765" spans="1:8" s="7" customFormat="1" ht="17.25" hidden="1" customHeight="1" outlineLevel="1" x14ac:dyDescent="0.25">
      <c r="A765" s="6">
        <v>1527</v>
      </c>
      <c r="B765" s="8" t="s">
        <v>70</v>
      </c>
      <c r="C765" s="54" t="s">
        <v>769</v>
      </c>
      <c r="D765" s="8">
        <v>2020</v>
      </c>
      <c r="E765" s="8"/>
      <c r="F765" s="8">
        <v>151</v>
      </c>
      <c r="G765" s="59">
        <v>150</v>
      </c>
      <c r="H765" s="59">
        <v>241.09741</v>
      </c>
    </row>
    <row r="766" spans="1:8" s="7" customFormat="1" ht="17.25" hidden="1" customHeight="1" outlineLevel="1" x14ac:dyDescent="0.25">
      <c r="A766" s="6">
        <v>1532</v>
      </c>
      <c r="B766" s="8" t="s">
        <v>70</v>
      </c>
      <c r="C766" s="54" t="s">
        <v>774</v>
      </c>
      <c r="D766" s="8">
        <v>2020</v>
      </c>
      <c r="E766" s="8"/>
      <c r="F766" s="8">
        <v>13</v>
      </c>
      <c r="G766" s="59">
        <v>100</v>
      </c>
      <c r="H766" s="59">
        <v>26.424790000000002</v>
      </c>
    </row>
    <row r="767" spans="1:8" s="7" customFormat="1" ht="22.5" hidden="1" customHeight="1" outlineLevel="1" x14ac:dyDescent="0.25">
      <c r="A767" s="6">
        <v>1572</v>
      </c>
      <c r="B767" s="8" t="s">
        <v>70</v>
      </c>
      <c r="C767" s="54" t="s">
        <v>777</v>
      </c>
      <c r="D767" s="8">
        <v>2020</v>
      </c>
      <c r="E767" s="8"/>
      <c r="F767" s="8">
        <v>11</v>
      </c>
      <c r="G767" s="59">
        <v>150</v>
      </c>
      <c r="H767" s="59">
        <v>80.967380000000006</v>
      </c>
    </row>
    <row r="768" spans="1:8" s="7" customFormat="1" ht="17.25" hidden="1" customHeight="1" outlineLevel="1" x14ac:dyDescent="0.25">
      <c r="A768" s="6">
        <v>1573</v>
      </c>
      <c r="B768" s="8" t="s">
        <v>70</v>
      </c>
      <c r="C768" s="54" t="s">
        <v>778</v>
      </c>
      <c r="D768" s="8">
        <v>2020</v>
      </c>
      <c r="E768" s="8"/>
      <c r="F768" s="8">
        <v>33</v>
      </c>
      <c r="G768" s="59">
        <v>150</v>
      </c>
      <c r="H768" s="59">
        <v>116.1542</v>
      </c>
    </row>
    <row r="769" spans="1:8" s="7" customFormat="1" ht="17.25" hidden="1" customHeight="1" outlineLevel="1" x14ac:dyDescent="0.25">
      <c r="A769" s="6">
        <v>1460</v>
      </c>
      <c r="B769" s="8" t="s">
        <v>70</v>
      </c>
      <c r="C769" s="54" t="s">
        <v>72</v>
      </c>
      <c r="D769" s="8">
        <v>2019</v>
      </c>
      <c r="E769" s="8"/>
      <c r="F769" s="8">
        <v>97</v>
      </c>
      <c r="G769" s="8">
        <v>95</v>
      </c>
      <c r="H769" s="8">
        <v>95.46</v>
      </c>
    </row>
    <row r="770" spans="1:8" s="7" customFormat="1" ht="17.25" hidden="1" customHeight="1" outlineLevel="1" x14ac:dyDescent="0.25">
      <c r="A770" s="6">
        <v>6842</v>
      </c>
      <c r="B770" s="8" t="s">
        <v>70</v>
      </c>
      <c r="C770" s="54" t="s">
        <v>204</v>
      </c>
      <c r="D770" s="8">
        <v>2019</v>
      </c>
      <c r="E770" s="8"/>
      <c r="F770" s="8">
        <v>400</v>
      </c>
      <c r="G770" s="8">
        <v>75</v>
      </c>
      <c r="H770" s="8">
        <v>390.84</v>
      </c>
    </row>
    <row r="771" spans="1:8" s="7" customFormat="1" ht="17.25" hidden="1" customHeight="1" outlineLevel="1" x14ac:dyDescent="0.25">
      <c r="A771" s="6">
        <v>2079</v>
      </c>
      <c r="B771" s="8" t="s">
        <v>70</v>
      </c>
      <c r="C771" s="54" t="s">
        <v>73</v>
      </c>
      <c r="D771" s="8">
        <v>2019</v>
      </c>
      <c r="E771" s="8"/>
      <c r="F771" s="8">
        <v>25</v>
      </c>
      <c r="G771" s="8">
        <v>25</v>
      </c>
      <c r="H771" s="8">
        <v>61.292000000000002</v>
      </c>
    </row>
    <row r="772" spans="1:8" s="7" customFormat="1" ht="17.25" hidden="1" customHeight="1" outlineLevel="1" x14ac:dyDescent="0.25">
      <c r="A772" s="6">
        <v>1504</v>
      </c>
      <c r="B772" s="8" t="s">
        <v>70</v>
      </c>
      <c r="C772" s="54" t="s">
        <v>74</v>
      </c>
      <c r="D772" s="8">
        <v>2019</v>
      </c>
      <c r="E772" s="8"/>
      <c r="F772" s="8">
        <v>170</v>
      </c>
      <c r="G772" s="8">
        <v>15</v>
      </c>
      <c r="H772" s="8">
        <v>226.125</v>
      </c>
    </row>
    <row r="773" spans="1:8" s="7" customFormat="1" ht="17.25" hidden="1" customHeight="1" outlineLevel="1" x14ac:dyDescent="0.25">
      <c r="A773" s="6">
        <v>1878</v>
      </c>
      <c r="B773" s="8" t="s">
        <v>70</v>
      </c>
      <c r="C773" s="54" t="s">
        <v>75</v>
      </c>
      <c r="D773" s="8">
        <v>2019</v>
      </c>
      <c r="E773" s="8"/>
      <c r="F773" s="8">
        <v>54</v>
      </c>
      <c r="G773" s="8">
        <v>70</v>
      </c>
      <c r="H773" s="8">
        <v>101.98</v>
      </c>
    </row>
    <row r="774" spans="1:8" s="7" customFormat="1" ht="17.25" hidden="1" customHeight="1" outlineLevel="1" x14ac:dyDescent="0.25">
      <c r="A774" s="6">
        <v>6663</v>
      </c>
      <c r="B774" s="8" t="s">
        <v>70</v>
      </c>
      <c r="C774" s="54" t="s">
        <v>76</v>
      </c>
      <c r="D774" s="8">
        <v>2019</v>
      </c>
      <c r="E774" s="8"/>
      <c r="F774" s="8">
        <v>51</v>
      </c>
      <c r="G774" s="8">
        <v>122</v>
      </c>
      <c r="H774" s="8">
        <v>89.61</v>
      </c>
    </row>
    <row r="775" spans="1:8" s="7" customFormat="1" ht="17.25" hidden="1" customHeight="1" outlineLevel="1" x14ac:dyDescent="0.25">
      <c r="A775" s="6">
        <v>2123</v>
      </c>
      <c r="B775" s="8" t="s">
        <v>70</v>
      </c>
      <c r="C775" s="54" t="s">
        <v>77</v>
      </c>
      <c r="D775" s="8">
        <v>2019</v>
      </c>
      <c r="E775" s="8"/>
      <c r="F775" s="8">
        <v>25</v>
      </c>
      <c r="G775" s="8">
        <v>100</v>
      </c>
      <c r="H775" s="8">
        <v>82.8</v>
      </c>
    </row>
    <row r="776" spans="1:8" s="7" customFormat="1" ht="17.25" hidden="1" customHeight="1" outlineLevel="1" x14ac:dyDescent="0.25">
      <c r="A776" s="6">
        <v>458</v>
      </c>
      <c r="B776" s="8" t="s">
        <v>70</v>
      </c>
      <c r="C776" s="54" t="s">
        <v>205</v>
      </c>
      <c r="D776" s="8">
        <v>2019</v>
      </c>
      <c r="E776" s="8"/>
      <c r="F776" s="8">
        <v>590</v>
      </c>
      <c r="G776" s="8">
        <v>145</v>
      </c>
      <c r="H776" s="8">
        <v>635.65</v>
      </c>
    </row>
    <row r="777" spans="1:8" s="7" customFormat="1" ht="17.25" hidden="1" customHeight="1" outlineLevel="1" x14ac:dyDescent="0.25">
      <c r="A777" s="6">
        <v>763</v>
      </c>
      <c r="B777" s="8" t="s">
        <v>70</v>
      </c>
      <c r="C777" s="54" t="s">
        <v>206</v>
      </c>
      <c r="D777" s="8">
        <v>2019</v>
      </c>
      <c r="E777" s="8"/>
      <c r="F777" s="8">
        <v>1580</v>
      </c>
      <c r="G777" s="8">
        <v>15</v>
      </c>
      <c r="H777" s="8">
        <v>1565.05</v>
      </c>
    </row>
    <row r="778" spans="1:8" s="7" customFormat="1" ht="17.25" hidden="1" customHeight="1" outlineLevel="1" x14ac:dyDescent="0.25">
      <c r="A778" s="6">
        <v>956</v>
      </c>
      <c r="B778" s="8" t="s">
        <v>70</v>
      </c>
      <c r="C778" s="54" t="s">
        <v>78</v>
      </c>
      <c r="D778" s="8">
        <v>2019</v>
      </c>
      <c r="E778" s="8"/>
      <c r="F778" s="8">
        <v>638</v>
      </c>
      <c r="G778" s="8">
        <v>70</v>
      </c>
      <c r="H778" s="8">
        <v>711.85</v>
      </c>
    </row>
    <row r="779" spans="1:8" s="7" customFormat="1" ht="17.25" hidden="1" customHeight="1" outlineLevel="1" x14ac:dyDescent="0.25">
      <c r="A779" s="6">
        <v>1042</v>
      </c>
      <c r="B779" s="8" t="s">
        <v>70</v>
      </c>
      <c r="C779" s="54" t="s">
        <v>79</v>
      </c>
      <c r="D779" s="8">
        <v>2019</v>
      </c>
      <c r="E779" s="8"/>
      <c r="F779" s="8">
        <v>45</v>
      </c>
      <c r="G779" s="8">
        <v>15</v>
      </c>
      <c r="H779" s="8">
        <v>112.91</v>
      </c>
    </row>
    <row r="780" spans="1:8" s="7" customFormat="1" ht="17.25" hidden="1" customHeight="1" outlineLevel="1" x14ac:dyDescent="0.25">
      <c r="A780" s="6">
        <v>1049</v>
      </c>
      <c r="B780" s="8" t="s">
        <v>70</v>
      </c>
      <c r="C780" s="54" t="s">
        <v>80</v>
      </c>
      <c r="D780" s="8">
        <v>2019</v>
      </c>
      <c r="E780" s="8"/>
      <c r="F780" s="8">
        <v>159</v>
      </c>
      <c r="G780" s="8">
        <v>45</v>
      </c>
      <c r="H780" s="8">
        <v>211.41</v>
      </c>
    </row>
    <row r="781" spans="1:8" s="7" customFormat="1" ht="17.25" hidden="1" customHeight="1" outlineLevel="1" x14ac:dyDescent="0.25">
      <c r="A781" s="6">
        <v>1580</v>
      </c>
      <c r="B781" s="8" t="s">
        <v>70</v>
      </c>
      <c r="C781" s="54" t="s">
        <v>81</v>
      </c>
      <c r="D781" s="8">
        <v>2019</v>
      </c>
      <c r="E781" s="8"/>
      <c r="F781" s="8">
        <v>424</v>
      </c>
      <c r="G781" s="8">
        <v>15</v>
      </c>
      <c r="H781" s="8">
        <v>570.9</v>
      </c>
    </row>
    <row r="782" spans="1:8" s="7" customFormat="1" ht="17.25" hidden="1" customHeight="1" outlineLevel="1" x14ac:dyDescent="0.25">
      <c r="A782" s="6">
        <v>1197</v>
      </c>
      <c r="B782" s="8" t="s">
        <v>70</v>
      </c>
      <c r="C782" s="54" t="s">
        <v>82</v>
      </c>
      <c r="D782" s="8">
        <v>2019</v>
      </c>
      <c r="E782" s="8"/>
      <c r="F782" s="8">
        <v>14</v>
      </c>
      <c r="G782" s="8">
        <v>145</v>
      </c>
      <c r="H782" s="8">
        <v>60.96</v>
      </c>
    </row>
    <row r="783" spans="1:8" s="7" customFormat="1" ht="17.25" hidden="1" customHeight="1" outlineLevel="1" x14ac:dyDescent="0.25">
      <c r="A783" s="6">
        <v>6843</v>
      </c>
      <c r="B783" s="8" t="s">
        <v>70</v>
      </c>
      <c r="C783" s="54" t="s">
        <v>207</v>
      </c>
      <c r="D783" s="8">
        <v>2019</v>
      </c>
      <c r="E783" s="8"/>
      <c r="F783" s="8">
        <v>255</v>
      </c>
      <c r="G783" s="8">
        <v>0</v>
      </c>
      <c r="H783" s="8">
        <v>412.20800000000003</v>
      </c>
    </row>
    <row r="784" spans="1:8" s="7" customFormat="1" ht="17.25" hidden="1" customHeight="1" outlineLevel="1" x14ac:dyDescent="0.25">
      <c r="A784" s="6">
        <v>6844</v>
      </c>
      <c r="B784" s="8" t="s">
        <v>70</v>
      </c>
      <c r="C784" s="54" t="s">
        <v>208</v>
      </c>
      <c r="D784" s="8">
        <v>2019</v>
      </c>
      <c r="E784" s="8"/>
      <c r="F784" s="8">
        <v>1035</v>
      </c>
      <c r="G784" s="8">
        <v>150</v>
      </c>
      <c r="H784" s="8">
        <v>1437.1569999999999</v>
      </c>
    </row>
    <row r="785" spans="1:8" s="7" customFormat="1" ht="17.25" hidden="1" customHeight="1" outlineLevel="1" x14ac:dyDescent="0.25">
      <c r="A785" s="6">
        <v>1672</v>
      </c>
      <c r="B785" s="8" t="s">
        <v>70</v>
      </c>
      <c r="C785" s="54" t="s">
        <v>209</v>
      </c>
      <c r="D785" s="8">
        <v>2020</v>
      </c>
      <c r="E785" s="8"/>
      <c r="F785" s="8">
        <v>10</v>
      </c>
      <c r="G785" s="8">
        <v>50</v>
      </c>
      <c r="H785" s="8">
        <v>202.50133</v>
      </c>
    </row>
    <row r="786" spans="1:8" s="7" customFormat="1" ht="17.25" hidden="1" customHeight="1" outlineLevel="1" x14ac:dyDescent="0.25">
      <c r="A786" s="6">
        <v>292</v>
      </c>
      <c r="B786" s="8" t="s">
        <v>70</v>
      </c>
      <c r="C786" s="54" t="s">
        <v>158</v>
      </c>
      <c r="D786" s="8">
        <v>2020</v>
      </c>
      <c r="E786" s="8"/>
      <c r="F786" s="8">
        <v>1010</v>
      </c>
      <c r="G786" s="8">
        <v>45</v>
      </c>
      <c r="H786" s="8">
        <v>2223.7465499999998</v>
      </c>
    </row>
    <row r="787" spans="1:8" s="7" customFormat="1" ht="17.25" hidden="1" customHeight="1" outlineLevel="1" x14ac:dyDescent="0.25">
      <c r="A787" s="6">
        <v>330</v>
      </c>
      <c r="B787" s="8" t="s">
        <v>70</v>
      </c>
      <c r="C787" s="54" t="s">
        <v>159</v>
      </c>
      <c r="D787" s="8">
        <v>2020</v>
      </c>
      <c r="E787" s="8"/>
      <c r="F787" s="8">
        <v>769</v>
      </c>
      <c r="G787" s="8">
        <v>25</v>
      </c>
      <c r="H787" s="8">
        <v>1269.5020500000001</v>
      </c>
    </row>
    <row r="788" spans="1:8" s="7" customFormat="1" ht="17.25" hidden="1" customHeight="1" outlineLevel="1" x14ac:dyDescent="0.25">
      <c r="A788" s="6">
        <v>1811</v>
      </c>
      <c r="B788" s="8" t="s">
        <v>70</v>
      </c>
      <c r="C788" s="54" t="s">
        <v>210</v>
      </c>
      <c r="D788" s="8">
        <v>2020</v>
      </c>
      <c r="E788" s="8"/>
      <c r="F788" s="8">
        <v>180</v>
      </c>
      <c r="G788" s="8">
        <v>145</v>
      </c>
      <c r="H788" s="8">
        <v>284.04223999999999</v>
      </c>
    </row>
    <row r="789" spans="1:8" s="7" customFormat="1" ht="17.25" hidden="1" customHeight="1" outlineLevel="1" x14ac:dyDescent="0.25">
      <c r="A789" s="6">
        <v>1814</v>
      </c>
      <c r="B789" s="8" t="s">
        <v>70</v>
      </c>
      <c r="C789" s="54" t="s">
        <v>160</v>
      </c>
      <c r="D789" s="8">
        <v>2020</v>
      </c>
      <c r="E789" s="8"/>
      <c r="F789" s="8">
        <v>255</v>
      </c>
      <c r="G789" s="8">
        <v>65</v>
      </c>
      <c r="H789" s="8">
        <v>267.53613999999999</v>
      </c>
    </row>
    <row r="790" spans="1:8" s="7" customFormat="1" ht="17.25" hidden="1" customHeight="1" outlineLevel="1" x14ac:dyDescent="0.25">
      <c r="A790" s="6">
        <v>50</v>
      </c>
      <c r="B790" s="8" t="s">
        <v>70</v>
      </c>
      <c r="C790" s="54" t="s">
        <v>211</v>
      </c>
      <c r="D790" s="8">
        <v>2020</v>
      </c>
      <c r="E790" s="8"/>
      <c r="F790" s="8">
        <v>272</v>
      </c>
      <c r="G790" s="8">
        <v>300</v>
      </c>
      <c r="H790" s="8">
        <v>424.61471999999998</v>
      </c>
    </row>
    <row r="791" spans="1:8" s="7" customFormat="1" ht="17.25" hidden="1" customHeight="1" outlineLevel="1" x14ac:dyDescent="0.25">
      <c r="A791" s="6">
        <v>460</v>
      </c>
      <c r="B791" s="8" t="s">
        <v>70</v>
      </c>
      <c r="C791" s="54" t="s">
        <v>162</v>
      </c>
      <c r="D791" s="8">
        <v>2020</v>
      </c>
      <c r="E791" s="8"/>
      <c r="F791" s="8">
        <v>234</v>
      </c>
      <c r="G791" s="8">
        <v>100</v>
      </c>
      <c r="H791" s="8">
        <v>602.99708999999996</v>
      </c>
    </row>
    <row r="792" spans="1:8" s="7" customFormat="1" ht="17.25" hidden="1" customHeight="1" outlineLevel="1" x14ac:dyDescent="0.25">
      <c r="A792" s="6">
        <v>1769</v>
      </c>
      <c r="B792" s="8" t="s">
        <v>70</v>
      </c>
      <c r="C792" s="54" t="s">
        <v>163</v>
      </c>
      <c r="D792" s="8">
        <v>2020</v>
      </c>
      <c r="E792" s="8"/>
      <c r="F792" s="8">
        <v>274</v>
      </c>
      <c r="G792" s="8">
        <v>150</v>
      </c>
      <c r="H792" s="8">
        <v>572.66958999999997</v>
      </c>
    </row>
    <row r="793" spans="1:8" s="7" customFormat="1" ht="17.25" hidden="1" customHeight="1" outlineLevel="1" x14ac:dyDescent="0.25">
      <c r="A793" s="6">
        <v>1802</v>
      </c>
      <c r="B793" s="8" t="s">
        <v>70</v>
      </c>
      <c r="C793" s="54" t="s">
        <v>50</v>
      </c>
      <c r="D793" s="8">
        <v>2020</v>
      </c>
      <c r="E793" s="8"/>
      <c r="F793" s="8">
        <v>155</v>
      </c>
      <c r="G793" s="8">
        <v>15</v>
      </c>
      <c r="H793" s="8">
        <v>329.75333000000001</v>
      </c>
    </row>
    <row r="794" spans="1:8" s="7" customFormat="1" ht="17.25" hidden="1" customHeight="1" outlineLevel="1" x14ac:dyDescent="0.25">
      <c r="A794" s="6">
        <v>1813</v>
      </c>
      <c r="B794" s="8" t="s">
        <v>70</v>
      </c>
      <c r="C794" s="54" t="s">
        <v>51</v>
      </c>
      <c r="D794" s="8">
        <v>2020</v>
      </c>
      <c r="E794" s="8"/>
      <c r="F794" s="8">
        <v>1898</v>
      </c>
      <c r="G794" s="8">
        <v>15</v>
      </c>
      <c r="H794" s="8">
        <v>2773.5579600000001</v>
      </c>
    </row>
    <row r="795" spans="1:8" s="7" customFormat="1" ht="17.25" hidden="1" customHeight="1" outlineLevel="1" x14ac:dyDescent="0.25">
      <c r="A795" s="6">
        <v>1770</v>
      </c>
      <c r="B795" s="8" t="s">
        <v>70</v>
      </c>
      <c r="C795" s="54" t="s">
        <v>164</v>
      </c>
      <c r="D795" s="8">
        <v>2020</v>
      </c>
      <c r="E795" s="8"/>
      <c r="F795" s="8">
        <v>5</v>
      </c>
      <c r="G795" s="8">
        <v>285</v>
      </c>
      <c r="H795" s="8">
        <v>105.05956</v>
      </c>
    </row>
    <row r="796" spans="1:8" s="7" customFormat="1" ht="17.25" hidden="1" customHeight="1" outlineLevel="1" x14ac:dyDescent="0.25">
      <c r="A796" s="6">
        <v>400</v>
      </c>
      <c r="B796" s="8" t="s">
        <v>70</v>
      </c>
      <c r="C796" s="54" t="s">
        <v>165</v>
      </c>
      <c r="D796" s="8">
        <v>2020</v>
      </c>
      <c r="E796" s="8"/>
      <c r="F796" s="8">
        <v>843</v>
      </c>
      <c r="G796" s="8">
        <v>75</v>
      </c>
      <c r="H796" s="8">
        <v>1567.0283999999999</v>
      </c>
    </row>
    <row r="797" spans="1:8" s="7" customFormat="1" ht="17.25" hidden="1" customHeight="1" outlineLevel="1" x14ac:dyDescent="0.25">
      <c r="A797" s="6">
        <v>250</v>
      </c>
      <c r="B797" s="8" t="s">
        <v>70</v>
      </c>
      <c r="C797" s="54" t="s">
        <v>166</v>
      </c>
      <c r="D797" s="8">
        <v>2020</v>
      </c>
      <c r="E797" s="8"/>
      <c r="F797" s="8">
        <v>15</v>
      </c>
      <c r="G797" s="8">
        <v>50</v>
      </c>
      <c r="H797" s="8">
        <v>68.899439999999998</v>
      </c>
    </row>
    <row r="798" spans="1:8" s="7" customFormat="1" ht="17.25" hidden="1" customHeight="1" outlineLevel="1" x14ac:dyDescent="0.25">
      <c r="A798" s="6">
        <v>1763</v>
      </c>
      <c r="B798" s="8" t="s">
        <v>70</v>
      </c>
      <c r="C798" s="54" t="s">
        <v>182</v>
      </c>
      <c r="D798" s="8">
        <v>2020</v>
      </c>
      <c r="E798" s="8"/>
      <c r="F798" s="8">
        <v>9</v>
      </c>
      <c r="G798" s="8">
        <v>45</v>
      </c>
      <c r="H798" s="8">
        <v>19.81522</v>
      </c>
    </row>
    <row r="799" spans="1:8" s="7" customFormat="1" ht="17.25" hidden="1" customHeight="1" outlineLevel="1" x14ac:dyDescent="0.25">
      <c r="A799" s="6">
        <v>1765</v>
      </c>
      <c r="B799" s="8" t="s">
        <v>70</v>
      </c>
      <c r="C799" s="54" t="s">
        <v>196</v>
      </c>
      <c r="D799" s="8">
        <v>2020</v>
      </c>
      <c r="E799" s="8"/>
      <c r="F799" s="8">
        <v>5</v>
      </c>
      <c r="G799" s="8">
        <v>150</v>
      </c>
      <c r="H799" s="8">
        <v>81.948300000000003</v>
      </c>
    </row>
    <row r="800" spans="1:8" s="7" customFormat="1" ht="17.25" hidden="1" customHeight="1" outlineLevel="1" x14ac:dyDescent="0.25">
      <c r="A800" s="6">
        <v>920</v>
      </c>
      <c r="B800" s="8" t="s">
        <v>70</v>
      </c>
      <c r="C800" s="54" t="s">
        <v>62</v>
      </c>
      <c r="D800" s="8">
        <v>2020</v>
      </c>
      <c r="E800" s="8"/>
      <c r="F800" s="8">
        <v>3</v>
      </c>
      <c r="G800" s="8">
        <v>15</v>
      </c>
      <c r="H800" s="8">
        <v>74.414299999999997</v>
      </c>
    </row>
    <row r="801" spans="1:8" s="7" customFormat="1" ht="17.25" hidden="1" customHeight="1" outlineLevel="1" x14ac:dyDescent="0.25">
      <c r="A801" s="6">
        <v>1694</v>
      </c>
      <c r="B801" s="8" t="s">
        <v>70</v>
      </c>
      <c r="C801" s="54" t="s">
        <v>198</v>
      </c>
      <c r="D801" s="8">
        <v>2020</v>
      </c>
      <c r="E801" s="8"/>
      <c r="F801" s="8">
        <v>217</v>
      </c>
      <c r="G801" s="8">
        <v>30</v>
      </c>
      <c r="H801" s="8">
        <v>494.39352000000002</v>
      </c>
    </row>
    <row r="802" spans="1:8" s="7" customFormat="1" ht="17.25" hidden="1" customHeight="1" outlineLevel="1" x14ac:dyDescent="0.25">
      <c r="A802" s="6">
        <v>1764</v>
      </c>
      <c r="B802" s="8" t="s">
        <v>70</v>
      </c>
      <c r="C802" s="54" t="s">
        <v>199</v>
      </c>
      <c r="D802" s="8">
        <v>2020</v>
      </c>
      <c r="E802" s="8"/>
      <c r="F802" s="8">
        <v>7</v>
      </c>
      <c r="G802" s="8">
        <v>99.9</v>
      </c>
      <c r="H802" s="8">
        <v>141.70671999999999</v>
      </c>
    </row>
    <row r="803" spans="1:8" s="7" customFormat="1" ht="17.25" hidden="1" customHeight="1" outlineLevel="1" x14ac:dyDescent="0.25">
      <c r="A803" s="6">
        <v>1673</v>
      </c>
      <c r="B803" s="8" t="s">
        <v>70</v>
      </c>
      <c r="C803" s="54" t="s">
        <v>135</v>
      </c>
      <c r="D803" s="8">
        <v>2020</v>
      </c>
      <c r="E803" s="8"/>
      <c r="F803" s="8">
        <v>14</v>
      </c>
      <c r="G803" s="8">
        <v>35</v>
      </c>
      <c r="H803" s="8">
        <v>74.985770000000002</v>
      </c>
    </row>
    <row r="804" spans="1:8" s="7" customFormat="1" ht="17.25" hidden="1" customHeight="1" outlineLevel="1" x14ac:dyDescent="0.25">
      <c r="A804" s="6">
        <v>1624</v>
      </c>
      <c r="B804" s="8" t="s">
        <v>70</v>
      </c>
      <c r="C804" s="54" t="s">
        <v>139</v>
      </c>
      <c r="D804" s="8">
        <v>2020</v>
      </c>
      <c r="E804" s="8"/>
      <c r="F804" s="8">
        <v>56</v>
      </c>
      <c r="G804" s="8">
        <v>149</v>
      </c>
      <c r="H804" s="8">
        <v>171.52683999999999</v>
      </c>
    </row>
    <row r="805" spans="1:8" s="7" customFormat="1" ht="17.25" hidden="1" customHeight="1" outlineLevel="1" x14ac:dyDescent="0.25">
      <c r="A805" s="6">
        <v>1626</v>
      </c>
      <c r="B805" s="8" t="s">
        <v>70</v>
      </c>
      <c r="C805" s="54" t="s">
        <v>212</v>
      </c>
      <c r="D805" s="8">
        <v>2020</v>
      </c>
      <c r="E805" s="8"/>
      <c r="F805" s="8">
        <v>6</v>
      </c>
      <c r="G805" s="8">
        <v>100</v>
      </c>
      <c r="H805" s="8">
        <v>112.0001</v>
      </c>
    </row>
    <row r="806" spans="1:8" s="7" customFormat="1" ht="24.75" hidden="1" customHeight="1" outlineLevel="1" x14ac:dyDescent="0.25">
      <c r="A806" s="62">
        <v>3835</v>
      </c>
      <c r="B806" s="8" t="s">
        <v>70</v>
      </c>
      <c r="C806" s="54" t="s">
        <v>2210</v>
      </c>
      <c r="D806" s="8">
        <v>2021</v>
      </c>
      <c r="E806" s="8"/>
      <c r="F806" s="8">
        <v>330</v>
      </c>
      <c r="G806" s="59">
        <v>150</v>
      </c>
      <c r="H806" s="59">
        <v>591.91088000000002</v>
      </c>
    </row>
    <row r="807" spans="1:8" s="7" customFormat="1" ht="24.75" hidden="1" customHeight="1" outlineLevel="1" x14ac:dyDescent="0.25">
      <c r="A807" s="62">
        <v>1190</v>
      </c>
      <c r="B807" s="8" t="s">
        <v>70</v>
      </c>
      <c r="C807" s="54" t="s">
        <v>2135</v>
      </c>
      <c r="D807" s="8">
        <v>2021</v>
      </c>
      <c r="E807" s="8"/>
      <c r="F807" s="8">
        <v>10</v>
      </c>
      <c r="G807" s="59">
        <v>150</v>
      </c>
      <c r="H807" s="59">
        <v>36.322960000000002</v>
      </c>
    </row>
    <row r="808" spans="1:8" s="7" customFormat="1" ht="24.75" hidden="1" customHeight="1" outlineLevel="1" x14ac:dyDescent="0.25">
      <c r="A808" s="62">
        <v>3741</v>
      </c>
      <c r="B808" s="8" t="s">
        <v>70</v>
      </c>
      <c r="C808" s="54" t="s">
        <v>2137</v>
      </c>
      <c r="D808" s="8">
        <v>2021</v>
      </c>
      <c r="E808" s="8"/>
      <c r="F808" s="8">
        <v>2590</v>
      </c>
      <c r="G808" s="59">
        <v>15</v>
      </c>
      <c r="H808" s="59">
        <v>4295.2990799999998</v>
      </c>
    </row>
    <row r="809" spans="1:8" s="7" customFormat="1" ht="24.75" hidden="1" customHeight="1" outlineLevel="1" x14ac:dyDescent="0.25">
      <c r="A809" s="62">
        <v>3745</v>
      </c>
      <c r="B809" s="8" t="s">
        <v>70</v>
      </c>
      <c r="C809" s="54" t="s">
        <v>2138</v>
      </c>
      <c r="D809" s="8">
        <v>2021</v>
      </c>
      <c r="E809" s="8"/>
      <c r="F809" s="8">
        <v>641</v>
      </c>
      <c r="G809" s="59">
        <v>70</v>
      </c>
      <c r="H809" s="59">
        <v>1093.77909</v>
      </c>
    </row>
    <row r="810" spans="1:8" s="7" customFormat="1" ht="24.75" hidden="1" customHeight="1" outlineLevel="1" x14ac:dyDescent="0.25">
      <c r="A810" s="61">
        <v>9684</v>
      </c>
      <c r="B810" s="8" t="s">
        <v>70</v>
      </c>
      <c r="C810" s="54" t="s">
        <v>2139</v>
      </c>
      <c r="D810" s="8">
        <v>2021</v>
      </c>
      <c r="E810" s="8"/>
      <c r="F810" s="8">
        <v>10</v>
      </c>
      <c r="G810" s="59">
        <v>15</v>
      </c>
      <c r="H810" s="59">
        <v>87.721540000000005</v>
      </c>
    </row>
    <row r="811" spans="1:8" s="7" customFormat="1" ht="24.75" hidden="1" customHeight="1" outlineLevel="1" x14ac:dyDescent="0.25">
      <c r="A811" s="61">
        <v>9095</v>
      </c>
      <c r="B811" s="8" t="s">
        <v>70</v>
      </c>
      <c r="C811" s="54" t="s">
        <v>2211</v>
      </c>
      <c r="D811" s="8">
        <v>2021</v>
      </c>
      <c r="E811" s="8"/>
      <c r="F811" s="8">
        <v>485</v>
      </c>
      <c r="G811" s="59">
        <v>50</v>
      </c>
      <c r="H811" s="59">
        <v>806.84177</v>
      </c>
    </row>
    <row r="812" spans="1:8" s="7" customFormat="1" ht="24.75" hidden="1" customHeight="1" outlineLevel="1" x14ac:dyDescent="0.25">
      <c r="A812" s="62">
        <v>3802</v>
      </c>
      <c r="B812" s="8" t="s">
        <v>70</v>
      </c>
      <c r="C812" s="54" t="s">
        <v>2212</v>
      </c>
      <c r="D812" s="8">
        <v>2021</v>
      </c>
      <c r="E812" s="8"/>
      <c r="F812" s="8">
        <v>9</v>
      </c>
      <c r="G812" s="59">
        <v>135</v>
      </c>
      <c r="H812" s="59">
        <v>130.607</v>
      </c>
    </row>
    <row r="813" spans="1:8" s="7" customFormat="1" ht="24.75" hidden="1" customHeight="1" outlineLevel="1" x14ac:dyDescent="0.25">
      <c r="A813" s="61">
        <v>9522</v>
      </c>
      <c r="B813" s="8" t="s">
        <v>70</v>
      </c>
      <c r="C813" s="54" t="s">
        <v>1989</v>
      </c>
      <c r="D813" s="8">
        <v>2021</v>
      </c>
      <c r="E813" s="8"/>
      <c r="F813" s="8">
        <v>96</v>
      </c>
      <c r="G813" s="59">
        <v>15</v>
      </c>
      <c r="H813" s="59">
        <v>371.49799999999999</v>
      </c>
    </row>
    <row r="814" spans="1:8" s="7" customFormat="1" ht="24.75" hidden="1" customHeight="1" outlineLevel="1" x14ac:dyDescent="0.25">
      <c r="A814" s="62">
        <v>1290</v>
      </c>
      <c r="B814" s="8" t="s">
        <v>70</v>
      </c>
      <c r="C814" s="54" t="s">
        <v>1990</v>
      </c>
      <c r="D814" s="8">
        <v>2021</v>
      </c>
      <c r="E814" s="8"/>
      <c r="F814" s="8">
        <v>6</v>
      </c>
      <c r="G814" s="59">
        <v>15</v>
      </c>
      <c r="H814" s="59">
        <v>167.37700000000001</v>
      </c>
    </row>
    <row r="815" spans="1:8" s="7" customFormat="1" ht="24.75" hidden="1" customHeight="1" outlineLevel="1" x14ac:dyDescent="0.25">
      <c r="A815" s="62">
        <v>1289</v>
      </c>
      <c r="B815" s="8" t="s">
        <v>70</v>
      </c>
      <c r="C815" s="54" t="s">
        <v>1991</v>
      </c>
      <c r="D815" s="8">
        <v>2021</v>
      </c>
      <c r="E815" s="8"/>
      <c r="F815" s="8">
        <v>8</v>
      </c>
      <c r="G815" s="59">
        <v>10</v>
      </c>
      <c r="H815" s="59">
        <v>151.97499999999999</v>
      </c>
    </row>
    <row r="816" spans="1:8" s="7" customFormat="1" ht="24.75" hidden="1" customHeight="1" outlineLevel="1" x14ac:dyDescent="0.25">
      <c r="A816" s="62">
        <v>1284</v>
      </c>
      <c r="B816" s="8" t="s">
        <v>70</v>
      </c>
      <c r="C816" s="54" t="s">
        <v>1992</v>
      </c>
      <c r="D816" s="8">
        <v>2021</v>
      </c>
      <c r="E816" s="8"/>
      <c r="F816" s="8">
        <v>713</v>
      </c>
      <c r="G816" s="59">
        <v>15</v>
      </c>
      <c r="H816" s="59">
        <v>1575.5740000000001</v>
      </c>
    </row>
    <row r="817" spans="1:8" s="7" customFormat="1" ht="24.75" hidden="1" customHeight="1" outlineLevel="1" x14ac:dyDescent="0.25">
      <c r="A817" s="61">
        <v>9733</v>
      </c>
      <c r="B817" s="8" t="s">
        <v>70</v>
      </c>
      <c r="C817" s="54" t="s">
        <v>1994</v>
      </c>
      <c r="D817" s="8">
        <v>2021</v>
      </c>
      <c r="E817" s="8"/>
      <c r="F817" s="8">
        <v>1011</v>
      </c>
      <c r="G817" s="59">
        <v>15</v>
      </c>
      <c r="H817" s="59">
        <v>1525.962</v>
      </c>
    </row>
    <row r="818" spans="1:8" s="7" customFormat="1" ht="24.75" hidden="1" customHeight="1" outlineLevel="1" x14ac:dyDescent="0.25">
      <c r="A818" s="62">
        <v>3837</v>
      </c>
      <c r="B818" s="8" t="s">
        <v>70</v>
      </c>
      <c r="C818" s="54" t="s">
        <v>2213</v>
      </c>
      <c r="D818" s="8">
        <v>2021</v>
      </c>
      <c r="E818" s="8"/>
      <c r="F818" s="8">
        <v>118</v>
      </c>
      <c r="G818" s="59">
        <v>15</v>
      </c>
      <c r="H818" s="59">
        <v>324.94873999999999</v>
      </c>
    </row>
    <row r="819" spans="1:8" s="7" customFormat="1" ht="24.75" hidden="1" customHeight="1" outlineLevel="1" x14ac:dyDescent="0.25">
      <c r="A819" s="61">
        <v>9680</v>
      </c>
      <c r="B819" s="8" t="s">
        <v>70</v>
      </c>
      <c r="C819" s="79" t="s">
        <v>1995</v>
      </c>
      <c r="D819" s="8">
        <v>2021</v>
      </c>
      <c r="E819" s="8"/>
      <c r="F819" s="8">
        <v>15</v>
      </c>
      <c r="G819" s="59">
        <v>15</v>
      </c>
      <c r="H819" s="59">
        <v>65.074590000000001</v>
      </c>
    </row>
    <row r="820" spans="1:8" s="7" customFormat="1" ht="24.75" hidden="1" customHeight="1" outlineLevel="1" x14ac:dyDescent="0.25">
      <c r="A820" s="61">
        <v>9685</v>
      </c>
      <c r="B820" s="8" t="s">
        <v>70</v>
      </c>
      <c r="C820" s="54" t="s">
        <v>2148</v>
      </c>
      <c r="D820" s="8">
        <v>2021</v>
      </c>
      <c r="E820" s="8"/>
      <c r="F820" s="8">
        <v>205</v>
      </c>
      <c r="G820" s="59">
        <v>15</v>
      </c>
      <c r="H820" s="59">
        <v>511.09795000000003</v>
      </c>
    </row>
    <row r="821" spans="1:8" s="7" customFormat="1" ht="24.75" hidden="1" customHeight="1" outlineLevel="1" x14ac:dyDescent="0.25">
      <c r="A821" s="62">
        <v>1285</v>
      </c>
      <c r="B821" s="8" t="s">
        <v>70</v>
      </c>
      <c r="C821" s="54" t="s">
        <v>2151</v>
      </c>
      <c r="D821" s="8">
        <v>2021</v>
      </c>
      <c r="E821" s="8"/>
      <c r="F821" s="8">
        <v>56</v>
      </c>
      <c r="G821" s="59">
        <v>30</v>
      </c>
      <c r="H821" s="59">
        <v>237.70169000000001</v>
      </c>
    </row>
    <row r="822" spans="1:8" s="7" customFormat="1" ht="24.75" hidden="1" customHeight="1" outlineLevel="1" x14ac:dyDescent="0.25">
      <c r="A822" s="62">
        <v>1277</v>
      </c>
      <c r="B822" s="8" t="s">
        <v>70</v>
      </c>
      <c r="C822" s="54" t="s">
        <v>2152</v>
      </c>
      <c r="D822" s="8">
        <v>2021</v>
      </c>
      <c r="E822" s="8"/>
      <c r="F822" s="8">
        <v>7</v>
      </c>
      <c r="G822" s="59">
        <v>20</v>
      </c>
      <c r="H822" s="59">
        <v>100.61454999999999</v>
      </c>
    </row>
    <row r="823" spans="1:8" s="7" customFormat="1" ht="24.75" hidden="1" customHeight="1" outlineLevel="1" x14ac:dyDescent="0.25">
      <c r="A823" s="61">
        <v>9738</v>
      </c>
      <c r="B823" s="8" t="s">
        <v>70</v>
      </c>
      <c r="C823" s="54" t="s">
        <v>2156</v>
      </c>
      <c r="D823" s="8">
        <v>2021</v>
      </c>
      <c r="E823" s="8"/>
      <c r="F823" s="8">
        <v>40</v>
      </c>
      <c r="G823" s="59">
        <v>15</v>
      </c>
      <c r="H823" s="59">
        <v>145.31984</v>
      </c>
    </row>
    <row r="824" spans="1:8" s="7" customFormat="1" ht="24.75" hidden="1" customHeight="1" outlineLevel="1" x14ac:dyDescent="0.25">
      <c r="A824" s="62">
        <v>3823</v>
      </c>
      <c r="B824" s="8" t="s">
        <v>70</v>
      </c>
      <c r="C824" s="54" t="s">
        <v>2214</v>
      </c>
      <c r="D824" s="8">
        <v>2021</v>
      </c>
      <c r="E824" s="8"/>
      <c r="F824" s="8">
        <v>596</v>
      </c>
      <c r="G824" s="59">
        <v>150</v>
      </c>
      <c r="H824" s="59">
        <v>1093.6300200000001</v>
      </c>
    </row>
    <row r="825" spans="1:8" s="7" customFormat="1" ht="24.75" hidden="1" customHeight="1" outlineLevel="1" x14ac:dyDescent="0.25">
      <c r="A825" s="62">
        <v>1291</v>
      </c>
      <c r="B825" s="8" t="s">
        <v>70</v>
      </c>
      <c r="C825" s="54" t="s">
        <v>2159</v>
      </c>
      <c r="D825" s="8">
        <v>2021</v>
      </c>
      <c r="E825" s="8"/>
      <c r="F825" s="8">
        <v>489</v>
      </c>
      <c r="G825" s="59">
        <v>15</v>
      </c>
      <c r="H825" s="59">
        <v>598.16855999999996</v>
      </c>
    </row>
    <row r="826" spans="1:8" s="7" customFormat="1" ht="24.75" hidden="1" customHeight="1" outlineLevel="1" x14ac:dyDescent="0.25">
      <c r="A826" s="62">
        <v>1299</v>
      </c>
      <c r="B826" s="8" t="s">
        <v>70</v>
      </c>
      <c r="C826" s="54" t="s">
        <v>2164</v>
      </c>
      <c r="D826" s="8">
        <v>2021</v>
      </c>
      <c r="E826" s="8"/>
      <c r="F826" s="8">
        <v>5</v>
      </c>
      <c r="G826" s="59">
        <v>30</v>
      </c>
      <c r="H826" s="59">
        <v>106.973</v>
      </c>
    </row>
    <row r="827" spans="1:8" s="7" customFormat="1" ht="24.75" hidden="1" customHeight="1" outlineLevel="1" x14ac:dyDescent="0.25">
      <c r="A827" s="62">
        <v>3801</v>
      </c>
      <c r="B827" s="8" t="s">
        <v>70</v>
      </c>
      <c r="C827" s="54" t="s">
        <v>2167</v>
      </c>
      <c r="D827" s="8">
        <v>2021</v>
      </c>
      <c r="E827" s="8"/>
      <c r="F827" s="8">
        <v>5</v>
      </c>
      <c r="G827" s="59">
        <v>15</v>
      </c>
      <c r="H827" s="59">
        <v>115.473</v>
      </c>
    </row>
    <row r="828" spans="1:8" s="7" customFormat="1" ht="24.75" hidden="1" customHeight="1" outlineLevel="1" x14ac:dyDescent="0.25">
      <c r="A828" s="62">
        <v>1181</v>
      </c>
      <c r="B828" s="8" t="s">
        <v>70</v>
      </c>
      <c r="C828" s="54" t="s">
        <v>2174</v>
      </c>
      <c r="D828" s="8">
        <v>2021</v>
      </c>
      <c r="E828" s="8"/>
      <c r="F828" s="8">
        <v>315</v>
      </c>
      <c r="G828" s="59">
        <v>100</v>
      </c>
      <c r="H828" s="59">
        <v>569.27800000000002</v>
      </c>
    </row>
    <row r="829" spans="1:8" s="7" customFormat="1" ht="24.75" hidden="1" customHeight="1" outlineLevel="1" x14ac:dyDescent="0.25">
      <c r="A829" s="61">
        <v>9734</v>
      </c>
      <c r="B829" s="8" t="s">
        <v>70</v>
      </c>
      <c r="C829" s="54" t="s">
        <v>2175</v>
      </c>
      <c r="D829" s="8">
        <v>2021</v>
      </c>
      <c r="E829" s="8"/>
      <c r="F829" s="8">
        <v>199</v>
      </c>
      <c r="G829" s="59">
        <v>170</v>
      </c>
      <c r="H829" s="59">
        <v>494.86200000000002</v>
      </c>
    </row>
    <row r="830" spans="1:8" s="7" customFormat="1" ht="24.75" hidden="1" customHeight="1" outlineLevel="1" x14ac:dyDescent="0.25">
      <c r="A830" s="61">
        <v>9528</v>
      </c>
      <c r="B830" s="8" t="s">
        <v>70</v>
      </c>
      <c r="C830" s="54" t="s">
        <v>2215</v>
      </c>
      <c r="D830" s="8">
        <v>2021</v>
      </c>
      <c r="E830" s="8"/>
      <c r="F830" s="8">
        <v>20</v>
      </c>
      <c r="G830" s="59">
        <v>150</v>
      </c>
      <c r="H830" s="59">
        <v>66.498000000000005</v>
      </c>
    </row>
    <row r="831" spans="1:8" s="7" customFormat="1" ht="24.75" hidden="1" customHeight="1" outlineLevel="1" x14ac:dyDescent="0.25">
      <c r="A831" s="61">
        <v>9681</v>
      </c>
      <c r="B831" s="8" t="s">
        <v>70</v>
      </c>
      <c r="C831" s="54" t="s">
        <v>2178</v>
      </c>
      <c r="D831" s="8">
        <v>2021</v>
      </c>
      <c r="E831" s="8"/>
      <c r="F831" s="8">
        <v>338</v>
      </c>
      <c r="G831" s="59">
        <v>105</v>
      </c>
      <c r="H831" s="59">
        <v>667.00900000000001</v>
      </c>
    </row>
    <row r="832" spans="1:8" s="7" customFormat="1" ht="24.75" hidden="1" customHeight="1" outlineLevel="1" x14ac:dyDescent="0.25">
      <c r="A832" s="62">
        <v>1170</v>
      </c>
      <c r="B832" s="8" t="s">
        <v>70</v>
      </c>
      <c r="C832" s="54" t="s">
        <v>2179</v>
      </c>
      <c r="D832" s="8">
        <v>2021</v>
      </c>
      <c r="E832" s="8"/>
      <c r="F832" s="8">
        <v>1179</v>
      </c>
      <c r="G832" s="59">
        <v>60</v>
      </c>
      <c r="H832" s="59">
        <v>1855.7139999999999</v>
      </c>
    </row>
    <row r="833" spans="1:8" s="7" customFormat="1" ht="24.75" hidden="1" customHeight="1" outlineLevel="1" x14ac:dyDescent="0.25">
      <c r="A833" s="61">
        <v>9740</v>
      </c>
      <c r="B833" s="8" t="s">
        <v>70</v>
      </c>
      <c r="C833" s="54" t="s">
        <v>2180</v>
      </c>
      <c r="D833" s="8">
        <v>2021</v>
      </c>
      <c r="E833" s="8"/>
      <c r="F833" s="8">
        <v>10</v>
      </c>
      <c r="G833" s="59">
        <v>150</v>
      </c>
      <c r="H833" s="59">
        <v>71.593999999999994</v>
      </c>
    </row>
    <row r="834" spans="1:8" s="7" customFormat="1" ht="24.75" hidden="1" customHeight="1" outlineLevel="1" x14ac:dyDescent="0.25">
      <c r="A834" s="61">
        <v>9682</v>
      </c>
      <c r="B834" s="8" t="s">
        <v>70</v>
      </c>
      <c r="C834" s="54" t="s">
        <v>2014</v>
      </c>
      <c r="D834" s="8">
        <v>2021</v>
      </c>
      <c r="E834" s="8"/>
      <c r="F834" s="8">
        <v>50</v>
      </c>
      <c r="G834" s="59">
        <v>15</v>
      </c>
      <c r="H834" s="59">
        <v>98.846999999999994</v>
      </c>
    </row>
    <row r="835" spans="1:8" s="7" customFormat="1" ht="24.75" hidden="1" customHeight="1" outlineLevel="1" x14ac:dyDescent="0.25">
      <c r="A835" s="61">
        <v>9686</v>
      </c>
      <c r="B835" s="8" t="s">
        <v>70</v>
      </c>
      <c r="C835" s="54" t="s">
        <v>2181</v>
      </c>
      <c r="D835" s="8">
        <v>2021</v>
      </c>
      <c r="E835" s="8"/>
      <c r="F835" s="8">
        <v>40</v>
      </c>
      <c r="G835" s="59">
        <v>150</v>
      </c>
      <c r="H835" s="59">
        <v>136.18700000000001</v>
      </c>
    </row>
    <row r="836" spans="1:8" s="7" customFormat="1" ht="24.75" hidden="1" customHeight="1" outlineLevel="1" x14ac:dyDescent="0.25">
      <c r="A836" s="61">
        <v>9736</v>
      </c>
      <c r="B836" s="8" t="s">
        <v>70</v>
      </c>
      <c r="C836" s="54" t="s">
        <v>2182</v>
      </c>
      <c r="D836" s="8">
        <v>2021</v>
      </c>
      <c r="E836" s="8"/>
      <c r="F836" s="8">
        <v>30</v>
      </c>
      <c r="G836" s="59">
        <v>107</v>
      </c>
      <c r="H836" s="59">
        <v>69.087000000000003</v>
      </c>
    </row>
    <row r="837" spans="1:8" s="7" customFormat="1" ht="24.75" hidden="1" customHeight="1" outlineLevel="1" x14ac:dyDescent="0.25">
      <c r="A837" s="61">
        <v>9361</v>
      </c>
      <c r="B837" s="8" t="s">
        <v>70</v>
      </c>
      <c r="C837" s="54" t="s">
        <v>2186</v>
      </c>
      <c r="D837" s="8">
        <v>2021</v>
      </c>
      <c r="E837" s="8"/>
      <c r="F837" s="8">
        <v>5</v>
      </c>
      <c r="G837" s="59">
        <v>75</v>
      </c>
      <c r="H837" s="59">
        <v>202.12299999999999</v>
      </c>
    </row>
    <row r="838" spans="1:8" s="7" customFormat="1" ht="24.75" hidden="1" customHeight="1" outlineLevel="1" x14ac:dyDescent="0.25">
      <c r="A838" s="62">
        <v>3733</v>
      </c>
      <c r="B838" s="8" t="s">
        <v>70</v>
      </c>
      <c r="C838" s="54" t="s">
        <v>2216</v>
      </c>
      <c r="D838" s="8">
        <v>2021</v>
      </c>
      <c r="E838" s="8"/>
      <c r="F838" s="8">
        <v>542</v>
      </c>
      <c r="G838" s="59">
        <v>35</v>
      </c>
      <c r="H838" s="59">
        <v>1038.825</v>
      </c>
    </row>
    <row r="839" spans="1:8" s="7" customFormat="1" ht="24.75" hidden="1" customHeight="1" outlineLevel="1" x14ac:dyDescent="0.25">
      <c r="A839" s="61">
        <v>9421</v>
      </c>
      <c r="B839" s="8" t="s">
        <v>70</v>
      </c>
      <c r="C839" s="54" t="s">
        <v>2071</v>
      </c>
      <c r="D839" s="8">
        <v>2021</v>
      </c>
      <c r="E839" s="8"/>
      <c r="F839" s="8">
        <v>15</v>
      </c>
      <c r="G839" s="59">
        <v>15</v>
      </c>
      <c r="H839" s="59">
        <v>162.03899999999999</v>
      </c>
    </row>
    <row r="840" spans="1:8" s="7" customFormat="1" ht="24.75" hidden="1" customHeight="1" outlineLevel="1" x14ac:dyDescent="0.25">
      <c r="A840" s="61">
        <v>9368</v>
      </c>
      <c r="B840" s="8" t="s">
        <v>70</v>
      </c>
      <c r="C840" s="54" t="s">
        <v>2191</v>
      </c>
      <c r="D840" s="8">
        <v>2021</v>
      </c>
      <c r="E840" s="8"/>
      <c r="F840" s="8">
        <v>795</v>
      </c>
      <c r="G840" s="59">
        <v>150</v>
      </c>
      <c r="H840" s="59">
        <v>1312.521</v>
      </c>
    </row>
    <row r="841" spans="1:8" s="7" customFormat="1" ht="24.75" hidden="1" customHeight="1" outlineLevel="1" x14ac:dyDescent="0.25">
      <c r="A841" s="62">
        <v>421</v>
      </c>
      <c r="B841" s="8" t="s">
        <v>70</v>
      </c>
      <c r="C841" s="54" t="s">
        <v>2192</v>
      </c>
      <c r="D841" s="8">
        <v>2021</v>
      </c>
      <c r="E841" s="8"/>
      <c r="F841" s="8">
        <v>205</v>
      </c>
      <c r="G841" s="59">
        <v>149</v>
      </c>
      <c r="H841" s="59">
        <v>291.892</v>
      </c>
    </row>
    <row r="842" spans="1:8" s="7" customFormat="1" ht="24.75" hidden="1" customHeight="1" outlineLevel="1" x14ac:dyDescent="0.25">
      <c r="A842" s="61">
        <v>9357</v>
      </c>
      <c r="B842" s="8" t="s">
        <v>70</v>
      </c>
      <c r="C842" s="54" t="s">
        <v>2095</v>
      </c>
      <c r="D842" s="8">
        <v>2021</v>
      </c>
      <c r="E842" s="8"/>
      <c r="F842" s="8">
        <v>5</v>
      </c>
      <c r="G842" s="59">
        <v>20</v>
      </c>
      <c r="H842" s="59">
        <v>116.215</v>
      </c>
    </row>
    <row r="843" spans="1:8" s="7" customFormat="1" ht="24.75" hidden="1" customHeight="1" outlineLevel="1" x14ac:dyDescent="0.25">
      <c r="A843" s="61">
        <v>9373</v>
      </c>
      <c r="B843" s="8" t="s">
        <v>70</v>
      </c>
      <c r="C843" s="54" t="s">
        <v>2096</v>
      </c>
      <c r="D843" s="8">
        <v>2021</v>
      </c>
      <c r="E843" s="8"/>
      <c r="F843" s="8">
        <v>590</v>
      </c>
      <c r="G843" s="59">
        <v>25</v>
      </c>
      <c r="H843" s="59">
        <v>1104.886</v>
      </c>
    </row>
    <row r="844" spans="1:8" s="7" customFormat="1" ht="24.75" hidden="1" customHeight="1" outlineLevel="1" x14ac:dyDescent="0.25">
      <c r="A844" s="61">
        <v>9359</v>
      </c>
      <c r="B844" s="8" t="s">
        <v>70</v>
      </c>
      <c r="C844" s="54" t="s">
        <v>2100</v>
      </c>
      <c r="D844" s="8">
        <v>2021</v>
      </c>
      <c r="E844" s="8"/>
      <c r="F844" s="8">
        <v>8</v>
      </c>
      <c r="G844" s="59">
        <v>60</v>
      </c>
      <c r="H844" s="59">
        <v>114.846</v>
      </c>
    </row>
    <row r="845" spans="1:8" s="7" customFormat="1" ht="24.75" hidden="1" customHeight="1" outlineLevel="1" x14ac:dyDescent="0.25">
      <c r="A845" s="62">
        <v>3714</v>
      </c>
      <c r="B845" s="8" t="s">
        <v>70</v>
      </c>
      <c r="C845" s="54" t="s">
        <v>2196</v>
      </c>
      <c r="D845" s="8">
        <v>2021</v>
      </c>
      <c r="E845" s="8"/>
      <c r="F845" s="8">
        <v>39</v>
      </c>
      <c r="G845" s="59">
        <v>120</v>
      </c>
      <c r="H845" s="59">
        <v>167.49600000000001</v>
      </c>
    </row>
    <row r="846" spans="1:8" s="7" customFormat="1" ht="24.75" hidden="1" customHeight="1" outlineLevel="1" x14ac:dyDescent="0.25">
      <c r="A846" s="61">
        <v>9572</v>
      </c>
      <c r="B846" s="8" t="s">
        <v>70</v>
      </c>
      <c r="C846" s="54" t="s">
        <v>2109</v>
      </c>
      <c r="D846" s="8">
        <v>2021</v>
      </c>
      <c r="E846" s="8"/>
      <c r="F846" s="8">
        <v>226</v>
      </c>
      <c r="G846" s="59">
        <v>60</v>
      </c>
      <c r="H846" s="59">
        <v>762.90800000000002</v>
      </c>
    </row>
    <row r="847" spans="1:8" s="7" customFormat="1" ht="24.75" hidden="1" customHeight="1" outlineLevel="1" x14ac:dyDescent="0.25">
      <c r="A847" s="61">
        <v>9362</v>
      </c>
      <c r="B847" s="8" t="s">
        <v>70</v>
      </c>
      <c r="C847" s="54" t="s">
        <v>2200</v>
      </c>
      <c r="D847" s="8">
        <v>2021</v>
      </c>
      <c r="E847" s="8"/>
      <c r="F847" s="8">
        <v>33</v>
      </c>
      <c r="G847" s="59">
        <v>60</v>
      </c>
      <c r="H847" s="59">
        <v>191.631</v>
      </c>
    </row>
    <row r="848" spans="1:8" s="7" customFormat="1" ht="24.75" hidden="1" customHeight="1" outlineLevel="1" x14ac:dyDescent="0.25">
      <c r="A848" s="61">
        <v>9356</v>
      </c>
      <c r="B848" s="8" t="s">
        <v>70</v>
      </c>
      <c r="C848" s="54" t="s">
        <v>2110</v>
      </c>
      <c r="D848" s="8">
        <v>2021</v>
      </c>
      <c r="E848" s="8"/>
      <c r="F848" s="8">
        <v>119</v>
      </c>
      <c r="G848" s="59">
        <v>75</v>
      </c>
      <c r="H848" s="59">
        <v>310.738</v>
      </c>
    </row>
    <row r="849" spans="1:41" s="7" customFormat="1" ht="23.25" customHeight="1" collapsed="1" x14ac:dyDescent="0.25">
      <c r="A849" s="6"/>
      <c r="B849" s="117" t="s">
        <v>213</v>
      </c>
      <c r="C849" s="120" t="s">
        <v>4028</v>
      </c>
      <c r="D849" s="120"/>
      <c r="E849" s="117" t="s">
        <v>22</v>
      </c>
      <c r="F849" s="117"/>
      <c r="G849" s="117"/>
      <c r="H849" s="117"/>
    </row>
    <row r="850" spans="1:41" s="11" customFormat="1" ht="17.25" customHeight="1" x14ac:dyDescent="0.25">
      <c r="A850" s="6"/>
      <c r="B850" s="118"/>
      <c r="C850" s="139"/>
      <c r="D850" s="139"/>
      <c r="E850" s="118" t="s">
        <v>22</v>
      </c>
      <c r="F850" s="118"/>
      <c r="G850" s="118"/>
      <c r="H850" s="118"/>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row>
    <row r="851" spans="1:41" s="11" customFormat="1" ht="17.25" customHeight="1" x14ac:dyDescent="0.25">
      <c r="A851" s="6"/>
      <c r="B851" s="119"/>
      <c r="C851" s="140"/>
      <c r="D851" s="140"/>
      <c r="E851" s="119"/>
      <c r="F851" s="119"/>
      <c r="G851" s="119"/>
      <c r="H851" s="119"/>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row>
    <row r="852" spans="1:41" s="11" customFormat="1" ht="17.25" customHeight="1" x14ac:dyDescent="0.25">
      <c r="A852" s="6"/>
      <c r="B852" s="9" t="s">
        <v>213</v>
      </c>
      <c r="C852" s="10" t="s">
        <v>1941</v>
      </c>
      <c r="D852" s="9">
        <v>2019</v>
      </c>
      <c r="E852" s="9" t="s">
        <v>22</v>
      </c>
      <c r="F852" s="9">
        <f ca="1">SUMIF($D$855:$H$860,$D$852,$F$855:$F$860)</f>
        <v>0</v>
      </c>
      <c r="G852" s="9">
        <f ca="1">SUMIF($D$855:$H$860,$D$852,$G$855:$G$860)</f>
        <v>0</v>
      </c>
      <c r="H852" s="9">
        <f ca="1">SUMIF($D$855:$H$860,$D$852,$H$855:$H$860)</f>
        <v>0</v>
      </c>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row>
    <row r="853" spans="1:41" s="11" customFormat="1" ht="17.25" customHeight="1" x14ac:dyDescent="0.25">
      <c r="A853" s="6"/>
      <c r="B853" s="9" t="s">
        <v>213</v>
      </c>
      <c r="C853" s="10" t="s">
        <v>1941</v>
      </c>
      <c r="D853" s="9">
        <v>2020</v>
      </c>
      <c r="E853" s="9" t="s">
        <v>22</v>
      </c>
      <c r="F853" s="9">
        <f ca="1">SUMIF($D$855:$H$860,$D$853,$F$855:$F$860)</f>
        <v>2711</v>
      </c>
      <c r="G853" s="9">
        <f ca="1">SUMIF($D$855:$H$860,$D$853,$G$855:$G$860)</f>
        <v>415</v>
      </c>
      <c r="H853" s="12">
        <f ca="1">SUMIF($D$855:$H$860,$D$853,$H$855:$H$860)</f>
        <v>3807.6240999999995</v>
      </c>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row>
    <row r="854" spans="1:41" s="33" customFormat="1" ht="17.25" customHeight="1" x14ac:dyDescent="0.25">
      <c r="A854" s="6"/>
      <c r="B854" s="9" t="s">
        <v>213</v>
      </c>
      <c r="C854" s="10" t="s">
        <v>1941</v>
      </c>
      <c r="D854" s="9">
        <v>2021</v>
      </c>
      <c r="E854" s="9" t="s">
        <v>22</v>
      </c>
      <c r="F854" s="9">
        <f ca="1">SUMIF($D$855:$H$860,$D$854,$F$855:$F$860)</f>
        <v>0</v>
      </c>
      <c r="G854" s="9">
        <f ca="1">SUMIF($D$855:$H$860,$D$854,$G$855:$G$860)</f>
        <v>0</v>
      </c>
      <c r="H854" s="12">
        <f ca="1">SUMIF($D$855:$H$860,$D$854,$H$855:$H$860)</f>
        <v>0</v>
      </c>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row>
    <row r="855" spans="1:41" s="11" customFormat="1" ht="49.5" hidden="1" customHeight="1" outlineLevel="1" x14ac:dyDescent="0.25">
      <c r="A855" s="40">
        <v>50</v>
      </c>
      <c r="B855" s="9" t="s">
        <v>213</v>
      </c>
      <c r="C855" s="10" t="s">
        <v>211</v>
      </c>
      <c r="D855" s="9">
        <v>2020</v>
      </c>
      <c r="E855" s="9"/>
      <c r="F855" s="9">
        <v>2153</v>
      </c>
      <c r="G855" s="9">
        <v>300</v>
      </c>
      <c r="H855" s="9">
        <v>3123.4253399999998</v>
      </c>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row>
    <row r="856" spans="1:41" s="11" customFormat="1" ht="49.5" hidden="1" customHeight="1" outlineLevel="1" x14ac:dyDescent="0.25">
      <c r="A856" s="40">
        <v>1626</v>
      </c>
      <c r="B856" s="9" t="s">
        <v>213</v>
      </c>
      <c r="C856" s="10" t="s">
        <v>212</v>
      </c>
      <c r="D856" s="9">
        <v>2020</v>
      </c>
      <c r="E856" s="9"/>
      <c r="F856" s="9">
        <v>258</v>
      </c>
      <c r="G856" s="9">
        <v>100</v>
      </c>
      <c r="H856" s="9">
        <v>196.00017</v>
      </c>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row>
    <row r="857" spans="1:41" s="11" customFormat="1" ht="49.5" hidden="1" customHeight="1" outlineLevel="1" x14ac:dyDescent="0.25">
      <c r="A857" s="40">
        <v>994</v>
      </c>
      <c r="B857" s="9" t="s">
        <v>213</v>
      </c>
      <c r="C857" s="10" t="s">
        <v>214</v>
      </c>
      <c r="D857" s="9">
        <v>2020</v>
      </c>
      <c r="E857" s="9"/>
      <c r="F857" s="9">
        <v>300</v>
      </c>
      <c r="G857" s="9">
        <v>15</v>
      </c>
      <c r="H857" s="9">
        <v>488.19859000000002</v>
      </c>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row>
    <row r="858" spans="1:41" s="33" customFormat="1" ht="15.75" hidden="1" customHeight="1" outlineLevel="1" x14ac:dyDescent="0.25">
      <c r="A858" s="60"/>
      <c r="B858" s="32" t="s">
        <v>213</v>
      </c>
      <c r="C858" s="34"/>
      <c r="D858" s="32">
        <v>2021</v>
      </c>
      <c r="E858" s="32"/>
      <c r="F858" s="32"/>
      <c r="G858" s="32"/>
      <c r="H858" s="32"/>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row>
    <row r="859" spans="1:41" s="33" customFormat="1" ht="15.75" hidden="1" customHeight="1" outlineLevel="1" x14ac:dyDescent="0.25">
      <c r="A859" s="60"/>
      <c r="B859" s="32" t="s">
        <v>213</v>
      </c>
      <c r="C859" s="34"/>
      <c r="D859" s="32">
        <v>2021</v>
      </c>
      <c r="E859" s="32"/>
      <c r="F859" s="32"/>
      <c r="G859" s="32"/>
      <c r="H859" s="32"/>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row>
    <row r="860" spans="1:41" s="33" customFormat="1" ht="15.75" hidden="1" customHeight="1" outlineLevel="1" x14ac:dyDescent="0.25">
      <c r="A860" s="60"/>
      <c r="B860" s="32" t="s">
        <v>213</v>
      </c>
      <c r="C860" s="34"/>
      <c r="D860" s="32">
        <v>2021</v>
      </c>
      <c r="E860" s="32"/>
      <c r="F860" s="32"/>
      <c r="G860" s="32"/>
      <c r="H860" s="32"/>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row>
    <row r="861" spans="1:41" s="7" customFormat="1" ht="15.75" collapsed="1" x14ac:dyDescent="0.25">
      <c r="A861" s="6"/>
      <c r="B861" s="123" t="s">
        <v>215</v>
      </c>
      <c r="C861" s="126" t="s">
        <v>4029</v>
      </c>
      <c r="D861" s="126"/>
      <c r="E861" s="123" t="s">
        <v>22</v>
      </c>
      <c r="F861" s="123"/>
      <c r="G861" s="123"/>
      <c r="H861" s="123"/>
    </row>
    <row r="862" spans="1:41" s="15" customFormat="1" ht="17.25" customHeight="1" x14ac:dyDescent="0.25">
      <c r="A862" s="6"/>
      <c r="B862" s="124"/>
      <c r="C862" s="137"/>
      <c r="D862" s="137"/>
      <c r="E862" s="124" t="s">
        <v>22</v>
      </c>
      <c r="F862" s="124"/>
      <c r="G862" s="124"/>
      <c r="H862" s="124"/>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row>
    <row r="863" spans="1:41" s="15" customFormat="1" ht="17.25" customHeight="1" x14ac:dyDescent="0.25">
      <c r="A863" s="6"/>
      <c r="B863" s="125"/>
      <c r="C863" s="138"/>
      <c r="D863" s="138"/>
      <c r="E863" s="125"/>
      <c r="F863" s="125"/>
      <c r="G863" s="125"/>
      <c r="H863" s="125"/>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row>
    <row r="864" spans="1:41" s="15" customFormat="1" ht="17.25" customHeight="1" x14ac:dyDescent="0.25">
      <c r="A864" s="6"/>
      <c r="B864" s="13" t="s">
        <v>215</v>
      </c>
      <c r="C864" s="14" t="s">
        <v>1941</v>
      </c>
      <c r="D864" s="13">
        <v>2019</v>
      </c>
      <c r="E864" s="13" t="s">
        <v>22</v>
      </c>
      <c r="F864" s="13">
        <f ca="1">SUMIF($D$867:$H$2174,$D$864,$F$867:$F$2174)</f>
        <v>48536</v>
      </c>
      <c r="G864" s="16">
        <f ca="1">SUMIF($D$867:$H$2174,$D$864,$G$867:$G$2174)</f>
        <v>8827.2799999999988</v>
      </c>
      <c r="H864" s="16">
        <f ca="1">SUMIF($D$867:$H$2174,$D$864,$H$867:$H$2174)</f>
        <v>78908.741999999984</v>
      </c>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row>
    <row r="865" spans="1:41" s="15" customFormat="1" ht="17.25" customHeight="1" x14ac:dyDescent="0.25">
      <c r="A865" s="6"/>
      <c r="B865" s="13" t="s">
        <v>215</v>
      </c>
      <c r="C865" s="14" t="s">
        <v>1941</v>
      </c>
      <c r="D865" s="13">
        <v>2020</v>
      </c>
      <c r="E865" s="13" t="s">
        <v>22</v>
      </c>
      <c r="F865" s="13">
        <f ca="1">SUMIF($D$867:$H$2174,$D$865,$F$867:$F$2174)</f>
        <v>70730</v>
      </c>
      <c r="G865" s="16">
        <f ca="1">SUMIF($D$867:$H$2174,$D$865,$G$867:$G$2174)</f>
        <v>13127.970000000001</v>
      </c>
      <c r="H865" s="16">
        <f ca="1">SUMIF($D$867:$H$2174,$D$865,$H$867:$H$2174)</f>
        <v>111442.92565</v>
      </c>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row>
    <row r="866" spans="1:41" s="33" customFormat="1" ht="17.25" customHeight="1" x14ac:dyDescent="0.25">
      <c r="A866" s="6"/>
      <c r="B866" s="13" t="s">
        <v>215</v>
      </c>
      <c r="C866" s="14" t="s">
        <v>1941</v>
      </c>
      <c r="D866" s="13">
        <v>2021</v>
      </c>
      <c r="E866" s="13" t="s">
        <v>22</v>
      </c>
      <c r="F866" s="13">
        <f ca="1">SUMIF($D$867:$H$2174,$D$866,$F$867:$F$2174)</f>
        <v>54948</v>
      </c>
      <c r="G866" s="16">
        <f ca="1">SUMIF($D$867:$H$2174,$D$866,$G$867:$G$2174)</f>
        <v>9414.7599999999984</v>
      </c>
      <c r="H866" s="16">
        <f ca="1">SUMIF($D$867:$H$2174,$D$866,$H$867:$H$2174)</f>
        <v>81181.607677999957</v>
      </c>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row>
    <row r="867" spans="1:41" s="7" customFormat="1" ht="27.75" hidden="1" customHeight="1" outlineLevel="1" x14ac:dyDescent="0.25">
      <c r="A867" s="61">
        <v>9565</v>
      </c>
      <c r="B867" s="8" t="s">
        <v>215</v>
      </c>
      <c r="C867" s="54" t="s">
        <v>2217</v>
      </c>
      <c r="D867" s="8">
        <v>2021</v>
      </c>
      <c r="E867" s="8"/>
      <c r="F867" s="8">
        <v>56</v>
      </c>
      <c r="G867" s="8">
        <v>42</v>
      </c>
      <c r="H867" s="8">
        <v>146</v>
      </c>
    </row>
    <row r="868" spans="1:41" s="7" customFormat="1" ht="27.75" hidden="1" customHeight="1" outlineLevel="1" x14ac:dyDescent="0.25">
      <c r="A868" s="61">
        <v>9795</v>
      </c>
      <c r="B868" s="8" t="s">
        <v>215</v>
      </c>
      <c r="C868" s="54" t="s">
        <v>2218</v>
      </c>
      <c r="D868" s="8">
        <v>2021</v>
      </c>
      <c r="E868" s="8"/>
      <c r="F868" s="8">
        <v>12</v>
      </c>
      <c r="G868" s="8">
        <v>10</v>
      </c>
      <c r="H868" s="8">
        <v>121</v>
      </c>
    </row>
    <row r="869" spans="1:41" s="7" customFormat="1" ht="27.75" hidden="1" customHeight="1" outlineLevel="1" x14ac:dyDescent="0.25">
      <c r="A869" s="62">
        <v>1282</v>
      </c>
      <c r="B869" s="8" t="s">
        <v>215</v>
      </c>
      <c r="C869" s="54" t="s">
        <v>2219</v>
      </c>
      <c r="D869" s="8">
        <v>2021</v>
      </c>
      <c r="E869" s="8"/>
      <c r="F869" s="8">
        <v>6</v>
      </c>
      <c r="G869" s="8">
        <v>20</v>
      </c>
      <c r="H869" s="8">
        <v>36</v>
      </c>
    </row>
    <row r="870" spans="1:41" s="7" customFormat="1" ht="27.75" hidden="1" customHeight="1" outlineLevel="1" x14ac:dyDescent="0.25">
      <c r="A870" s="61">
        <v>9778</v>
      </c>
      <c r="B870" s="8" t="s">
        <v>215</v>
      </c>
      <c r="C870" s="54" t="s">
        <v>2220</v>
      </c>
      <c r="D870" s="8">
        <v>2021</v>
      </c>
      <c r="E870" s="8"/>
      <c r="F870" s="8">
        <v>350</v>
      </c>
      <c r="G870" s="8">
        <v>10</v>
      </c>
      <c r="H870" s="8">
        <v>404</v>
      </c>
    </row>
    <row r="871" spans="1:41" s="7" customFormat="1" ht="27.75" hidden="1" customHeight="1" outlineLevel="1" x14ac:dyDescent="0.25">
      <c r="A871" s="61">
        <v>9770</v>
      </c>
      <c r="B871" s="8" t="s">
        <v>215</v>
      </c>
      <c r="C871" s="54" t="s">
        <v>2221</v>
      </c>
      <c r="D871" s="8">
        <v>2021</v>
      </c>
      <c r="E871" s="8"/>
      <c r="F871" s="8">
        <v>298</v>
      </c>
      <c r="G871" s="8">
        <v>30</v>
      </c>
      <c r="H871" s="8">
        <v>348</v>
      </c>
    </row>
    <row r="872" spans="1:41" s="7" customFormat="1" ht="27.75" hidden="1" customHeight="1" outlineLevel="1" x14ac:dyDescent="0.25">
      <c r="A872" s="61">
        <v>9775</v>
      </c>
      <c r="B872" s="8" t="s">
        <v>215</v>
      </c>
      <c r="C872" s="54" t="s">
        <v>2222</v>
      </c>
      <c r="D872" s="8">
        <v>2021</v>
      </c>
      <c r="E872" s="8"/>
      <c r="F872" s="8">
        <v>25</v>
      </c>
      <c r="G872" s="8">
        <v>5</v>
      </c>
      <c r="H872" s="8">
        <v>75</v>
      </c>
    </row>
    <row r="873" spans="1:41" s="7" customFormat="1" ht="27.75" hidden="1" customHeight="1" outlineLevel="1" x14ac:dyDescent="0.25">
      <c r="A873" s="62">
        <v>1392</v>
      </c>
      <c r="B873" s="8" t="s">
        <v>215</v>
      </c>
      <c r="C873" s="54" t="s">
        <v>2223</v>
      </c>
      <c r="D873" s="8">
        <v>2021</v>
      </c>
      <c r="E873" s="8"/>
      <c r="F873" s="8">
        <v>57</v>
      </c>
      <c r="G873" s="8">
        <v>0.5</v>
      </c>
      <c r="H873" s="8">
        <v>79</v>
      </c>
    </row>
    <row r="874" spans="1:41" s="7" customFormat="1" ht="27.75" hidden="1" customHeight="1" outlineLevel="1" x14ac:dyDescent="0.25">
      <c r="A874" s="62">
        <v>1384</v>
      </c>
      <c r="B874" s="8" t="s">
        <v>215</v>
      </c>
      <c r="C874" s="54" t="s">
        <v>2224</v>
      </c>
      <c r="D874" s="8">
        <v>2021</v>
      </c>
      <c r="E874" s="8"/>
      <c r="F874" s="8">
        <v>15</v>
      </c>
      <c r="G874" s="8">
        <v>15</v>
      </c>
      <c r="H874" s="8">
        <v>67</v>
      </c>
    </row>
    <row r="875" spans="1:41" s="7" customFormat="1" ht="27.75" hidden="1" customHeight="1" outlineLevel="1" x14ac:dyDescent="0.25">
      <c r="A875" s="62">
        <v>794</v>
      </c>
      <c r="B875" s="8" t="s">
        <v>215</v>
      </c>
      <c r="C875" s="54" t="s">
        <v>2225</v>
      </c>
      <c r="D875" s="8">
        <v>2021</v>
      </c>
      <c r="E875" s="8"/>
      <c r="F875" s="8">
        <v>77</v>
      </c>
      <c r="G875" s="8">
        <v>15</v>
      </c>
      <c r="H875" s="8">
        <v>122</v>
      </c>
    </row>
    <row r="876" spans="1:41" s="7" customFormat="1" ht="27.75" hidden="1" customHeight="1" outlineLevel="1" x14ac:dyDescent="0.25">
      <c r="A876" s="62">
        <v>1427</v>
      </c>
      <c r="B876" s="8" t="s">
        <v>215</v>
      </c>
      <c r="C876" s="54" t="s">
        <v>2226</v>
      </c>
      <c r="D876" s="8">
        <v>2021</v>
      </c>
      <c r="E876" s="8"/>
      <c r="F876" s="8">
        <v>30</v>
      </c>
      <c r="G876" s="8">
        <v>9</v>
      </c>
      <c r="H876" s="8">
        <v>186</v>
      </c>
    </row>
    <row r="877" spans="1:41" s="7" customFormat="1" ht="27.75" hidden="1" customHeight="1" outlineLevel="1" x14ac:dyDescent="0.25">
      <c r="A877" s="61">
        <v>9570</v>
      </c>
      <c r="B877" s="8" t="s">
        <v>215</v>
      </c>
      <c r="C877" s="54" t="s">
        <v>2227</v>
      </c>
      <c r="D877" s="8">
        <v>2021</v>
      </c>
      <c r="E877" s="8"/>
      <c r="F877" s="8">
        <v>28</v>
      </c>
      <c r="G877" s="8">
        <v>15</v>
      </c>
      <c r="H877" s="8">
        <v>105</v>
      </c>
    </row>
    <row r="878" spans="1:41" s="7" customFormat="1" ht="27.75" hidden="1" customHeight="1" outlineLevel="1" x14ac:dyDescent="0.25">
      <c r="A878" s="61">
        <v>9783</v>
      </c>
      <c r="B878" s="8" t="s">
        <v>215</v>
      </c>
      <c r="C878" s="54" t="s">
        <v>2228</v>
      </c>
      <c r="D878" s="8">
        <v>2021</v>
      </c>
      <c r="E878" s="8"/>
      <c r="F878" s="8">
        <v>25</v>
      </c>
      <c r="G878" s="8">
        <v>15</v>
      </c>
      <c r="H878" s="8">
        <v>123</v>
      </c>
    </row>
    <row r="879" spans="1:41" s="7" customFormat="1" ht="27.75" hidden="1" customHeight="1" outlineLevel="1" x14ac:dyDescent="0.25">
      <c r="A879" s="61">
        <v>9784</v>
      </c>
      <c r="B879" s="8" t="s">
        <v>215</v>
      </c>
      <c r="C879" s="54" t="s">
        <v>2229</v>
      </c>
      <c r="D879" s="8">
        <v>2021</v>
      </c>
      <c r="E879" s="8"/>
      <c r="F879" s="8">
        <v>22</v>
      </c>
      <c r="G879" s="8">
        <v>21.06</v>
      </c>
      <c r="H879" s="8">
        <v>99</v>
      </c>
    </row>
    <row r="880" spans="1:41" s="7" customFormat="1" ht="27.75" hidden="1" customHeight="1" outlineLevel="1" x14ac:dyDescent="0.25">
      <c r="A880" s="61">
        <v>9791</v>
      </c>
      <c r="B880" s="8" t="s">
        <v>215</v>
      </c>
      <c r="C880" s="54" t="s">
        <v>2230</v>
      </c>
      <c r="D880" s="8">
        <v>2021</v>
      </c>
      <c r="E880" s="8"/>
      <c r="F880" s="8">
        <v>108</v>
      </c>
      <c r="G880" s="8">
        <v>15</v>
      </c>
      <c r="H880" s="8">
        <v>210</v>
      </c>
    </row>
    <row r="881" spans="1:8" s="7" customFormat="1" ht="27.75" hidden="1" customHeight="1" outlineLevel="1" x14ac:dyDescent="0.25">
      <c r="A881" s="61">
        <v>9796</v>
      </c>
      <c r="B881" s="8" t="s">
        <v>215</v>
      </c>
      <c r="C881" s="54" t="s">
        <v>2231</v>
      </c>
      <c r="D881" s="8">
        <v>2021</v>
      </c>
      <c r="E881" s="8"/>
      <c r="F881" s="8">
        <v>172</v>
      </c>
      <c r="G881" s="8">
        <v>15</v>
      </c>
      <c r="H881" s="8">
        <v>283</v>
      </c>
    </row>
    <row r="882" spans="1:8" s="7" customFormat="1" ht="27.75" hidden="1" customHeight="1" outlineLevel="1" x14ac:dyDescent="0.25">
      <c r="A882" s="62">
        <v>1434</v>
      </c>
      <c r="B882" s="8" t="s">
        <v>215</v>
      </c>
      <c r="C882" s="54" t="s">
        <v>2232</v>
      </c>
      <c r="D882" s="8">
        <v>2021</v>
      </c>
      <c r="E882" s="8"/>
      <c r="F882" s="8">
        <v>217</v>
      </c>
      <c r="G882" s="8">
        <v>15</v>
      </c>
      <c r="H882" s="8">
        <v>266</v>
      </c>
    </row>
    <row r="883" spans="1:8" s="7" customFormat="1" ht="27.75" hidden="1" customHeight="1" outlineLevel="1" x14ac:dyDescent="0.25">
      <c r="A883" s="61">
        <v>9794</v>
      </c>
      <c r="B883" s="8" t="s">
        <v>215</v>
      </c>
      <c r="C883" s="54" t="s">
        <v>2233</v>
      </c>
      <c r="D883" s="8">
        <v>2021</v>
      </c>
      <c r="E883" s="8"/>
      <c r="F883" s="8">
        <v>18</v>
      </c>
      <c r="G883" s="8">
        <v>10</v>
      </c>
      <c r="H883" s="8">
        <v>55</v>
      </c>
    </row>
    <row r="884" spans="1:8" s="7" customFormat="1" ht="27.75" hidden="1" customHeight="1" outlineLevel="1" x14ac:dyDescent="0.25">
      <c r="A884" s="62">
        <v>1432</v>
      </c>
      <c r="B884" s="8" t="s">
        <v>215</v>
      </c>
      <c r="C884" s="54" t="s">
        <v>2234</v>
      </c>
      <c r="D884" s="8">
        <v>2021</v>
      </c>
      <c r="E884" s="8"/>
      <c r="F884" s="8">
        <v>424</v>
      </c>
      <c r="G884" s="8">
        <v>15</v>
      </c>
      <c r="H884" s="8">
        <v>576</v>
      </c>
    </row>
    <row r="885" spans="1:8" s="7" customFormat="1" ht="27.75" hidden="1" customHeight="1" outlineLevel="1" x14ac:dyDescent="0.25">
      <c r="A885" s="62">
        <v>1272</v>
      </c>
      <c r="B885" s="8" t="s">
        <v>215</v>
      </c>
      <c r="C885" s="54" t="s">
        <v>2235</v>
      </c>
      <c r="D885" s="8">
        <v>2021</v>
      </c>
      <c r="E885" s="8"/>
      <c r="F885" s="8">
        <v>76</v>
      </c>
      <c r="G885" s="8">
        <v>100</v>
      </c>
      <c r="H885" s="8">
        <v>212</v>
      </c>
    </row>
    <row r="886" spans="1:8" s="7" customFormat="1" ht="27.75" hidden="1" customHeight="1" outlineLevel="1" x14ac:dyDescent="0.25">
      <c r="A886" s="62">
        <v>1436</v>
      </c>
      <c r="B886" s="8" t="s">
        <v>215</v>
      </c>
      <c r="C886" s="54" t="s">
        <v>2236</v>
      </c>
      <c r="D886" s="8">
        <v>2021</v>
      </c>
      <c r="E886" s="8"/>
      <c r="F886" s="8">
        <v>380</v>
      </c>
      <c r="G886" s="8">
        <v>15</v>
      </c>
      <c r="H886" s="8">
        <v>362</v>
      </c>
    </row>
    <row r="887" spans="1:8" s="7" customFormat="1" ht="27.75" hidden="1" customHeight="1" outlineLevel="1" x14ac:dyDescent="0.25">
      <c r="A887" s="62">
        <v>1421</v>
      </c>
      <c r="B887" s="8" t="s">
        <v>215</v>
      </c>
      <c r="C887" s="54" t="s">
        <v>2237</v>
      </c>
      <c r="D887" s="8">
        <v>2021</v>
      </c>
      <c r="E887" s="8"/>
      <c r="F887" s="8">
        <v>20</v>
      </c>
      <c r="G887" s="8">
        <v>15</v>
      </c>
      <c r="H887" s="8">
        <v>104</v>
      </c>
    </row>
    <row r="888" spans="1:8" s="7" customFormat="1" ht="27.75" hidden="1" customHeight="1" outlineLevel="1" x14ac:dyDescent="0.25">
      <c r="A888" s="62">
        <v>1428</v>
      </c>
      <c r="B888" s="8" t="s">
        <v>215</v>
      </c>
      <c r="C888" s="54" t="s">
        <v>2238</v>
      </c>
      <c r="D888" s="8">
        <v>2021</v>
      </c>
      <c r="E888" s="8"/>
      <c r="F888" s="8">
        <v>175</v>
      </c>
      <c r="G888" s="8">
        <v>30</v>
      </c>
      <c r="H888" s="8">
        <v>208</v>
      </c>
    </row>
    <row r="889" spans="1:8" s="7" customFormat="1" ht="27.75" hidden="1" customHeight="1" outlineLevel="1" x14ac:dyDescent="0.25">
      <c r="A889" s="61">
        <v>9564</v>
      </c>
      <c r="B889" s="8" t="s">
        <v>215</v>
      </c>
      <c r="C889" s="54" t="s">
        <v>2239</v>
      </c>
      <c r="D889" s="8">
        <v>2021</v>
      </c>
      <c r="E889" s="8"/>
      <c r="F889" s="8">
        <v>185</v>
      </c>
      <c r="G889" s="8">
        <v>15</v>
      </c>
      <c r="H889" s="8">
        <v>401</v>
      </c>
    </row>
    <row r="890" spans="1:8" s="7" customFormat="1" ht="27.75" hidden="1" customHeight="1" outlineLevel="1" x14ac:dyDescent="0.25">
      <c r="A890" s="62">
        <v>1400</v>
      </c>
      <c r="B890" s="8" t="s">
        <v>215</v>
      </c>
      <c r="C890" s="54" t="s">
        <v>2240</v>
      </c>
      <c r="D890" s="8">
        <v>2021</v>
      </c>
      <c r="E890" s="8"/>
      <c r="F890" s="8">
        <v>150</v>
      </c>
      <c r="G890" s="8">
        <v>15</v>
      </c>
      <c r="H890" s="8">
        <v>154</v>
      </c>
    </row>
    <row r="891" spans="1:8" s="7" customFormat="1" ht="27.75" hidden="1" customHeight="1" outlineLevel="1" x14ac:dyDescent="0.25">
      <c r="A891" s="61">
        <v>9788</v>
      </c>
      <c r="B891" s="8" t="s">
        <v>215</v>
      </c>
      <c r="C891" s="54" t="s">
        <v>2241</v>
      </c>
      <c r="D891" s="8">
        <v>2021</v>
      </c>
      <c r="E891" s="8"/>
      <c r="F891" s="8">
        <v>48</v>
      </c>
      <c r="G891" s="8">
        <v>15</v>
      </c>
      <c r="H891" s="8">
        <v>111</v>
      </c>
    </row>
    <row r="892" spans="1:8" s="7" customFormat="1" ht="27.75" hidden="1" customHeight="1" outlineLevel="1" x14ac:dyDescent="0.25">
      <c r="A892" s="62">
        <v>1491</v>
      </c>
      <c r="B892" s="8" t="s">
        <v>215</v>
      </c>
      <c r="C892" s="54" t="s">
        <v>2242</v>
      </c>
      <c r="D892" s="8">
        <v>2021</v>
      </c>
      <c r="E892" s="8"/>
      <c r="F892" s="8">
        <v>120</v>
      </c>
      <c r="G892" s="8">
        <v>15</v>
      </c>
      <c r="H892" s="8">
        <v>183</v>
      </c>
    </row>
    <row r="893" spans="1:8" s="7" customFormat="1" ht="27.75" hidden="1" customHeight="1" outlineLevel="1" x14ac:dyDescent="0.25">
      <c r="A893" s="62">
        <v>832</v>
      </c>
      <c r="B893" s="8" t="s">
        <v>215</v>
      </c>
      <c r="C893" s="54" t="s">
        <v>2243</v>
      </c>
      <c r="D893" s="8">
        <v>2021</v>
      </c>
      <c r="E893" s="8"/>
      <c r="F893" s="8">
        <v>217</v>
      </c>
      <c r="G893" s="8">
        <v>30</v>
      </c>
      <c r="H893" s="8">
        <v>414</v>
      </c>
    </row>
    <row r="894" spans="1:8" s="7" customFormat="1" ht="27.75" hidden="1" customHeight="1" outlineLevel="1" x14ac:dyDescent="0.25">
      <c r="A894" s="62">
        <v>834</v>
      </c>
      <c r="B894" s="8" t="s">
        <v>215</v>
      </c>
      <c r="C894" s="54" t="s">
        <v>2244</v>
      </c>
      <c r="D894" s="8">
        <v>2021</v>
      </c>
      <c r="E894" s="8"/>
      <c r="F894" s="8">
        <v>131</v>
      </c>
      <c r="G894" s="8">
        <v>84.3</v>
      </c>
      <c r="H894" s="8">
        <v>265</v>
      </c>
    </row>
    <row r="895" spans="1:8" s="7" customFormat="1" ht="27.75" hidden="1" customHeight="1" outlineLevel="1" x14ac:dyDescent="0.25">
      <c r="A895" s="61">
        <v>9541</v>
      </c>
      <c r="B895" s="8" t="s">
        <v>215</v>
      </c>
      <c r="C895" s="54" t="s">
        <v>2245</v>
      </c>
      <c r="D895" s="8">
        <v>2021</v>
      </c>
      <c r="E895" s="8"/>
      <c r="F895" s="8">
        <v>53</v>
      </c>
      <c r="G895" s="8">
        <v>15</v>
      </c>
      <c r="H895" s="8">
        <v>217</v>
      </c>
    </row>
    <row r="896" spans="1:8" s="7" customFormat="1" ht="27.75" hidden="1" customHeight="1" outlineLevel="1" x14ac:dyDescent="0.25">
      <c r="A896" s="62">
        <v>1390</v>
      </c>
      <c r="B896" s="8" t="s">
        <v>215</v>
      </c>
      <c r="C896" s="54" t="s">
        <v>2246</v>
      </c>
      <c r="D896" s="8">
        <v>2021</v>
      </c>
      <c r="E896" s="8"/>
      <c r="F896" s="8">
        <v>90</v>
      </c>
      <c r="G896" s="8">
        <v>50</v>
      </c>
      <c r="H896" s="8">
        <v>262</v>
      </c>
    </row>
    <row r="897" spans="1:8" s="7" customFormat="1" ht="27.75" hidden="1" customHeight="1" outlineLevel="1" x14ac:dyDescent="0.25">
      <c r="A897" s="62">
        <v>789</v>
      </c>
      <c r="B897" s="8" t="s">
        <v>215</v>
      </c>
      <c r="C897" s="54" t="s">
        <v>2247</v>
      </c>
      <c r="D897" s="8">
        <v>2021</v>
      </c>
      <c r="E897" s="8"/>
      <c r="F897" s="8">
        <v>341</v>
      </c>
      <c r="G897" s="8">
        <v>15</v>
      </c>
      <c r="H897" s="8">
        <v>368</v>
      </c>
    </row>
    <row r="898" spans="1:8" s="7" customFormat="1" ht="27.75" hidden="1" customHeight="1" outlineLevel="1" x14ac:dyDescent="0.25">
      <c r="A898" s="62">
        <v>1388</v>
      </c>
      <c r="B898" s="8" t="s">
        <v>215</v>
      </c>
      <c r="C898" s="54" t="s">
        <v>2248</v>
      </c>
      <c r="D898" s="8">
        <v>2021</v>
      </c>
      <c r="E898" s="8"/>
      <c r="F898" s="8">
        <v>30</v>
      </c>
      <c r="G898" s="8">
        <v>15</v>
      </c>
      <c r="H898" s="8">
        <v>89</v>
      </c>
    </row>
    <row r="899" spans="1:8" s="7" customFormat="1" ht="27.75" hidden="1" customHeight="1" outlineLevel="1" x14ac:dyDescent="0.25">
      <c r="A899" s="62">
        <v>1395</v>
      </c>
      <c r="B899" s="8" t="s">
        <v>215</v>
      </c>
      <c r="C899" s="54" t="s">
        <v>2249</v>
      </c>
      <c r="D899" s="8">
        <v>2021</v>
      </c>
      <c r="E899" s="8"/>
      <c r="F899" s="8">
        <v>40</v>
      </c>
      <c r="G899" s="8">
        <v>15</v>
      </c>
      <c r="H899" s="8">
        <v>145</v>
      </c>
    </row>
    <row r="900" spans="1:8" s="7" customFormat="1" ht="27.75" hidden="1" customHeight="1" outlineLevel="1" x14ac:dyDescent="0.25">
      <c r="A900" s="62">
        <v>1273</v>
      </c>
      <c r="B900" s="8" t="s">
        <v>215</v>
      </c>
      <c r="C900" s="54" t="s">
        <v>2250</v>
      </c>
      <c r="D900" s="8">
        <v>2021</v>
      </c>
      <c r="E900" s="8"/>
      <c r="F900" s="8">
        <v>5</v>
      </c>
      <c r="G900" s="8">
        <v>40</v>
      </c>
      <c r="H900" s="8">
        <v>42</v>
      </c>
    </row>
    <row r="901" spans="1:8" s="7" customFormat="1" ht="27.75" hidden="1" customHeight="1" outlineLevel="1" x14ac:dyDescent="0.25">
      <c r="A901" s="62">
        <v>1362</v>
      </c>
      <c r="B901" s="8" t="s">
        <v>215</v>
      </c>
      <c r="C901" s="54" t="s">
        <v>2251</v>
      </c>
      <c r="D901" s="8">
        <v>2021</v>
      </c>
      <c r="E901" s="8"/>
      <c r="F901" s="8">
        <v>30</v>
      </c>
      <c r="G901" s="8">
        <v>15</v>
      </c>
      <c r="H901" s="8">
        <v>133</v>
      </c>
    </row>
    <row r="902" spans="1:8" s="7" customFormat="1" ht="27.75" hidden="1" customHeight="1" outlineLevel="1" x14ac:dyDescent="0.25">
      <c r="A902" s="62">
        <v>1405</v>
      </c>
      <c r="B902" s="8" t="s">
        <v>215</v>
      </c>
      <c r="C902" s="54" t="s">
        <v>2252</v>
      </c>
      <c r="D902" s="8">
        <v>2021</v>
      </c>
      <c r="E902" s="8"/>
      <c r="F902" s="8">
        <v>45</v>
      </c>
      <c r="G902" s="8">
        <v>30</v>
      </c>
      <c r="H902" s="8">
        <v>113</v>
      </c>
    </row>
    <row r="903" spans="1:8" s="7" customFormat="1" ht="27.75" hidden="1" customHeight="1" outlineLevel="1" x14ac:dyDescent="0.25">
      <c r="A903" s="62">
        <v>1418</v>
      </c>
      <c r="B903" s="8" t="s">
        <v>215</v>
      </c>
      <c r="C903" s="54" t="s">
        <v>2253</v>
      </c>
      <c r="D903" s="8">
        <v>2021</v>
      </c>
      <c r="E903" s="8"/>
      <c r="F903" s="8">
        <v>80</v>
      </c>
      <c r="G903" s="8">
        <v>15</v>
      </c>
      <c r="H903" s="8">
        <v>155</v>
      </c>
    </row>
    <row r="904" spans="1:8" s="7" customFormat="1" ht="27.75" hidden="1" customHeight="1" outlineLevel="1" x14ac:dyDescent="0.25">
      <c r="A904" s="62">
        <v>1430</v>
      </c>
      <c r="B904" s="8" t="s">
        <v>215</v>
      </c>
      <c r="C904" s="54" t="s">
        <v>2254</v>
      </c>
      <c r="D904" s="8">
        <v>2021</v>
      </c>
      <c r="E904" s="8"/>
      <c r="F904" s="8">
        <v>246</v>
      </c>
      <c r="G904" s="8">
        <v>30</v>
      </c>
      <c r="H904" s="8">
        <v>260</v>
      </c>
    </row>
    <row r="905" spans="1:8" s="7" customFormat="1" ht="27.75" hidden="1" customHeight="1" outlineLevel="1" x14ac:dyDescent="0.25">
      <c r="A905" s="62">
        <v>1396</v>
      </c>
      <c r="B905" s="8" t="s">
        <v>215</v>
      </c>
      <c r="C905" s="54" t="s">
        <v>2255</v>
      </c>
      <c r="D905" s="8">
        <v>2021</v>
      </c>
      <c r="E905" s="8"/>
      <c r="F905" s="8">
        <v>30</v>
      </c>
      <c r="G905" s="8">
        <v>15</v>
      </c>
      <c r="H905" s="8">
        <v>86</v>
      </c>
    </row>
    <row r="906" spans="1:8" s="7" customFormat="1" ht="27.75" hidden="1" customHeight="1" outlineLevel="1" x14ac:dyDescent="0.25">
      <c r="A906" s="61">
        <v>9789</v>
      </c>
      <c r="B906" s="8" t="s">
        <v>215</v>
      </c>
      <c r="C906" s="54" t="s">
        <v>2256</v>
      </c>
      <c r="D906" s="8">
        <v>2021</v>
      </c>
      <c r="E906" s="8"/>
      <c r="F906" s="8">
        <v>30</v>
      </c>
      <c r="G906" s="8">
        <v>15</v>
      </c>
      <c r="H906" s="8">
        <v>75</v>
      </c>
    </row>
    <row r="907" spans="1:8" s="7" customFormat="1" ht="27.75" hidden="1" customHeight="1" outlineLevel="1" x14ac:dyDescent="0.25">
      <c r="A907" s="61">
        <v>9263</v>
      </c>
      <c r="B907" s="8" t="s">
        <v>215</v>
      </c>
      <c r="C907" s="54" t="s">
        <v>2257</v>
      </c>
      <c r="D907" s="8">
        <v>2021</v>
      </c>
      <c r="E907" s="8"/>
      <c r="F907" s="8">
        <v>180</v>
      </c>
      <c r="G907" s="8">
        <v>15</v>
      </c>
      <c r="H907" s="8">
        <v>152</v>
      </c>
    </row>
    <row r="908" spans="1:8" s="7" customFormat="1" ht="27.75" hidden="1" customHeight="1" outlineLevel="1" x14ac:dyDescent="0.25">
      <c r="A908" s="61">
        <v>9262</v>
      </c>
      <c r="B908" s="8" t="s">
        <v>215</v>
      </c>
      <c r="C908" s="54" t="s">
        <v>2258</v>
      </c>
      <c r="D908" s="8">
        <v>2021</v>
      </c>
      <c r="E908" s="8"/>
      <c r="F908" s="8">
        <v>140</v>
      </c>
      <c r="G908" s="8">
        <v>40</v>
      </c>
      <c r="H908" s="8">
        <v>333</v>
      </c>
    </row>
    <row r="909" spans="1:8" s="7" customFormat="1" ht="27.75" hidden="1" customHeight="1" outlineLevel="1" x14ac:dyDescent="0.25">
      <c r="A909" s="62">
        <v>792</v>
      </c>
      <c r="B909" s="8" t="s">
        <v>215</v>
      </c>
      <c r="C909" s="54" t="s">
        <v>2259</v>
      </c>
      <c r="D909" s="8">
        <v>2021</v>
      </c>
      <c r="E909" s="8"/>
      <c r="F909" s="8">
        <v>217</v>
      </c>
      <c r="G909" s="8">
        <v>15</v>
      </c>
      <c r="H909" s="8">
        <v>235</v>
      </c>
    </row>
    <row r="910" spans="1:8" s="7" customFormat="1" ht="27.75" hidden="1" customHeight="1" outlineLevel="1" x14ac:dyDescent="0.25">
      <c r="A910" s="61">
        <v>9746</v>
      </c>
      <c r="B910" s="8" t="s">
        <v>215</v>
      </c>
      <c r="C910" s="54" t="s">
        <v>2260</v>
      </c>
      <c r="D910" s="8">
        <v>2021</v>
      </c>
      <c r="E910" s="8"/>
      <c r="F910" s="8">
        <v>120</v>
      </c>
      <c r="G910" s="8">
        <v>15</v>
      </c>
      <c r="H910" s="8">
        <v>276</v>
      </c>
    </row>
    <row r="911" spans="1:8" s="7" customFormat="1" ht="27.75" hidden="1" customHeight="1" outlineLevel="1" x14ac:dyDescent="0.25">
      <c r="A911" s="61">
        <v>9779</v>
      </c>
      <c r="B911" s="8" t="s">
        <v>215</v>
      </c>
      <c r="C911" s="54" t="s">
        <v>2261</v>
      </c>
      <c r="D911" s="8">
        <v>2021</v>
      </c>
      <c r="E911" s="8"/>
      <c r="F911" s="8">
        <v>35</v>
      </c>
      <c r="G911" s="8">
        <v>5</v>
      </c>
      <c r="H911" s="8">
        <v>53</v>
      </c>
    </row>
    <row r="912" spans="1:8" s="7" customFormat="1" ht="27.75" hidden="1" customHeight="1" outlineLevel="1" x14ac:dyDescent="0.25">
      <c r="A912" s="62">
        <v>1332</v>
      </c>
      <c r="B912" s="8" t="s">
        <v>215</v>
      </c>
      <c r="C912" s="49" t="s">
        <v>2262</v>
      </c>
      <c r="D912" s="8">
        <v>2021</v>
      </c>
      <c r="E912" s="8"/>
      <c r="F912" s="8">
        <v>25</v>
      </c>
      <c r="G912" s="8">
        <v>5</v>
      </c>
      <c r="H912" s="8">
        <v>111</v>
      </c>
    </row>
    <row r="913" spans="1:8" s="7" customFormat="1" ht="27.75" hidden="1" customHeight="1" outlineLevel="1" x14ac:dyDescent="0.25">
      <c r="A913" s="62">
        <v>1423</v>
      </c>
      <c r="B913" s="8" t="s">
        <v>215</v>
      </c>
      <c r="C913" s="54" t="s">
        <v>2263</v>
      </c>
      <c r="D913" s="8">
        <v>2021</v>
      </c>
      <c r="E913" s="8"/>
      <c r="F913" s="8">
        <v>35</v>
      </c>
      <c r="G913" s="8">
        <v>15</v>
      </c>
      <c r="H913" s="8">
        <v>82</v>
      </c>
    </row>
    <row r="914" spans="1:8" s="7" customFormat="1" ht="27.75" hidden="1" customHeight="1" outlineLevel="1" x14ac:dyDescent="0.25">
      <c r="A914" s="61">
        <v>9782</v>
      </c>
      <c r="B914" s="8" t="s">
        <v>215</v>
      </c>
      <c r="C914" s="54" t="s">
        <v>2264</v>
      </c>
      <c r="D914" s="8">
        <v>2021</v>
      </c>
      <c r="E914" s="8"/>
      <c r="F914" s="8">
        <v>320</v>
      </c>
      <c r="G914" s="8">
        <v>15</v>
      </c>
      <c r="H914" s="8">
        <v>428</v>
      </c>
    </row>
    <row r="915" spans="1:8" s="7" customFormat="1" ht="27.75" hidden="1" customHeight="1" outlineLevel="1" x14ac:dyDescent="0.25">
      <c r="A915" s="62">
        <v>1267</v>
      </c>
      <c r="B915" s="8" t="s">
        <v>215</v>
      </c>
      <c r="C915" s="54" t="s">
        <v>2265</v>
      </c>
      <c r="D915" s="8">
        <v>2021</v>
      </c>
      <c r="E915" s="8"/>
      <c r="F915" s="8">
        <v>16</v>
      </c>
      <c r="G915" s="8">
        <v>15</v>
      </c>
      <c r="H915" s="8">
        <v>80</v>
      </c>
    </row>
    <row r="916" spans="1:8" s="7" customFormat="1" ht="27.75" hidden="1" customHeight="1" outlineLevel="1" x14ac:dyDescent="0.25">
      <c r="A916" s="61">
        <v>9785</v>
      </c>
      <c r="B916" s="8" t="s">
        <v>215</v>
      </c>
      <c r="C916" s="54" t="s">
        <v>2266</v>
      </c>
      <c r="D916" s="8">
        <v>2021</v>
      </c>
      <c r="E916" s="8"/>
      <c r="F916" s="8">
        <v>35</v>
      </c>
      <c r="G916" s="8">
        <v>15</v>
      </c>
      <c r="H916" s="8">
        <v>86</v>
      </c>
    </row>
    <row r="917" spans="1:8" s="7" customFormat="1" ht="27.75" hidden="1" customHeight="1" outlineLevel="1" x14ac:dyDescent="0.25">
      <c r="A917" s="62">
        <v>830</v>
      </c>
      <c r="B917" s="8" t="s">
        <v>215</v>
      </c>
      <c r="C917" s="54" t="s">
        <v>2267</v>
      </c>
      <c r="D917" s="8">
        <v>2021</v>
      </c>
      <c r="E917" s="8"/>
      <c r="F917" s="8">
        <v>6</v>
      </c>
      <c r="G917" s="8">
        <v>10</v>
      </c>
      <c r="H917" s="8">
        <v>93</v>
      </c>
    </row>
    <row r="918" spans="1:8" s="7" customFormat="1" ht="27.75" hidden="1" customHeight="1" outlineLevel="1" x14ac:dyDescent="0.25">
      <c r="A918" s="61">
        <v>9780</v>
      </c>
      <c r="B918" s="8" t="s">
        <v>215</v>
      </c>
      <c r="C918" s="54" t="s">
        <v>2268</v>
      </c>
      <c r="D918" s="8">
        <v>2021</v>
      </c>
      <c r="E918" s="8"/>
      <c r="F918" s="8">
        <v>470</v>
      </c>
      <c r="G918" s="8">
        <v>15</v>
      </c>
      <c r="H918" s="8">
        <v>526</v>
      </c>
    </row>
    <row r="919" spans="1:8" s="7" customFormat="1" ht="27.75" hidden="1" customHeight="1" outlineLevel="1" x14ac:dyDescent="0.25">
      <c r="A919" s="62">
        <v>1391</v>
      </c>
      <c r="B919" s="8" t="s">
        <v>215</v>
      </c>
      <c r="C919" s="54" t="s">
        <v>2269</v>
      </c>
      <c r="D919" s="8">
        <v>2021</v>
      </c>
      <c r="E919" s="8"/>
      <c r="F919" s="8">
        <v>50</v>
      </c>
      <c r="G919" s="8">
        <v>30</v>
      </c>
      <c r="H919" s="8">
        <v>85</v>
      </c>
    </row>
    <row r="920" spans="1:8" s="7" customFormat="1" ht="27.75" hidden="1" customHeight="1" outlineLevel="1" x14ac:dyDescent="0.25">
      <c r="A920" s="61">
        <v>9568</v>
      </c>
      <c r="B920" s="8" t="s">
        <v>215</v>
      </c>
      <c r="C920" s="54" t="s">
        <v>2270</v>
      </c>
      <c r="D920" s="8">
        <v>2021</v>
      </c>
      <c r="E920" s="8"/>
      <c r="F920" s="8">
        <v>103</v>
      </c>
      <c r="G920" s="8">
        <v>15</v>
      </c>
      <c r="H920" s="8">
        <v>283</v>
      </c>
    </row>
    <row r="921" spans="1:8" s="7" customFormat="1" ht="27.75" hidden="1" customHeight="1" outlineLevel="1" x14ac:dyDescent="0.25">
      <c r="A921" s="61">
        <v>9790</v>
      </c>
      <c r="B921" s="8" t="s">
        <v>215</v>
      </c>
      <c r="C921" s="54" t="s">
        <v>2271</v>
      </c>
      <c r="D921" s="8">
        <v>2021</v>
      </c>
      <c r="E921" s="8"/>
      <c r="F921" s="8">
        <v>21</v>
      </c>
      <c r="G921" s="8">
        <v>5</v>
      </c>
      <c r="H921" s="8">
        <v>64</v>
      </c>
    </row>
    <row r="922" spans="1:8" s="7" customFormat="1" ht="27.75" hidden="1" customHeight="1" outlineLevel="1" x14ac:dyDescent="0.25">
      <c r="A922" s="62">
        <v>835</v>
      </c>
      <c r="B922" s="8" t="s">
        <v>215</v>
      </c>
      <c r="C922" s="54" t="s">
        <v>2272</v>
      </c>
      <c r="D922" s="8">
        <v>2021</v>
      </c>
      <c r="E922" s="8"/>
      <c r="F922" s="8">
        <v>76</v>
      </c>
      <c r="G922" s="8">
        <v>15</v>
      </c>
      <c r="H922" s="8">
        <v>220</v>
      </c>
    </row>
    <row r="923" spans="1:8" s="7" customFormat="1" ht="27.75" hidden="1" customHeight="1" outlineLevel="1" x14ac:dyDescent="0.25">
      <c r="A923" s="61">
        <v>9787</v>
      </c>
      <c r="B923" s="8" t="s">
        <v>215</v>
      </c>
      <c r="C923" s="54" t="s">
        <v>2273</v>
      </c>
      <c r="D923" s="8">
        <v>2021</v>
      </c>
      <c r="E923" s="8"/>
      <c r="F923" s="8">
        <v>115</v>
      </c>
      <c r="G923" s="8">
        <v>15</v>
      </c>
      <c r="H923" s="8">
        <v>252</v>
      </c>
    </row>
    <row r="924" spans="1:8" s="7" customFormat="1" ht="27.75" hidden="1" customHeight="1" outlineLevel="1" x14ac:dyDescent="0.25">
      <c r="A924" s="61">
        <v>9792</v>
      </c>
      <c r="B924" s="8" t="s">
        <v>215</v>
      </c>
      <c r="C924" s="54" t="s">
        <v>2274</v>
      </c>
      <c r="D924" s="8">
        <v>2021</v>
      </c>
      <c r="E924" s="8"/>
      <c r="F924" s="8">
        <v>82</v>
      </c>
      <c r="G924" s="8">
        <v>6</v>
      </c>
      <c r="H924" s="8">
        <v>169</v>
      </c>
    </row>
    <row r="925" spans="1:8" s="7" customFormat="1" ht="27.75" hidden="1" customHeight="1" outlineLevel="1" x14ac:dyDescent="0.25">
      <c r="A925" s="61">
        <v>9769</v>
      </c>
      <c r="B925" s="8" t="s">
        <v>215</v>
      </c>
      <c r="C925" s="54" t="s">
        <v>2275</v>
      </c>
      <c r="D925" s="8">
        <v>2021</v>
      </c>
      <c r="E925" s="8"/>
      <c r="F925" s="8">
        <v>30</v>
      </c>
      <c r="G925" s="8">
        <v>15</v>
      </c>
      <c r="H925" s="8">
        <v>71</v>
      </c>
    </row>
    <row r="926" spans="1:8" s="7" customFormat="1" ht="27.75" hidden="1" customHeight="1" outlineLevel="1" x14ac:dyDescent="0.25">
      <c r="A926" s="61">
        <v>9567</v>
      </c>
      <c r="B926" s="8" t="s">
        <v>215</v>
      </c>
      <c r="C926" s="54" t="s">
        <v>2276</v>
      </c>
      <c r="D926" s="8">
        <v>2021</v>
      </c>
      <c r="E926" s="8"/>
      <c r="F926" s="8">
        <v>280</v>
      </c>
      <c r="G926" s="8">
        <v>15</v>
      </c>
      <c r="H926" s="8">
        <v>428</v>
      </c>
    </row>
    <row r="927" spans="1:8" s="7" customFormat="1" ht="27.75" hidden="1" customHeight="1" outlineLevel="1" x14ac:dyDescent="0.25">
      <c r="A927" s="62">
        <v>3841</v>
      </c>
      <c r="B927" s="8" t="s">
        <v>215</v>
      </c>
      <c r="C927" s="54" t="s">
        <v>2277</v>
      </c>
      <c r="D927" s="8">
        <v>2021</v>
      </c>
      <c r="E927" s="8"/>
      <c r="F927" s="8">
        <v>150</v>
      </c>
      <c r="G927" s="8">
        <v>15</v>
      </c>
      <c r="H927" s="8">
        <v>245</v>
      </c>
    </row>
    <row r="928" spans="1:8" s="7" customFormat="1" ht="27.75" hidden="1" customHeight="1" outlineLevel="1" x14ac:dyDescent="0.25">
      <c r="A928" s="61">
        <v>9781</v>
      </c>
      <c r="B928" s="8" t="s">
        <v>215</v>
      </c>
      <c r="C928" s="54" t="s">
        <v>2278</v>
      </c>
      <c r="D928" s="8">
        <v>2021</v>
      </c>
      <c r="E928" s="8"/>
      <c r="F928" s="8">
        <v>70</v>
      </c>
      <c r="G928" s="8">
        <v>15</v>
      </c>
      <c r="H928" s="8">
        <v>201</v>
      </c>
    </row>
    <row r="929" spans="1:8" s="7" customFormat="1" ht="27.75" hidden="1" customHeight="1" outlineLevel="1" x14ac:dyDescent="0.25">
      <c r="A929" s="61">
        <v>9793</v>
      </c>
      <c r="B929" s="8" t="s">
        <v>215</v>
      </c>
      <c r="C929" s="54" t="s">
        <v>2279</v>
      </c>
      <c r="D929" s="8">
        <v>2021</v>
      </c>
      <c r="E929" s="8"/>
      <c r="F929" s="8">
        <v>255</v>
      </c>
      <c r="G929" s="8">
        <v>15</v>
      </c>
      <c r="H929" s="8">
        <v>546</v>
      </c>
    </row>
    <row r="930" spans="1:8" s="7" customFormat="1" ht="27.75" hidden="1" customHeight="1" outlineLevel="1" x14ac:dyDescent="0.25">
      <c r="A930" s="62">
        <v>1415</v>
      </c>
      <c r="B930" s="8" t="s">
        <v>215</v>
      </c>
      <c r="C930" s="54" t="s">
        <v>2280</v>
      </c>
      <c r="D930" s="8">
        <v>2021</v>
      </c>
      <c r="E930" s="8"/>
      <c r="F930" s="8">
        <v>75</v>
      </c>
      <c r="G930" s="8">
        <v>15</v>
      </c>
      <c r="H930" s="8">
        <v>134</v>
      </c>
    </row>
    <row r="931" spans="1:8" s="7" customFormat="1" ht="27.75" hidden="1" customHeight="1" outlineLevel="1" x14ac:dyDescent="0.25">
      <c r="A931" s="61">
        <v>10384</v>
      </c>
      <c r="B931" s="8" t="s">
        <v>215</v>
      </c>
      <c r="C931" s="54" t="s">
        <v>2281</v>
      </c>
      <c r="D931" s="8">
        <v>2021</v>
      </c>
      <c r="E931" s="8"/>
      <c r="F931" s="8">
        <v>6</v>
      </c>
      <c r="G931" s="8">
        <v>40</v>
      </c>
      <c r="H931" s="8">
        <v>13</v>
      </c>
    </row>
    <row r="932" spans="1:8" s="7" customFormat="1" ht="27.75" hidden="1" customHeight="1" outlineLevel="1" x14ac:dyDescent="0.25">
      <c r="A932" s="62">
        <v>1397</v>
      </c>
      <c r="B932" s="8" t="s">
        <v>215</v>
      </c>
      <c r="C932" s="54" t="s">
        <v>2282</v>
      </c>
      <c r="D932" s="8">
        <v>2021</v>
      </c>
      <c r="E932" s="8"/>
      <c r="F932" s="8">
        <v>40</v>
      </c>
      <c r="G932" s="8">
        <v>15</v>
      </c>
      <c r="H932" s="8">
        <v>86</v>
      </c>
    </row>
    <row r="933" spans="1:8" s="7" customFormat="1" ht="27.75" hidden="1" customHeight="1" outlineLevel="1" x14ac:dyDescent="0.25">
      <c r="A933" s="62">
        <v>1265</v>
      </c>
      <c r="B933" s="8" t="s">
        <v>215</v>
      </c>
      <c r="C933" s="54" t="s">
        <v>2283</v>
      </c>
      <c r="D933" s="8">
        <v>2021</v>
      </c>
      <c r="E933" s="8"/>
      <c r="F933" s="8">
        <v>6</v>
      </c>
      <c r="G933" s="8">
        <v>15</v>
      </c>
      <c r="H933" s="8">
        <v>54</v>
      </c>
    </row>
    <row r="934" spans="1:8" s="7" customFormat="1" ht="27.75" hidden="1" customHeight="1" outlineLevel="1" x14ac:dyDescent="0.25">
      <c r="A934" s="62">
        <v>829</v>
      </c>
      <c r="B934" s="8" t="s">
        <v>215</v>
      </c>
      <c r="C934" s="54" t="s">
        <v>2284</v>
      </c>
      <c r="D934" s="8">
        <v>2021</v>
      </c>
      <c r="E934" s="8"/>
      <c r="F934" s="8">
        <v>35</v>
      </c>
      <c r="G934" s="8">
        <v>15</v>
      </c>
      <c r="H934" s="8">
        <v>91</v>
      </c>
    </row>
    <row r="935" spans="1:8" s="7" customFormat="1" ht="27.75" hidden="1" customHeight="1" outlineLevel="1" x14ac:dyDescent="0.25">
      <c r="A935" s="61">
        <v>9699</v>
      </c>
      <c r="B935" s="8" t="s">
        <v>215</v>
      </c>
      <c r="C935" s="54" t="s">
        <v>2285</v>
      </c>
      <c r="D935" s="8">
        <v>2021</v>
      </c>
      <c r="E935" s="8"/>
      <c r="F935" s="8">
        <v>20</v>
      </c>
      <c r="G935" s="8" t="s">
        <v>2286</v>
      </c>
      <c r="H935" s="8">
        <v>96</v>
      </c>
    </row>
    <row r="936" spans="1:8" s="7" customFormat="1" ht="27.75" hidden="1" customHeight="1" outlineLevel="1" x14ac:dyDescent="0.25">
      <c r="A936" s="62">
        <v>3804</v>
      </c>
      <c r="B936" s="8" t="s">
        <v>215</v>
      </c>
      <c r="C936" s="54" t="s">
        <v>2287</v>
      </c>
      <c r="D936" s="8">
        <v>2021</v>
      </c>
      <c r="E936" s="8"/>
      <c r="F936" s="8">
        <v>180</v>
      </c>
      <c r="G936" s="8" t="s">
        <v>2286</v>
      </c>
      <c r="H936" s="8">
        <v>246</v>
      </c>
    </row>
    <row r="937" spans="1:8" s="7" customFormat="1" ht="27.75" hidden="1" customHeight="1" outlineLevel="1" x14ac:dyDescent="0.25">
      <c r="A937" s="62">
        <v>1257</v>
      </c>
      <c r="B937" s="8" t="s">
        <v>215</v>
      </c>
      <c r="C937" s="54" t="s">
        <v>2288</v>
      </c>
      <c r="D937" s="8">
        <v>2021</v>
      </c>
      <c r="E937" s="8"/>
      <c r="F937" s="8">
        <v>17</v>
      </c>
      <c r="G937" s="8" t="s">
        <v>2035</v>
      </c>
      <c r="H937" s="8">
        <v>124</v>
      </c>
    </row>
    <row r="938" spans="1:8" s="7" customFormat="1" ht="27.75" hidden="1" customHeight="1" outlineLevel="1" x14ac:dyDescent="0.25">
      <c r="A938" s="61">
        <v>9703</v>
      </c>
      <c r="B938" s="8" t="s">
        <v>215</v>
      </c>
      <c r="C938" s="54" t="s">
        <v>2289</v>
      </c>
      <c r="D938" s="8">
        <v>2021</v>
      </c>
      <c r="E938" s="8"/>
      <c r="F938" s="8">
        <v>503</v>
      </c>
      <c r="G938" s="8" t="s">
        <v>2290</v>
      </c>
      <c r="H938" s="8">
        <v>593</v>
      </c>
    </row>
    <row r="939" spans="1:8" s="7" customFormat="1" ht="27.75" hidden="1" customHeight="1" outlineLevel="1" x14ac:dyDescent="0.25">
      <c r="A939" s="62">
        <v>700</v>
      </c>
      <c r="B939" s="8" t="s">
        <v>215</v>
      </c>
      <c r="C939" s="54" t="s">
        <v>2017</v>
      </c>
      <c r="D939" s="8">
        <v>2021</v>
      </c>
      <c r="E939" s="8"/>
      <c r="F939" s="8">
        <v>20</v>
      </c>
      <c r="G939" s="8" t="s">
        <v>2291</v>
      </c>
      <c r="H939" s="8">
        <v>67</v>
      </c>
    </row>
    <row r="940" spans="1:8" s="7" customFormat="1" ht="27.75" hidden="1" customHeight="1" outlineLevel="1" x14ac:dyDescent="0.25">
      <c r="A940" s="62">
        <v>1221</v>
      </c>
      <c r="B940" s="8" t="s">
        <v>215</v>
      </c>
      <c r="C940" s="54" t="s">
        <v>2292</v>
      </c>
      <c r="D940" s="8">
        <v>2021</v>
      </c>
      <c r="E940" s="8"/>
      <c r="F940" s="8">
        <v>112</v>
      </c>
      <c r="G940" s="8" t="s">
        <v>2286</v>
      </c>
      <c r="H940" s="8">
        <v>137</v>
      </c>
    </row>
    <row r="941" spans="1:8" s="7" customFormat="1" ht="27.75" hidden="1" customHeight="1" outlineLevel="1" x14ac:dyDescent="0.25">
      <c r="A941" s="61">
        <v>9720</v>
      </c>
      <c r="B941" s="8" t="s">
        <v>215</v>
      </c>
      <c r="C941" s="54" t="s">
        <v>2293</v>
      </c>
      <c r="D941" s="8">
        <v>2021</v>
      </c>
      <c r="E941" s="8"/>
      <c r="F941" s="8">
        <v>38</v>
      </c>
      <c r="G941" s="8" t="s">
        <v>2294</v>
      </c>
      <c r="H941" s="8">
        <v>76</v>
      </c>
    </row>
    <row r="942" spans="1:8" s="7" customFormat="1" ht="27.75" hidden="1" customHeight="1" outlineLevel="1" x14ac:dyDescent="0.25">
      <c r="A942" s="62">
        <v>3817</v>
      </c>
      <c r="B942" s="8" t="s">
        <v>215</v>
      </c>
      <c r="C942" s="54" t="s">
        <v>2295</v>
      </c>
      <c r="D942" s="8">
        <v>2021</v>
      </c>
      <c r="E942" s="8"/>
      <c r="F942" s="8">
        <v>657</v>
      </c>
      <c r="G942" s="8" t="s">
        <v>2286</v>
      </c>
      <c r="H942" s="8">
        <v>816</v>
      </c>
    </row>
    <row r="943" spans="1:8" s="7" customFormat="1" ht="27.75" hidden="1" customHeight="1" outlineLevel="1" x14ac:dyDescent="0.25">
      <c r="A943" s="62">
        <v>3810</v>
      </c>
      <c r="B943" s="8" t="s">
        <v>215</v>
      </c>
      <c r="C943" s="54" t="s">
        <v>2296</v>
      </c>
      <c r="D943" s="8">
        <v>2021</v>
      </c>
      <c r="E943" s="8"/>
      <c r="F943" s="8">
        <v>70</v>
      </c>
      <c r="G943" s="8" t="s">
        <v>2290</v>
      </c>
      <c r="H943" s="8">
        <v>142</v>
      </c>
    </row>
    <row r="944" spans="1:8" s="7" customFormat="1" ht="27.75" hidden="1" customHeight="1" outlineLevel="1" x14ac:dyDescent="0.25">
      <c r="A944" s="62">
        <v>3807</v>
      </c>
      <c r="B944" s="8" t="s">
        <v>215</v>
      </c>
      <c r="C944" s="54" t="s">
        <v>2297</v>
      </c>
      <c r="D944" s="8">
        <v>2021</v>
      </c>
      <c r="E944" s="8"/>
      <c r="F944" s="8">
        <v>40</v>
      </c>
      <c r="G944" s="8" t="s">
        <v>2290</v>
      </c>
      <c r="H944" s="8">
        <v>132</v>
      </c>
    </row>
    <row r="945" spans="1:8" s="7" customFormat="1" ht="27.75" hidden="1" customHeight="1" outlineLevel="1" x14ac:dyDescent="0.25">
      <c r="A945" s="62">
        <v>3824</v>
      </c>
      <c r="B945" s="8" t="s">
        <v>215</v>
      </c>
      <c r="C945" s="54" t="s">
        <v>2018</v>
      </c>
      <c r="D945" s="8">
        <v>2021</v>
      </c>
      <c r="E945" s="8"/>
      <c r="F945" s="8">
        <v>18</v>
      </c>
      <c r="G945" s="8" t="s">
        <v>2286</v>
      </c>
      <c r="H945" s="8">
        <v>110</v>
      </c>
    </row>
    <row r="946" spans="1:8" s="7" customFormat="1" ht="27.75" hidden="1" customHeight="1" outlineLevel="1" x14ac:dyDescent="0.25">
      <c r="A946" s="61">
        <v>9704</v>
      </c>
      <c r="B946" s="8" t="s">
        <v>215</v>
      </c>
      <c r="C946" s="54" t="s">
        <v>2298</v>
      </c>
      <c r="D946" s="8">
        <v>2021</v>
      </c>
      <c r="E946" s="8"/>
      <c r="F946" s="8">
        <v>321</v>
      </c>
      <c r="G946" s="8" t="s">
        <v>2290</v>
      </c>
      <c r="H946" s="8">
        <v>331</v>
      </c>
    </row>
    <row r="947" spans="1:8" s="7" customFormat="1" ht="27.75" hidden="1" customHeight="1" outlineLevel="1" x14ac:dyDescent="0.25">
      <c r="A947" s="62">
        <v>1224</v>
      </c>
      <c r="B947" s="8" t="s">
        <v>215</v>
      </c>
      <c r="C947" s="54" t="s">
        <v>2299</v>
      </c>
      <c r="D947" s="8">
        <v>2021</v>
      </c>
      <c r="E947" s="8"/>
      <c r="F947" s="8">
        <v>280</v>
      </c>
      <c r="G947" s="8" t="s">
        <v>2286</v>
      </c>
      <c r="H947" s="8">
        <v>165</v>
      </c>
    </row>
    <row r="948" spans="1:8" s="7" customFormat="1" ht="27.75" hidden="1" customHeight="1" outlineLevel="1" x14ac:dyDescent="0.25">
      <c r="A948" s="62">
        <v>1204</v>
      </c>
      <c r="B948" s="8" t="s">
        <v>215</v>
      </c>
      <c r="C948" s="54" t="s">
        <v>2300</v>
      </c>
      <c r="D948" s="8">
        <v>2021</v>
      </c>
      <c r="E948" s="8"/>
      <c r="F948" s="8">
        <v>244</v>
      </c>
      <c r="G948" s="8" t="s">
        <v>2286</v>
      </c>
      <c r="H948" s="8">
        <v>474</v>
      </c>
    </row>
    <row r="949" spans="1:8" s="7" customFormat="1" ht="27.75" hidden="1" customHeight="1" outlineLevel="1" x14ac:dyDescent="0.25">
      <c r="A949" s="62">
        <v>4</v>
      </c>
      <c r="B949" s="8" t="s">
        <v>215</v>
      </c>
      <c r="C949" s="54" t="s">
        <v>2301</v>
      </c>
      <c r="D949" s="8">
        <v>2021</v>
      </c>
      <c r="E949" s="8"/>
      <c r="F949" s="8">
        <v>51</v>
      </c>
      <c r="G949" s="8" t="s">
        <v>2286</v>
      </c>
      <c r="H949" s="8">
        <v>101</v>
      </c>
    </row>
    <row r="950" spans="1:8" s="7" customFormat="1" ht="27.75" hidden="1" customHeight="1" outlineLevel="1" x14ac:dyDescent="0.25">
      <c r="A950" s="62">
        <v>1217</v>
      </c>
      <c r="B950" s="8" t="s">
        <v>215</v>
      </c>
      <c r="C950" s="54" t="s">
        <v>2302</v>
      </c>
      <c r="D950" s="8">
        <v>2021</v>
      </c>
      <c r="E950" s="8"/>
      <c r="F950" s="8">
        <v>60</v>
      </c>
      <c r="G950" s="8" t="s">
        <v>2286</v>
      </c>
      <c r="H950" s="8">
        <v>91</v>
      </c>
    </row>
    <row r="951" spans="1:8" s="7" customFormat="1" ht="27.75" hidden="1" customHeight="1" outlineLevel="1" x14ac:dyDescent="0.25">
      <c r="A951" s="61">
        <v>9707</v>
      </c>
      <c r="B951" s="8" t="s">
        <v>215</v>
      </c>
      <c r="C951" s="54" t="s">
        <v>2303</v>
      </c>
      <c r="D951" s="8">
        <v>2021</v>
      </c>
      <c r="E951" s="8"/>
      <c r="F951" s="8">
        <v>47</v>
      </c>
      <c r="G951" s="8" t="s">
        <v>2294</v>
      </c>
      <c r="H951" s="8">
        <v>97</v>
      </c>
    </row>
    <row r="952" spans="1:8" s="7" customFormat="1" ht="27.75" hidden="1" customHeight="1" outlineLevel="1" x14ac:dyDescent="0.25">
      <c r="A952" s="62">
        <v>1250</v>
      </c>
      <c r="B952" s="8" t="s">
        <v>215</v>
      </c>
      <c r="C952" s="54" t="s">
        <v>2019</v>
      </c>
      <c r="D952" s="8">
        <v>2021</v>
      </c>
      <c r="E952" s="8"/>
      <c r="F952" s="8">
        <v>700</v>
      </c>
      <c r="G952" s="8" t="s">
        <v>2286</v>
      </c>
      <c r="H952" s="8">
        <v>1009</v>
      </c>
    </row>
    <row r="953" spans="1:8" s="7" customFormat="1" ht="27.75" hidden="1" customHeight="1" outlineLevel="1" x14ac:dyDescent="0.25">
      <c r="A953" s="62">
        <v>1245</v>
      </c>
      <c r="B953" s="8" t="s">
        <v>215</v>
      </c>
      <c r="C953" s="54" t="s">
        <v>2304</v>
      </c>
      <c r="D953" s="8">
        <v>2021</v>
      </c>
      <c r="E953" s="8"/>
      <c r="F953" s="8">
        <v>270</v>
      </c>
      <c r="G953" s="8" t="s">
        <v>2286</v>
      </c>
      <c r="H953" s="8">
        <v>366</v>
      </c>
    </row>
    <row r="954" spans="1:8" s="7" customFormat="1" ht="27.75" hidden="1" customHeight="1" outlineLevel="1" x14ac:dyDescent="0.25">
      <c r="A954" s="62">
        <v>1247</v>
      </c>
      <c r="B954" s="8" t="s">
        <v>215</v>
      </c>
      <c r="C954" s="54" t="s">
        <v>2305</v>
      </c>
      <c r="D954" s="8">
        <v>2021</v>
      </c>
      <c r="E954" s="8"/>
      <c r="F954" s="8">
        <v>167</v>
      </c>
      <c r="G954" s="8" t="s">
        <v>2286</v>
      </c>
      <c r="H954" s="8">
        <v>293</v>
      </c>
    </row>
    <row r="955" spans="1:8" s="7" customFormat="1" ht="27.75" hidden="1" customHeight="1" outlineLevel="1" x14ac:dyDescent="0.25">
      <c r="A955" s="61">
        <v>9093</v>
      </c>
      <c r="B955" s="8" t="s">
        <v>215</v>
      </c>
      <c r="C955" s="54" t="s">
        <v>2306</v>
      </c>
      <c r="D955" s="8">
        <v>2021</v>
      </c>
      <c r="E955" s="8"/>
      <c r="F955" s="8">
        <v>440</v>
      </c>
      <c r="G955" s="8" t="s">
        <v>2291</v>
      </c>
      <c r="H955" s="8">
        <v>271</v>
      </c>
    </row>
    <row r="956" spans="1:8" s="7" customFormat="1" ht="27.75" hidden="1" customHeight="1" outlineLevel="1" x14ac:dyDescent="0.25">
      <c r="A956" s="61">
        <v>9710</v>
      </c>
      <c r="B956" s="8" t="s">
        <v>215</v>
      </c>
      <c r="C956" s="54" t="s">
        <v>2307</v>
      </c>
      <c r="D956" s="8">
        <v>2021</v>
      </c>
      <c r="E956" s="8"/>
      <c r="F956" s="8">
        <v>318</v>
      </c>
      <c r="G956" s="8" t="s">
        <v>2286</v>
      </c>
      <c r="H956" s="8">
        <v>482</v>
      </c>
    </row>
    <row r="957" spans="1:8" s="7" customFormat="1" ht="27.75" hidden="1" customHeight="1" outlineLevel="1" x14ac:dyDescent="0.25">
      <c r="A957" s="61">
        <v>9728</v>
      </c>
      <c r="B957" s="8" t="s">
        <v>215</v>
      </c>
      <c r="C957" s="54" t="s">
        <v>2021</v>
      </c>
      <c r="D957" s="8">
        <v>2021</v>
      </c>
      <c r="E957" s="8"/>
      <c r="F957" s="8">
        <v>15</v>
      </c>
      <c r="G957" s="8" t="s">
        <v>2291</v>
      </c>
      <c r="H957" s="8">
        <v>89</v>
      </c>
    </row>
    <row r="958" spans="1:8" s="7" customFormat="1" ht="27.75" hidden="1" customHeight="1" outlineLevel="1" x14ac:dyDescent="0.25">
      <c r="A958" s="62">
        <v>1228</v>
      </c>
      <c r="B958" s="8" t="s">
        <v>215</v>
      </c>
      <c r="C958" s="54" t="s">
        <v>2308</v>
      </c>
      <c r="D958" s="8">
        <v>2021</v>
      </c>
      <c r="E958" s="8"/>
      <c r="F958" s="8">
        <v>477</v>
      </c>
      <c r="G958" s="8" t="s">
        <v>2286</v>
      </c>
      <c r="H958" s="8">
        <v>504</v>
      </c>
    </row>
    <row r="959" spans="1:8" s="7" customFormat="1" ht="27.75" hidden="1" customHeight="1" outlineLevel="1" x14ac:dyDescent="0.25">
      <c r="A959" s="61">
        <v>9727</v>
      </c>
      <c r="B959" s="8" t="s">
        <v>215</v>
      </c>
      <c r="C959" s="54" t="s">
        <v>2023</v>
      </c>
      <c r="D959" s="8">
        <v>2021</v>
      </c>
      <c r="E959" s="8"/>
      <c r="F959" s="8">
        <v>5</v>
      </c>
      <c r="G959" s="8">
        <v>45</v>
      </c>
      <c r="H959" s="8">
        <v>51</v>
      </c>
    </row>
    <row r="960" spans="1:8" s="7" customFormat="1" ht="27.75" hidden="1" customHeight="1" outlineLevel="1" x14ac:dyDescent="0.25">
      <c r="A960" s="61">
        <v>9718</v>
      </c>
      <c r="B960" s="8" t="s">
        <v>215</v>
      </c>
      <c r="C960" s="54" t="s">
        <v>2309</v>
      </c>
      <c r="D960" s="8">
        <v>2021</v>
      </c>
      <c r="E960" s="8"/>
      <c r="F960" s="8">
        <v>99</v>
      </c>
      <c r="G960" s="8" t="s">
        <v>2294</v>
      </c>
      <c r="H960" s="8">
        <v>215</v>
      </c>
    </row>
    <row r="961" spans="1:8" s="7" customFormat="1" ht="27.75" hidden="1" customHeight="1" outlineLevel="1" x14ac:dyDescent="0.25">
      <c r="A961" s="62">
        <v>3811</v>
      </c>
      <c r="B961" s="8" t="s">
        <v>215</v>
      </c>
      <c r="C961" s="54" t="s">
        <v>2310</v>
      </c>
      <c r="D961" s="8">
        <v>2021</v>
      </c>
      <c r="E961" s="8"/>
      <c r="F961" s="8">
        <v>309</v>
      </c>
      <c r="G961" s="8" t="s">
        <v>2286</v>
      </c>
      <c r="H961" s="8">
        <v>504</v>
      </c>
    </row>
    <row r="962" spans="1:8" s="7" customFormat="1" ht="27.75" hidden="1" customHeight="1" outlineLevel="1" x14ac:dyDescent="0.25">
      <c r="A962" s="62">
        <v>3826</v>
      </c>
      <c r="B962" s="8" t="s">
        <v>215</v>
      </c>
      <c r="C962" s="54" t="s">
        <v>2311</v>
      </c>
      <c r="D962" s="8">
        <v>2021</v>
      </c>
      <c r="E962" s="8"/>
      <c r="F962" s="8">
        <v>25</v>
      </c>
      <c r="G962" s="8" t="s">
        <v>2286</v>
      </c>
      <c r="H962" s="8">
        <v>102</v>
      </c>
    </row>
    <row r="963" spans="1:8" s="7" customFormat="1" ht="27.75" hidden="1" customHeight="1" outlineLevel="1" x14ac:dyDescent="0.25">
      <c r="A963" s="62">
        <v>1281</v>
      </c>
      <c r="B963" s="8" t="s">
        <v>215</v>
      </c>
      <c r="C963" s="54" t="s">
        <v>2024</v>
      </c>
      <c r="D963" s="8">
        <v>2021</v>
      </c>
      <c r="E963" s="8"/>
      <c r="F963" s="8">
        <v>32</v>
      </c>
      <c r="G963" s="8" t="s">
        <v>2312</v>
      </c>
      <c r="H963" s="8">
        <v>107</v>
      </c>
    </row>
    <row r="964" spans="1:8" s="7" customFormat="1" ht="27.75" hidden="1" customHeight="1" outlineLevel="1" x14ac:dyDescent="0.25">
      <c r="A964" s="61">
        <v>9705</v>
      </c>
      <c r="B964" s="8" t="s">
        <v>215</v>
      </c>
      <c r="C964" s="54" t="s">
        <v>2313</v>
      </c>
      <c r="D964" s="8">
        <v>2021</v>
      </c>
      <c r="E964" s="8"/>
      <c r="F964" s="8">
        <v>139</v>
      </c>
      <c r="G964" s="8" t="s">
        <v>2294</v>
      </c>
      <c r="H964" s="8">
        <v>110</v>
      </c>
    </row>
    <row r="965" spans="1:8" s="7" customFormat="1" ht="27.75" hidden="1" customHeight="1" outlineLevel="1" x14ac:dyDescent="0.25">
      <c r="A965" s="62">
        <v>1242</v>
      </c>
      <c r="B965" s="8" t="s">
        <v>215</v>
      </c>
      <c r="C965" s="54" t="s">
        <v>2314</v>
      </c>
      <c r="D965" s="8">
        <v>2021</v>
      </c>
      <c r="E965" s="8"/>
      <c r="F965" s="8">
        <v>40</v>
      </c>
      <c r="G965" s="8" t="s">
        <v>2286</v>
      </c>
      <c r="H965" s="8">
        <v>74</v>
      </c>
    </row>
    <row r="966" spans="1:8" s="7" customFormat="1" ht="27.75" hidden="1" customHeight="1" outlineLevel="1" x14ac:dyDescent="0.25">
      <c r="A966" s="62">
        <v>1197</v>
      </c>
      <c r="B966" s="8" t="s">
        <v>215</v>
      </c>
      <c r="C966" s="54" t="s">
        <v>2315</v>
      </c>
      <c r="D966" s="8">
        <v>2021</v>
      </c>
      <c r="E966" s="8"/>
      <c r="F966" s="8">
        <v>1326</v>
      </c>
      <c r="G966" s="8" t="s">
        <v>2286</v>
      </c>
      <c r="H966" s="8">
        <v>1579</v>
      </c>
    </row>
    <row r="967" spans="1:8" s="7" customFormat="1" ht="27.75" hidden="1" customHeight="1" outlineLevel="1" x14ac:dyDescent="0.25">
      <c r="A967" s="61">
        <v>9706</v>
      </c>
      <c r="B967" s="8" t="s">
        <v>215</v>
      </c>
      <c r="C967" s="54" t="s">
        <v>2316</v>
      </c>
      <c r="D967" s="8">
        <v>2021</v>
      </c>
      <c r="E967" s="8"/>
      <c r="F967" s="8">
        <v>586</v>
      </c>
      <c r="G967" s="8" t="s">
        <v>2286</v>
      </c>
      <c r="H967" s="8">
        <v>930</v>
      </c>
    </row>
    <row r="968" spans="1:8" s="7" customFormat="1" ht="27.75" hidden="1" customHeight="1" outlineLevel="1" x14ac:dyDescent="0.25">
      <c r="A968" s="62">
        <v>1259</v>
      </c>
      <c r="B968" s="8" t="s">
        <v>215</v>
      </c>
      <c r="C968" s="54" t="s">
        <v>2317</v>
      </c>
      <c r="D968" s="8">
        <v>2021</v>
      </c>
      <c r="E968" s="8"/>
      <c r="F968" s="8">
        <v>292</v>
      </c>
      <c r="G968" s="8">
        <v>30</v>
      </c>
      <c r="H968" s="8">
        <v>396</v>
      </c>
    </row>
    <row r="969" spans="1:8" s="7" customFormat="1" ht="27.75" hidden="1" customHeight="1" outlineLevel="1" x14ac:dyDescent="0.25">
      <c r="A969" s="62">
        <v>1246</v>
      </c>
      <c r="B969" s="8" t="s">
        <v>215</v>
      </c>
      <c r="C969" s="54" t="s">
        <v>2318</v>
      </c>
      <c r="D969" s="8">
        <v>2021</v>
      </c>
      <c r="E969" s="8"/>
      <c r="F969" s="8">
        <v>140</v>
      </c>
      <c r="G969" s="8" t="s">
        <v>2286</v>
      </c>
      <c r="H969" s="8">
        <v>221</v>
      </c>
    </row>
    <row r="970" spans="1:8" s="7" customFormat="1" ht="27.75" hidden="1" customHeight="1" outlineLevel="1" x14ac:dyDescent="0.25">
      <c r="A970" s="62">
        <v>1262</v>
      </c>
      <c r="B970" s="8" t="s">
        <v>215</v>
      </c>
      <c r="C970" s="54" t="s">
        <v>2319</v>
      </c>
      <c r="D970" s="8">
        <v>2021</v>
      </c>
      <c r="E970" s="8"/>
      <c r="F970" s="8">
        <v>178</v>
      </c>
      <c r="G970" s="8">
        <v>30</v>
      </c>
      <c r="H970" s="8">
        <v>308</v>
      </c>
    </row>
    <row r="971" spans="1:8" s="7" customFormat="1" ht="27.75" hidden="1" customHeight="1" outlineLevel="1" x14ac:dyDescent="0.25">
      <c r="A971" s="62">
        <v>1229</v>
      </c>
      <c r="B971" s="8" t="s">
        <v>215</v>
      </c>
      <c r="C971" s="54" t="s">
        <v>2320</v>
      </c>
      <c r="D971" s="8">
        <v>2021</v>
      </c>
      <c r="E971" s="8"/>
      <c r="F971" s="8">
        <v>611</v>
      </c>
      <c r="G971" s="8" t="s">
        <v>2286</v>
      </c>
      <c r="H971" s="8">
        <v>837</v>
      </c>
    </row>
    <row r="972" spans="1:8" s="7" customFormat="1" ht="27.75" hidden="1" customHeight="1" outlineLevel="1" x14ac:dyDescent="0.25">
      <c r="A972" s="62">
        <v>3825</v>
      </c>
      <c r="B972" s="8" t="s">
        <v>215</v>
      </c>
      <c r="C972" s="54" t="s">
        <v>2026</v>
      </c>
      <c r="D972" s="8">
        <v>2021</v>
      </c>
      <c r="E972" s="8"/>
      <c r="F972" s="8">
        <v>15</v>
      </c>
      <c r="G972" s="8" t="s">
        <v>2321</v>
      </c>
      <c r="H972" s="8">
        <v>43</v>
      </c>
    </row>
    <row r="973" spans="1:8" s="7" customFormat="1" ht="27.75" hidden="1" customHeight="1" outlineLevel="1" x14ac:dyDescent="0.25">
      <c r="A973" s="62">
        <v>1213</v>
      </c>
      <c r="B973" s="8" t="s">
        <v>215</v>
      </c>
      <c r="C973" s="54" t="s">
        <v>2322</v>
      </c>
      <c r="D973" s="8">
        <v>2021</v>
      </c>
      <c r="E973" s="8"/>
      <c r="F973" s="8">
        <v>35</v>
      </c>
      <c r="G973" s="8" t="s">
        <v>2286</v>
      </c>
      <c r="H973" s="8">
        <v>67</v>
      </c>
    </row>
    <row r="974" spans="1:8" s="7" customFormat="1" ht="27.75" hidden="1" customHeight="1" outlineLevel="1" x14ac:dyDescent="0.25">
      <c r="A974" s="62">
        <v>1216</v>
      </c>
      <c r="B974" s="8" t="s">
        <v>215</v>
      </c>
      <c r="C974" s="54" t="s">
        <v>2323</v>
      </c>
      <c r="D974" s="8">
        <v>2021</v>
      </c>
      <c r="E974" s="8"/>
      <c r="F974" s="8">
        <v>100</v>
      </c>
      <c r="G974" s="8" t="s">
        <v>2286</v>
      </c>
      <c r="H974" s="8">
        <v>130</v>
      </c>
    </row>
    <row r="975" spans="1:8" s="7" customFormat="1" ht="27.75" hidden="1" customHeight="1" outlineLevel="1" x14ac:dyDescent="0.25">
      <c r="A975" s="61">
        <v>9712</v>
      </c>
      <c r="B975" s="8" t="s">
        <v>215</v>
      </c>
      <c r="C975" s="54" t="s">
        <v>2324</v>
      </c>
      <c r="D975" s="8">
        <v>2021</v>
      </c>
      <c r="E975" s="8"/>
      <c r="F975" s="8">
        <v>301</v>
      </c>
      <c r="G975" s="8" t="s">
        <v>2286</v>
      </c>
      <c r="H975" s="8">
        <v>531</v>
      </c>
    </row>
    <row r="976" spans="1:8" s="7" customFormat="1" ht="27.75" hidden="1" customHeight="1" outlineLevel="1" x14ac:dyDescent="0.25">
      <c r="A976" s="62">
        <v>1385</v>
      </c>
      <c r="B976" s="8" t="s">
        <v>215</v>
      </c>
      <c r="C976" s="54" t="s">
        <v>2325</v>
      </c>
      <c r="D976" s="8">
        <v>2021</v>
      </c>
      <c r="E976" s="8"/>
      <c r="F976" s="8">
        <v>210</v>
      </c>
      <c r="G976" s="8" t="s">
        <v>2286</v>
      </c>
      <c r="H976" s="8">
        <v>82</v>
      </c>
    </row>
    <row r="977" spans="1:8" s="7" customFormat="1" ht="27.75" hidden="1" customHeight="1" outlineLevel="1" x14ac:dyDescent="0.25">
      <c r="A977" s="62">
        <v>3808</v>
      </c>
      <c r="B977" s="8" t="s">
        <v>215</v>
      </c>
      <c r="C977" s="54" t="s">
        <v>2326</v>
      </c>
      <c r="D977" s="8">
        <v>2021</v>
      </c>
      <c r="E977" s="8"/>
      <c r="F977" s="8">
        <v>303</v>
      </c>
      <c r="G977" s="8" t="s">
        <v>2286</v>
      </c>
      <c r="H977" s="8">
        <v>391</v>
      </c>
    </row>
    <row r="978" spans="1:8" s="7" customFormat="1" ht="27.75" hidden="1" customHeight="1" outlineLevel="1" x14ac:dyDescent="0.25">
      <c r="A978" s="62">
        <v>1234</v>
      </c>
      <c r="B978" s="8" t="s">
        <v>215</v>
      </c>
      <c r="C978" s="54" t="s">
        <v>2327</v>
      </c>
      <c r="D978" s="8">
        <v>2021</v>
      </c>
      <c r="E978" s="8"/>
      <c r="F978" s="8">
        <v>100</v>
      </c>
      <c r="G978" s="8" t="s">
        <v>2328</v>
      </c>
      <c r="H978" s="8">
        <v>157</v>
      </c>
    </row>
    <row r="979" spans="1:8" s="7" customFormat="1" ht="27.75" hidden="1" customHeight="1" outlineLevel="1" x14ac:dyDescent="0.25">
      <c r="A979" s="61">
        <v>9689</v>
      </c>
      <c r="B979" s="8" t="s">
        <v>215</v>
      </c>
      <c r="C979" s="54" t="s">
        <v>2329</v>
      </c>
      <c r="D979" s="8">
        <v>2021</v>
      </c>
      <c r="E979" s="8"/>
      <c r="F979" s="8">
        <v>20</v>
      </c>
      <c r="G979" s="8" t="s">
        <v>2294</v>
      </c>
      <c r="H979" s="8">
        <v>66</v>
      </c>
    </row>
    <row r="980" spans="1:8" s="7" customFormat="1" ht="27.75" hidden="1" customHeight="1" outlineLevel="1" x14ac:dyDescent="0.25">
      <c r="A980" s="61">
        <v>9694</v>
      </c>
      <c r="B980" s="8" t="s">
        <v>215</v>
      </c>
      <c r="C980" s="54" t="s">
        <v>2330</v>
      </c>
      <c r="D980" s="8">
        <v>2021</v>
      </c>
      <c r="E980" s="8"/>
      <c r="F980" s="8">
        <v>156</v>
      </c>
      <c r="G980" s="8" t="s">
        <v>2286</v>
      </c>
      <c r="H980" s="8">
        <v>129</v>
      </c>
    </row>
    <row r="981" spans="1:8" s="7" customFormat="1" ht="27.75" hidden="1" customHeight="1" outlineLevel="1" x14ac:dyDescent="0.25">
      <c r="A981" s="62">
        <v>1210</v>
      </c>
      <c r="B981" s="8" t="s">
        <v>215</v>
      </c>
      <c r="C981" s="54" t="s">
        <v>2331</v>
      </c>
      <c r="D981" s="8">
        <v>2021</v>
      </c>
      <c r="E981" s="8"/>
      <c r="F981" s="8">
        <v>247</v>
      </c>
      <c r="G981" s="8" t="s">
        <v>2286</v>
      </c>
      <c r="H981" s="8">
        <v>286</v>
      </c>
    </row>
    <row r="982" spans="1:8" s="7" customFormat="1" ht="27.75" hidden="1" customHeight="1" outlineLevel="1" x14ac:dyDescent="0.25">
      <c r="A982" s="61">
        <v>9776</v>
      </c>
      <c r="B982" s="8" t="s">
        <v>215</v>
      </c>
      <c r="C982" s="54" t="s">
        <v>2332</v>
      </c>
      <c r="D982" s="8">
        <v>2021</v>
      </c>
      <c r="E982" s="8"/>
      <c r="F982" s="8">
        <v>17</v>
      </c>
      <c r="G982" s="8" t="s">
        <v>2286</v>
      </c>
      <c r="H982" s="8">
        <v>69</v>
      </c>
    </row>
    <row r="983" spans="1:8" s="7" customFormat="1" ht="27.75" hidden="1" customHeight="1" outlineLevel="1" x14ac:dyDescent="0.25">
      <c r="A983" s="61">
        <v>9702</v>
      </c>
      <c r="B983" s="8" t="s">
        <v>215</v>
      </c>
      <c r="C983" s="54" t="s">
        <v>2333</v>
      </c>
      <c r="D983" s="8">
        <v>2021</v>
      </c>
      <c r="E983" s="8"/>
      <c r="F983" s="8">
        <v>50</v>
      </c>
      <c r="G983" s="8" t="s">
        <v>2286</v>
      </c>
      <c r="H983" s="8">
        <v>94</v>
      </c>
    </row>
    <row r="984" spans="1:8" s="7" customFormat="1" ht="27.75" hidden="1" customHeight="1" outlineLevel="1" x14ac:dyDescent="0.25">
      <c r="A984" s="61">
        <v>9719</v>
      </c>
      <c r="B984" s="8" t="s">
        <v>215</v>
      </c>
      <c r="C984" s="54" t="s">
        <v>2334</v>
      </c>
      <c r="D984" s="8">
        <v>2021</v>
      </c>
      <c r="E984" s="8"/>
      <c r="F984" s="8">
        <v>116</v>
      </c>
      <c r="G984" s="8" t="s">
        <v>2286</v>
      </c>
      <c r="H984" s="8">
        <v>153</v>
      </c>
    </row>
    <row r="985" spans="1:8" s="7" customFormat="1" ht="27.75" hidden="1" customHeight="1" outlineLevel="1" x14ac:dyDescent="0.25">
      <c r="A985" s="62">
        <v>1239</v>
      </c>
      <c r="B985" s="8" t="s">
        <v>215</v>
      </c>
      <c r="C985" s="54" t="s">
        <v>2335</v>
      </c>
      <c r="D985" s="8">
        <v>2021</v>
      </c>
      <c r="E985" s="8"/>
      <c r="F985" s="8">
        <v>241</v>
      </c>
      <c r="G985" s="8" t="s">
        <v>2286</v>
      </c>
      <c r="H985" s="8">
        <v>391</v>
      </c>
    </row>
    <row r="986" spans="1:8" s="7" customFormat="1" ht="27.75" hidden="1" customHeight="1" outlineLevel="1" x14ac:dyDescent="0.25">
      <c r="A986" s="62">
        <v>1261</v>
      </c>
      <c r="B986" s="8" t="s">
        <v>215</v>
      </c>
      <c r="C986" s="54" t="s">
        <v>2028</v>
      </c>
      <c r="D986" s="8">
        <v>2021</v>
      </c>
      <c r="E986" s="8"/>
      <c r="F986" s="8">
        <v>65</v>
      </c>
      <c r="G986" s="8" t="s">
        <v>2286</v>
      </c>
      <c r="H986" s="8">
        <v>96</v>
      </c>
    </row>
    <row r="987" spans="1:8" s="7" customFormat="1" ht="27.75" hidden="1" customHeight="1" outlineLevel="1" x14ac:dyDescent="0.25">
      <c r="A987" s="62">
        <v>1198</v>
      </c>
      <c r="B987" s="8" t="s">
        <v>215</v>
      </c>
      <c r="C987" s="54" t="s">
        <v>2336</v>
      </c>
      <c r="D987" s="8">
        <v>2021</v>
      </c>
      <c r="E987" s="8"/>
      <c r="F987" s="8">
        <v>205</v>
      </c>
      <c r="G987" s="8" t="s">
        <v>2286</v>
      </c>
      <c r="H987" s="8">
        <v>391</v>
      </c>
    </row>
    <row r="988" spans="1:8" s="7" customFormat="1" ht="27.75" hidden="1" customHeight="1" outlineLevel="1" x14ac:dyDescent="0.25">
      <c r="A988" s="62">
        <v>3829</v>
      </c>
      <c r="B988" s="8" t="s">
        <v>215</v>
      </c>
      <c r="C988" s="54" t="s">
        <v>2030</v>
      </c>
      <c r="D988" s="8">
        <v>2021</v>
      </c>
      <c r="E988" s="8"/>
      <c r="F988" s="8">
        <v>15</v>
      </c>
      <c r="G988" s="8">
        <v>40</v>
      </c>
      <c r="H988" s="8">
        <v>108</v>
      </c>
    </row>
    <row r="989" spans="1:8" s="7" customFormat="1" ht="27.75" hidden="1" customHeight="1" outlineLevel="1" x14ac:dyDescent="0.25">
      <c r="A989" s="61">
        <v>9800</v>
      </c>
      <c r="B989" s="8" t="s">
        <v>215</v>
      </c>
      <c r="C989" s="54" t="s">
        <v>2337</v>
      </c>
      <c r="D989" s="8">
        <v>2021</v>
      </c>
      <c r="E989" s="8"/>
      <c r="F989" s="8">
        <v>256</v>
      </c>
      <c r="G989" s="8" t="s">
        <v>2286</v>
      </c>
      <c r="H989" s="8">
        <v>350</v>
      </c>
    </row>
    <row r="990" spans="1:8" s="7" customFormat="1" ht="27.75" hidden="1" customHeight="1" outlineLevel="1" x14ac:dyDescent="0.25">
      <c r="A990" s="61">
        <v>9725</v>
      </c>
      <c r="B990" s="8" t="s">
        <v>215</v>
      </c>
      <c r="C990" s="54" t="s">
        <v>2033</v>
      </c>
      <c r="D990" s="8">
        <v>2021</v>
      </c>
      <c r="E990" s="8"/>
      <c r="F990" s="8">
        <v>584</v>
      </c>
      <c r="G990" s="8" t="s">
        <v>2286</v>
      </c>
      <c r="H990" s="8">
        <v>734</v>
      </c>
    </row>
    <row r="991" spans="1:8" s="7" customFormat="1" ht="27.75" hidden="1" customHeight="1" outlineLevel="1" x14ac:dyDescent="0.25">
      <c r="A991" s="62">
        <v>1227</v>
      </c>
      <c r="B991" s="8" t="s">
        <v>215</v>
      </c>
      <c r="C991" s="54" t="s">
        <v>2338</v>
      </c>
      <c r="D991" s="8">
        <v>2021</v>
      </c>
      <c r="E991" s="8"/>
      <c r="F991" s="8">
        <v>380</v>
      </c>
      <c r="G991" s="8" t="s">
        <v>2286</v>
      </c>
      <c r="H991" s="8">
        <v>474</v>
      </c>
    </row>
    <row r="992" spans="1:8" s="7" customFormat="1" ht="27.75" hidden="1" customHeight="1" outlineLevel="1" x14ac:dyDescent="0.25">
      <c r="A992" s="61">
        <v>9697</v>
      </c>
      <c r="B992" s="8" t="s">
        <v>215</v>
      </c>
      <c r="C992" s="54" t="s">
        <v>2339</v>
      </c>
      <c r="D992" s="8">
        <v>2021</v>
      </c>
      <c r="E992" s="8"/>
      <c r="F992" s="8">
        <v>225</v>
      </c>
      <c r="G992" s="8" t="s">
        <v>2286</v>
      </c>
      <c r="H992" s="8">
        <v>408</v>
      </c>
    </row>
    <row r="993" spans="1:8" s="7" customFormat="1" ht="27.75" hidden="1" customHeight="1" outlineLevel="1" x14ac:dyDescent="0.25">
      <c r="A993" s="61">
        <v>9700</v>
      </c>
      <c r="B993" s="8" t="s">
        <v>215</v>
      </c>
      <c r="C993" s="54" t="s">
        <v>2340</v>
      </c>
      <c r="D993" s="8">
        <v>2021</v>
      </c>
      <c r="E993" s="8"/>
      <c r="F993" s="8">
        <v>224</v>
      </c>
      <c r="G993" s="8" t="s">
        <v>2286</v>
      </c>
      <c r="H993" s="8">
        <v>497</v>
      </c>
    </row>
    <row r="994" spans="1:8" s="7" customFormat="1" ht="27.75" hidden="1" customHeight="1" outlineLevel="1" x14ac:dyDescent="0.25">
      <c r="A994" s="61">
        <v>9722</v>
      </c>
      <c r="B994" s="8" t="s">
        <v>215</v>
      </c>
      <c r="C994" s="54" t="s">
        <v>2034</v>
      </c>
      <c r="D994" s="8">
        <v>2021</v>
      </c>
      <c r="E994" s="8"/>
      <c r="F994" s="8">
        <v>5</v>
      </c>
      <c r="G994" s="8" t="s">
        <v>2035</v>
      </c>
      <c r="H994" s="8">
        <v>82</v>
      </c>
    </row>
    <row r="995" spans="1:8" s="7" customFormat="1" ht="27.75" hidden="1" customHeight="1" outlineLevel="1" x14ac:dyDescent="0.25">
      <c r="A995" s="61">
        <v>9094</v>
      </c>
      <c r="B995" s="8" t="s">
        <v>215</v>
      </c>
      <c r="C995" s="54" t="s">
        <v>2036</v>
      </c>
      <c r="D995" s="8">
        <v>2021</v>
      </c>
      <c r="E995" s="8"/>
      <c r="F995" s="8">
        <v>5</v>
      </c>
      <c r="G995" s="8" t="s">
        <v>2037</v>
      </c>
      <c r="H995" s="8">
        <v>70</v>
      </c>
    </row>
    <row r="996" spans="1:8" s="7" customFormat="1" ht="27.75" hidden="1" customHeight="1" outlineLevel="1" x14ac:dyDescent="0.25">
      <c r="A996" s="61">
        <v>9709</v>
      </c>
      <c r="B996" s="8" t="s">
        <v>215</v>
      </c>
      <c r="C996" s="54" t="s">
        <v>2341</v>
      </c>
      <c r="D996" s="8">
        <v>2021</v>
      </c>
      <c r="E996" s="8"/>
      <c r="F996" s="8">
        <v>105</v>
      </c>
      <c r="G996" s="8" t="s">
        <v>2286</v>
      </c>
      <c r="H996" s="8">
        <v>185</v>
      </c>
    </row>
    <row r="997" spans="1:8" s="7" customFormat="1" ht="27.75" hidden="1" customHeight="1" outlineLevel="1" x14ac:dyDescent="0.25">
      <c r="A997" s="61">
        <v>9713</v>
      </c>
      <c r="B997" s="8" t="s">
        <v>215</v>
      </c>
      <c r="C997" s="54" t="s">
        <v>2342</v>
      </c>
      <c r="D997" s="8">
        <v>2021</v>
      </c>
      <c r="E997" s="8"/>
      <c r="F997" s="8">
        <v>347</v>
      </c>
      <c r="G997" s="8" t="s">
        <v>2286</v>
      </c>
      <c r="H997" s="8">
        <v>532</v>
      </c>
    </row>
    <row r="998" spans="1:8" s="7" customFormat="1" ht="27.75" hidden="1" customHeight="1" outlineLevel="1" x14ac:dyDescent="0.25">
      <c r="A998" s="61">
        <v>9708</v>
      </c>
      <c r="B998" s="8" t="s">
        <v>215</v>
      </c>
      <c r="C998" s="54" t="s">
        <v>2343</v>
      </c>
      <c r="D998" s="8">
        <v>2021</v>
      </c>
      <c r="E998" s="8"/>
      <c r="F998" s="8">
        <v>130</v>
      </c>
      <c r="G998" s="8" t="s">
        <v>2294</v>
      </c>
      <c r="H998" s="8">
        <v>74</v>
      </c>
    </row>
    <row r="999" spans="1:8" s="7" customFormat="1" ht="27.75" hidden="1" customHeight="1" outlineLevel="1" x14ac:dyDescent="0.25">
      <c r="A999" s="61">
        <v>9701</v>
      </c>
      <c r="B999" s="8" t="s">
        <v>215</v>
      </c>
      <c r="C999" s="54" t="s">
        <v>2344</v>
      </c>
      <c r="D999" s="8">
        <v>2021</v>
      </c>
      <c r="E999" s="8"/>
      <c r="F999" s="8">
        <v>192</v>
      </c>
      <c r="G999" s="8" t="s">
        <v>2286</v>
      </c>
      <c r="H999" s="8">
        <v>206</v>
      </c>
    </row>
    <row r="1000" spans="1:8" s="7" customFormat="1" ht="27.75" hidden="1" customHeight="1" outlineLevel="1" x14ac:dyDescent="0.25">
      <c r="A1000" s="61">
        <v>9726</v>
      </c>
      <c r="B1000" s="8" t="s">
        <v>215</v>
      </c>
      <c r="C1000" s="54" t="s">
        <v>2345</v>
      </c>
      <c r="D1000" s="8">
        <v>2021</v>
      </c>
      <c r="E1000" s="8"/>
      <c r="F1000" s="8">
        <v>26</v>
      </c>
      <c r="G1000" s="8" t="s">
        <v>2321</v>
      </c>
      <c r="H1000" s="8">
        <v>65</v>
      </c>
    </row>
    <row r="1001" spans="1:8" s="7" customFormat="1" ht="27.75" hidden="1" customHeight="1" outlineLevel="1" x14ac:dyDescent="0.25">
      <c r="A1001" s="62">
        <v>1205</v>
      </c>
      <c r="B1001" s="8" t="s">
        <v>215</v>
      </c>
      <c r="C1001" s="54" t="s">
        <v>2346</v>
      </c>
      <c r="D1001" s="8">
        <v>2021</v>
      </c>
      <c r="E1001" s="8"/>
      <c r="F1001" s="8">
        <v>561</v>
      </c>
      <c r="G1001" s="8" t="s">
        <v>2286</v>
      </c>
      <c r="H1001" s="8">
        <v>783</v>
      </c>
    </row>
    <row r="1002" spans="1:8" s="7" customFormat="1" ht="27.75" hidden="1" customHeight="1" outlineLevel="1" x14ac:dyDescent="0.25">
      <c r="A1002" s="62">
        <v>1225</v>
      </c>
      <c r="B1002" s="8" t="s">
        <v>215</v>
      </c>
      <c r="C1002" s="54" t="s">
        <v>2347</v>
      </c>
      <c r="D1002" s="8">
        <v>2021</v>
      </c>
      <c r="E1002" s="8"/>
      <c r="F1002" s="8">
        <v>277</v>
      </c>
      <c r="G1002" s="8" t="s">
        <v>2286</v>
      </c>
      <c r="H1002" s="8">
        <v>485</v>
      </c>
    </row>
    <row r="1003" spans="1:8" s="7" customFormat="1" ht="27.75" hidden="1" customHeight="1" outlineLevel="1" x14ac:dyDescent="0.25">
      <c r="A1003" s="62">
        <v>760</v>
      </c>
      <c r="B1003" s="8" t="s">
        <v>215</v>
      </c>
      <c r="C1003" s="54" t="s">
        <v>2348</v>
      </c>
      <c r="D1003" s="8">
        <v>2021</v>
      </c>
      <c r="E1003" s="8"/>
      <c r="F1003" s="8">
        <v>13</v>
      </c>
      <c r="G1003" s="8">
        <v>25</v>
      </c>
      <c r="H1003" s="8">
        <v>153.68600000000001</v>
      </c>
    </row>
    <row r="1004" spans="1:8" s="7" customFormat="1" ht="27.75" hidden="1" customHeight="1" outlineLevel="1" x14ac:dyDescent="0.25">
      <c r="A1004" s="62">
        <v>736</v>
      </c>
      <c r="B1004" s="8" t="s">
        <v>215</v>
      </c>
      <c r="C1004" s="54" t="s">
        <v>2349</v>
      </c>
      <c r="D1004" s="8">
        <v>2021</v>
      </c>
      <c r="E1004" s="8"/>
      <c r="F1004" s="8">
        <v>203</v>
      </c>
      <c r="G1004" s="8">
        <v>15</v>
      </c>
      <c r="H1004" s="8">
        <v>309.64699999999999</v>
      </c>
    </row>
    <row r="1005" spans="1:8" s="7" customFormat="1" ht="27.75" hidden="1" customHeight="1" outlineLevel="1" x14ac:dyDescent="0.25">
      <c r="A1005" s="61">
        <v>9465</v>
      </c>
      <c r="B1005" s="8" t="s">
        <v>215</v>
      </c>
      <c r="C1005" s="54" t="s">
        <v>2350</v>
      </c>
      <c r="D1005" s="8">
        <v>2021</v>
      </c>
      <c r="E1005" s="8"/>
      <c r="F1005" s="8">
        <v>40</v>
      </c>
      <c r="G1005" s="8">
        <v>15</v>
      </c>
      <c r="H1005" s="8">
        <v>100.774</v>
      </c>
    </row>
    <row r="1006" spans="1:8" s="7" customFormat="1" ht="27.75" hidden="1" customHeight="1" outlineLevel="1" x14ac:dyDescent="0.25">
      <c r="A1006" s="61">
        <v>9477</v>
      </c>
      <c r="B1006" s="8" t="s">
        <v>215</v>
      </c>
      <c r="C1006" s="54" t="s">
        <v>2351</v>
      </c>
      <c r="D1006" s="8">
        <v>2021</v>
      </c>
      <c r="E1006" s="8"/>
      <c r="F1006" s="8">
        <v>990</v>
      </c>
      <c r="G1006" s="8">
        <v>30</v>
      </c>
      <c r="H1006" s="8">
        <v>1079.586</v>
      </c>
    </row>
    <row r="1007" spans="1:8" s="7" customFormat="1" ht="27.75" hidden="1" customHeight="1" outlineLevel="1" x14ac:dyDescent="0.25">
      <c r="A1007" s="61">
        <v>9507</v>
      </c>
      <c r="B1007" s="8" t="s">
        <v>215</v>
      </c>
      <c r="C1007" s="54" t="s">
        <v>2352</v>
      </c>
      <c r="D1007" s="8">
        <v>2021</v>
      </c>
      <c r="E1007" s="8"/>
      <c r="F1007" s="8">
        <v>10</v>
      </c>
      <c r="G1007" s="8">
        <v>10</v>
      </c>
      <c r="H1007" s="8">
        <v>76.349000000000004</v>
      </c>
    </row>
    <row r="1008" spans="1:8" s="7" customFormat="1" ht="27.75" hidden="1" customHeight="1" outlineLevel="1" x14ac:dyDescent="0.25">
      <c r="A1008" s="61">
        <v>9520</v>
      </c>
      <c r="B1008" s="8" t="s">
        <v>215</v>
      </c>
      <c r="C1008" s="54" t="s">
        <v>2353</v>
      </c>
      <c r="D1008" s="8">
        <v>2021</v>
      </c>
      <c r="E1008" s="8"/>
      <c r="F1008" s="8">
        <v>10</v>
      </c>
      <c r="G1008" s="8">
        <v>50</v>
      </c>
      <c r="H1008" s="8">
        <v>60.868000000000002</v>
      </c>
    </row>
    <row r="1009" spans="1:8" s="7" customFormat="1" ht="27.75" hidden="1" customHeight="1" outlineLevel="1" x14ac:dyDescent="0.25">
      <c r="A1009" s="61">
        <v>9519</v>
      </c>
      <c r="B1009" s="8" t="s">
        <v>215</v>
      </c>
      <c r="C1009" s="54" t="s">
        <v>2354</v>
      </c>
      <c r="D1009" s="8">
        <v>2021</v>
      </c>
      <c r="E1009" s="8"/>
      <c r="F1009" s="8">
        <v>10</v>
      </c>
      <c r="G1009" s="8">
        <v>15</v>
      </c>
      <c r="H1009" s="8">
        <v>87.656000000000006</v>
      </c>
    </row>
    <row r="1010" spans="1:8" s="7" customFormat="1" ht="27.75" hidden="1" customHeight="1" outlineLevel="1" x14ac:dyDescent="0.25">
      <c r="A1010" s="61">
        <v>9457</v>
      </c>
      <c r="B1010" s="8" t="s">
        <v>215</v>
      </c>
      <c r="C1010" s="54" t="s">
        <v>2355</v>
      </c>
      <c r="D1010" s="8">
        <v>2021</v>
      </c>
      <c r="E1010" s="8"/>
      <c r="F1010" s="8">
        <v>47</v>
      </c>
      <c r="G1010" s="8">
        <v>15</v>
      </c>
      <c r="H1010" s="8">
        <v>116.73</v>
      </c>
    </row>
    <row r="1011" spans="1:8" s="7" customFormat="1" ht="27.75" hidden="1" customHeight="1" outlineLevel="1" x14ac:dyDescent="0.25">
      <c r="A1011" s="61">
        <v>9464</v>
      </c>
      <c r="B1011" s="8" t="s">
        <v>215</v>
      </c>
      <c r="C1011" s="54" t="s">
        <v>2356</v>
      </c>
      <c r="D1011" s="8">
        <v>2021</v>
      </c>
      <c r="E1011" s="8"/>
      <c r="F1011" s="8">
        <v>125</v>
      </c>
      <c r="G1011" s="8">
        <v>100</v>
      </c>
      <c r="H1011" s="8">
        <v>227.95</v>
      </c>
    </row>
    <row r="1012" spans="1:8" s="7" customFormat="1" ht="27.75" hidden="1" customHeight="1" outlineLevel="1" x14ac:dyDescent="0.25">
      <c r="A1012" s="61">
        <v>9467</v>
      </c>
      <c r="B1012" s="8" t="s">
        <v>215</v>
      </c>
      <c r="C1012" s="54" t="s">
        <v>2357</v>
      </c>
      <c r="D1012" s="8">
        <v>2021</v>
      </c>
      <c r="E1012" s="8"/>
      <c r="F1012" s="8">
        <v>170</v>
      </c>
      <c r="G1012" s="8">
        <v>15</v>
      </c>
      <c r="H1012" s="8">
        <v>149.49700000000001</v>
      </c>
    </row>
    <row r="1013" spans="1:8" s="7" customFormat="1" ht="27.75" hidden="1" customHeight="1" outlineLevel="1" x14ac:dyDescent="0.25">
      <c r="A1013" s="61">
        <v>9470</v>
      </c>
      <c r="B1013" s="8" t="s">
        <v>215</v>
      </c>
      <c r="C1013" s="54" t="s">
        <v>2358</v>
      </c>
      <c r="D1013" s="8">
        <v>2021</v>
      </c>
      <c r="E1013" s="8"/>
      <c r="F1013" s="8">
        <v>100</v>
      </c>
      <c r="G1013" s="8">
        <v>15</v>
      </c>
      <c r="H1013" s="8">
        <v>144.62700000000001</v>
      </c>
    </row>
    <row r="1014" spans="1:8" s="7" customFormat="1" ht="27.75" hidden="1" customHeight="1" outlineLevel="1" x14ac:dyDescent="0.25">
      <c r="A1014" s="6">
        <v>3</v>
      </c>
      <c r="B1014" s="8" t="s">
        <v>215</v>
      </c>
      <c r="C1014" s="54" t="s">
        <v>2359</v>
      </c>
      <c r="D1014" s="8">
        <v>2021</v>
      </c>
      <c r="E1014" s="8"/>
      <c r="F1014" s="8">
        <v>170</v>
      </c>
      <c r="G1014" s="8">
        <v>15</v>
      </c>
      <c r="H1014" s="8">
        <v>215.91399999999999</v>
      </c>
    </row>
    <row r="1015" spans="1:8" s="7" customFormat="1" ht="27.75" hidden="1" customHeight="1" outlineLevel="1" x14ac:dyDescent="0.25">
      <c r="A1015" s="61">
        <v>9515</v>
      </c>
      <c r="B1015" s="8" t="s">
        <v>215</v>
      </c>
      <c r="C1015" s="54" t="s">
        <v>2360</v>
      </c>
      <c r="D1015" s="8">
        <v>2021</v>
      </c>
      <c r="E1015" s="8"/>
      <c r="F1015" s="8">
        <v>10</v>
      </c>
      <c r="G1015" s="8">
        <v>15</v>
      </c>
      <c r="H1015" s="8">
        <v>72.613</v>
      </c>
    </row>
    <row r="1016" spans="1:8" s="7" customFormat="1" ht="27.75" hidden="1" customHeight="1" outlineLevel="1" x14ac:dyDescent="0.25">
      <c r="A1016" s="61">
        <v>9516</v>
      </c>
      <c r="B1016" s="8" t="s">
        <v>215</v>
      </c>
      <c r="C1016" s="54" t="s">
        <v>2361</v>
      </c>
      <c r="D1016" s="8">
        <v>2021</v>
      </c>
      <c r="E1016" s="8"/>
      <c r="F1016" s="8">
        <v>5</v>
      </c>
      <c r="G1016" s="8">
        <v>120</v>
      </c>
      <c r="H1016" s="8">
        <v>56.134999999999998</v>
      </c>
    </row>
    <row r="1017" spans="1:8" s="7" customFormat="1" ht="27.75" hidden="1" customHeight="1" outlineLevel="1" x14ac:dyDescent="0.25">
      <c r="A1017" s="61">
        <v>9463</v>
      </c>
      <c r="B1017" s="8" t="s">
        <v>215</v>
      </c>
      <c r="C1017" s="54" t="s">
        <v>2362</v>
      </c>
      <c r="D1017" s="8">
        <v>2021</v>
      </c>
      <c r="E1017" s="8"/>
      <c r="F1017" s="8">
        <v>130</v>
      </c>
      <c r="G1017" s="8">
        <v>15</v>
      </c>
      <c r="H1017" s="8">
        <v>193.703</v>
      </c>
    </row>
    <row r="1018" spans="1:8" s="7" customFormat="1" ht="27.75" hidden="1" customHeight="1" outlineLevel="1" x14ac:dyDescent="0.25">
      <c r="A1018" s="61">
        <v>9461</v>
      </c>
      <c r="B1018" s="8" t="s">
        <v>215</v>
      </c>
      <c r="C1018" s="54" t="s">
        <v>2363</v>
      </c>
      <c r="D1018" s="8">
        <v>2021</v>
      </c>
      <c r="E1018" s="8"/>
      <c r="F1018" s="8">
        <v>100</v>
      </c>
      <c r="G1018" s="8">
        <v>15</v>
      </c>
      <c r="H1018" s="8">
        <v>204.346</v>
      </c>
    </row>
    <row r="1019" spans="1:8" s="7" customFormat="1" ht="27.75" hidden="1" customHeight="1" outlineLevel="1" x14ac:dyDescent="0.25">
      <c r="A1019" s="61">
        <v>9496</v>
      </c>
      <c r="B1019" s="8" t="s">
        <v>215</v>
      </c>
      <c r="C1019" s="54" t="s">
        <v>2364</v>
      </c>
      <c r="D1019" s="8">
        <v>2021</v>
      </c>
      <c r="E1019" s="8"/>
      <c r="F1019" s="8">
        <v>30</v>
      </c>
      <c r="G1019" s="8">
        <v>15</v>
      </c>
      <c r="H1019" s="8">
        <v>82.022999999999996</v>
      </c>
    </row>
    <row r="1020" spans="1:8" s="7" customFormat="1" ht="27.75" hidden="1" customHeight="1" outlineLevel="1" x14ac:dyDescent="0.25">
      <c r="A1020" s="61">
        <v>9462</v>
      </c>
      <c r="B1020" s="8" t="s">
        <v>215</v>
      </c>
      <c r="C1020" s="54" t="s">
        <v>2365</v>
      </c>
      <c r="D1020" s="8">
        <v>2021</v>
      </c>
      <c r="E1020" s="8"/>
      <c r="F1020" s="8">
        <v>60</v>
      </c>
      <c r="G1020" s="8">
        <v>15</v>
      </c>
      <c r="H1020" s="8">
        <v>91.489000000000004</v>
      </c>
    </row>
    <row r="1021" spans="1:8" s="7" customFormat="1" ht="27.75" hidden="1" customHeight="1" outlineLevel="1" x14ac:dyDescent="0.25">
      <c r="A1021" s="61">
        <v>9473</v>
      </c>
      <c r="B1021" s="8" t="s">
        <v>215</v>
      </c>
      <c r="C1021" s="54" t="s">
        <v>2366</v>
      </c>
      <c r="D1021" s="8">
        <v>2021</v>
      </c>
      <c r="E1021" s="8"/>
      <c r="F1021" s="8">
        <v>360</v>
      </c>
      <c r="G1021" s="8">
        <v>15</v>
      </c>
      <c r="H1021" s="8">
        <v>422.01100000000002</v>
      </c>
    </row>
    <row r="1022" spans="1:8" s="7" customFormat="1" ht="27.75" hidden="1" customHeight="1" outlineLevel="1" x14ac:dyDescent="0.25">
      <c r="A1022" s="61">
        <v>9472</v>
      </c>
      <c r="B1022" s="8" t="s">
        <v>215</v>
      </c>
      <c r="C1022" s="54" t="s">
        <v>2367</v>
      </c>
      <c r="D1022" s="8">
        <v>2021</v>
      </c>
      <c r="E1022" s="8"/>
      <c r="F1022" s="8">
        <v>55</v>
      </c>
      <c r="G1022" s="8">
        <v>15</v>
      </c>
      <c r="H1022" s="8">
        <v>85.796999999999997</v>
      </c>
    </row>
    <row r="1023" spans="1:8" s="7" customFormat="1" ht="27.75" hidden="1" customHeight="1" outlineLevel="1" x14ac:dyDescent="0.25">
      <c r="A1023" s="61">
        <v>9474</v>
      </c>
      <c r="B1023" s="8" t="s">
        <v>215</v>
      </c>
      <c r="C1023" s="54" t="s">
        <v>2368</v>
      </c>
      <c r="D1023" s="8">
        <v>2021</v>
      </c>
      <c r="E1023" s="8"/>
      <c r="F1023" s="8">
        <v>310</v>
      </c>
      <c r="G1023" s="8">
        <v>15</v>
      </c>
      <c r="H1023" s="8">
        <v>362.63299999999998</v>
      </c>
    </row>
    <row r="1024" spans="1:8" s="7" customFormat="1" ht="27.75" hidden="1" customHeight="1" outlineLevel="1" x14ac:dyDescent="0.25">
      <c r="A1024" s="61">
        <v>9505</v>
      </c>
      <c r="B1024" s="8" t="s">
        <v>215</v>
      </c>
      <c r="C1024" s="54" t="s">
        <v>2369</v>
      </c>
      <c r="D1024" s="8">
        <v>2021</v>
      </c>
      <c r="E1024" s="8"/>
      <c r="F1024" s="8">
        <v>14</v>
      </c>
      <c r="G1024" s="8">
        <v>15</v>
      </c>
      <c r="H1024" s="8">
        <v>73.537000000000006</v>
      </c>
    </row>
    <row r="1025" spans="1:8" s="7" customFormat="1" ht="27.75" hidden="1" customHeight="1" outlineLevel="1" x14ac:dyDescent="0.25">
      <c r="A1025" s="61">
        <v>9460</v>
      </c>
      <c r="B1025" s="8" t="s">
        <v>215</v>
      </c>
      <c r="C1025" s="49" t="s">
        <v>2370</v>
      </c>
      <c r="D1025" s="8">
        <v>2021</v>
      </c>
      <c r="E1025" s="8"/>
      <c r="F1025" s="8">
        <v>50</v>
      </c>
      <c r="G1025" s="8">
        <v>15</v>
      </c>
      <c r="H1025" s="8">
        <v>93.593999999999994</v>
      </c>
    </row>
    <row r="1026" spans="1:8" s="7" customFormat="1" ht="27.75" hidden="1" customHeight="1" outlineLevel="1" x14ac:dyDescent="0.25">
      <c r="A1026" s="6">
        <v>10901</v>
      </c>
      <c r="B1026" s="8" t="s">
        <v>215</v>
      </c>
      <c r="C1026" s="49" t="s">
        <v>2371</v>
      </c>
      <c r="D1026" s="8">
        <v>2021</v>
      </c>
      <c r="E1026" s="8"/>
      <c r="F1026" s="8">
        <v>120</v>
      </c>
      <c r="G1026" s="8">
        <v>15</v>
      </c>
      <c r="H1026" s="8">
        <v>161.36099999999999</v>
      </c>
    </row>
    <row r="1027" spans="1:8" s="7" customFormat="1" ht="27.75" hidden="1" customHeight="1" outlineLevel="1" x14ac:dyDescent="0.25">
      <c r="A1027" s="61">
        <v>9469</v>
      </c>
      <c r="B1027" s="8" t="s">
        <v>215</v>
      </c>
      <c r="C1027" s="49" t="s">
        <v>2372</v>
      </c>
      <c r="D1027" s="8">
        <v>2021</v>
      </c>
      <c r="E1027" s="8"/>
      <c r="F1027" s="8">
        <v>75</v>
      </c>
      <c r="G1027" s="8">
        <v>15</v>
      </c>
      <c r="H1027" s="8">
        <v>134.70599999999999</v>
      </c>
    </row>
    <row r="1028" spans="1:8" s="7" customFormat="1" ht="27.75" hidden="1" customHeight="1" outlineLevel="1" x14ac:dyDescent="0.25">
      <c r="A1028" s="61">
        <v>9459</v>
      </c>
      <c r="B1028" s="8" t="s">
        <v>215</v>
      </c>
      <c r="C1028" s="49" t="s">
        <v>2373</v>
      </c>
      <c r="D1028" s="8">
        <v>2021</v>
      </c>
      <c r="E1028" s="8"/>
      <c r="F1028" s="8">
        <v>85</v>
      </c>
      <c r="G1028" s="8">
        <v>15</v>
      </c>
      <c r="H1028" s="8">
        <v>158.35599999999999</v>
      </c>
    </row>
    <row r="1029" spans="1:8" s="7" customFormat="1" ht="27.75" hidden="1" customHeight="1" outlineLevel="1" x14ac:dyDescent="0.25">
      <c r="A1029" s="61">
        <v>9497</v>
      </c>
      <c r="B1029" s="8" t="s">
        <v>215</v>
      </c>
      <c r="C1029" s="54" t="s">
        <v>2374</v>
      </c>
      <c r="D1029" s="8">
        <v>2021</v>
      </c>
      <c r="E1029" s="8"/>
      <c r="F1029" s="8">
        <v>312</v>
      </c>
      <c r="G1029" s="8">
        <v>45</v>
      </c>
      <c r="H1029" s="8">
        <v>386.99</v>
      </c>
    </row>
    <row r="1030" spans="1:8" s="7" customFormat="1" ht="27.75" hidden="1" customHeight="1" outlineLevel="1" x14ac:dyDescent="0.25">
      <c r="A1030" s="62">
        <v>735</v>
      </c>
      <c r="B1030" s="8" t="s">
        <v>215</v>
      </c>
      <c r="C1030" s="54" t="s">
        <v>2375</v>
      </c>
      <c r="D1030" s="8">
        <v>2021</v>
      </c>
      <c r="E1030" s="8"/>
      <c r="F1030" s="8">
        <v>5</v>
      </c>
      <c r="G1030" s="8">
        <v>100</v>
      </c>
      <c r="H1030" s="8">
        <v>61.618000000000002</v>
      </c>
    </row>
    <row r="1031" spans="1:8" s="7" customFormat="1" ht="27.75" hidden="1" customHeight="1" outlineLevel="1" x14ac:dyDescent="0.25">
      <c r="A1031" s="61">
        <v>9471</v>
      </c>
      <c r="B1031" s="8" t="s">
        <v>215</v>
      </c>
      <c r="C1031" s="54" t="s">
        <v>2376</v>
      </c>
      <c r="D1031" s="8">
        <v>2021</v>
      </c>
      <c r="E1031" s="8"/>
      <c r="F1031" s="8">
        <v>160</v>
      </c>
      <c r="G1031" s="8">
        <v>7.5</v>
      </c>
      <c r="H1031" s="8">
        <v>160.88</v>
      </c>
    </row>
    <row r="1032" spans="1:8" s="7" customFormat="1" ht="27.75" hidden="1" customHeight="1" outlineLevel="1" x14ac:dyDescent="0.25">
      <c r="A1032" s="62">
        <v>690</v>
      </c>
      <c r="B1032" s="8" t="s">
        <v>215</v>
      </c>
      <c r="C1032" s="54" t="s">
        <v>2377</v>
      </c>
      <c r="D1032" s="8">
        <v>2021</v>
      </c>
      <c r="E1032" s="8"/>
      <c r="F1032" s="8">
        <v>66</v>
      </c>
      <c r="G1032" s="8">
        <v>15</v>
      </c>
      <c r="H1032" s="8">
        <v>112.30800000000001</v>
      </c>
    </row>
    <row r="1033" spans="1:8" s="7" customFormat="1" ht="27.75" hidden="1" customHeight="1" outlineLevel="1" x14ac:dyDescent="0.25">
      <c r="A1033" s="61">
        <v>9503</v>
      </c>
      <c r="B1033" s="8" t="s">
        <v>215</v>
      </c>
      <c r="C1033" s="54" t="s">
        <v>2378</v>
      </c>
      <c r="D1033" s="8">
        <v>2021</v>
      </c>
      <c r="E1033" s="8"/>
      <c r="F1033" s="8">
        <v>135</v>
      </c>
      <c r="G1033" s="8">
        <v>100</v>
      </c>
      <c r="H1033" s="8">
        <v>177.47</v>
      </c>
    </row>
    <row r="1034" spans="1:8" s="7" customFormat="1" ht="27.75" hidden="1" customHeight="1" outlineLevel="1" x14ac:dyDescent="0.25">
      <c r="A1034" s="61">
        <v>9468</v>
      </c>
      <c r="B1034" s="8" t="s">
        <v>215</v>
      </c>
      <c r="C1034" s="54" t="s">
        <v>2379</v>
      </c>
      <c r="D1034" s="8">
        <v>2021</v>
      </c>
      <c r="E1034" s="8"/>
      <c r="F1034" s="8">
        <v>30</v>
      </c>
      <c r="G1034" s="8">
        <v>15</v>
      </c>
      <c r="H1034" s="8">
        <v>80.103999999999999</v>
      </c>
    </row>
    <row r="1035" spans="1:8" s="7" customFormat="1" ht="27.75" hidden="1" customHeight="1" outlineLevel="1" x14ac:dyDescent="0.25">
      <c r="A1035" s="61">
        <v>9502</v>
      </c>
      <c r="B1035" s="8" t="s">
        <v>215</v>
      </c>
      <c r="C1035" s="54" t="s">
        <v>2380</v>
      </c>
      <c r="D1035" s="8">
        <v>2021</v>
      </c>
      <c r="E1035" s="8"/>
      <c r="F1035" s="8">
        <v>29</v>
      </c>
      <c r="G1035" s="8">
        <v>15</v>
      </c>
      <c r="H1035" s="8">
        <v>198.166</v>
      </c>
    </row>
    <row r="1036" spans="1:8" s="7" customFormat="1" ht="27.75" hidden="1" customHeight="1" outlineLevel="1" x14ac:dyDescent="0.25">
      <c r="A1036" s="61">
        <v>9495</v>
      </c>
      <c r="B1036" s="8" t="s">
        <v>215</v>
      </c>
      <c r="C1036" s="54" t="s">
        <v>2381</v>
      </c>
      <c r="D1036" s="8">
        <v>2021</v>
      </c>
      <c r="E1036" s="8"/>
      <c r="F1036" s="8">
        <v>11</v>
      </c>
      <c r="G1036" s="8">
        <v>15</v>
      </c>
      <c r="H1036" s="8">
        <v>176.50399999999999</v>
      </c>
    </row>
    <row r="1037" spans="1:8" s="7" customFormat="1" ht="27.75" hidden="1" customHeight="1" outlineLevel="1" x14ac:dyDescent="0.25">
      <c r="A1037" s="61">
        <v>9499</v>
      </c>
      <c r="B1037" s="8" t="s">
        <v>215</v>
      </c>
      <c r="C1037" s="54" t="s">
        <v>2382</v>
      </c>
      <c r="D1037" s="8">
        <v>2021</v>
      </c>
      <c r="E1037" s="8"/>
      <c r="F1037" s="8">
        <v>22</v>
      </c>
      <c r="G1037" s="8">
        <v>15</v>
      </c>
      <c r="H1037" s="8">
        <v>159.58600000000001</v>
      </c>
    </row>
    <row r="1038" spans="1:8" s="7" customFormat="1" ht="27.75" hidden="1" customHeight="1" outlineLevel="1" x14ac:dyDescent="0.25">
      <c r="A1038" s="61">
        <v>9500</v>
      </c>
      <c r="B1038" s="8" t="s">
        <v>215</v>
      </c>
      <c r="C1038" s="54" t="s">
        <v>2383</v>
      </c>
      <c r="D1038" s="8">
        <v>2021</v>
      </c>
      <c r="E1038" s="8"/>
      <c r="F1038" s="8">
        <v>5</v>
      </c>
      <c r="G1038" s="8">
        <v>15</v>
      </c>
      <c r="H1038" s="8">
        <v>112.509</v>
      </c>
    </row>
    <row r="1039" spans="1:8" s="7" customFormat="1" ht="27.75" hidden="1" customHeight="1" outlineLevel="1" x14ac:dyDescent="0.25">
      <c r="A1039" s="61">
        <v>9478</v>
      </c>
      <c r="B1039" s="8" t="s">
        <v>215</v>
      </c>
      <c r="C1039" s="54" t="s">
        <v>2384</v>
      </c>
      <c r="D1039" s="8">
        <v>2021</v>
      </c>
      <c r="E1039" s="8"/>
      <c r="F1039" s="8">
        <v>875</v>
      </c>
      <c r="G1039" s="8">
        <v>15</v>
      </c>
      <c r="H1039" s="8">
        <v>983.21600000000001</v>
      </c>
    </row>
    <row r="1040" spans="1:8" s="7" customFormat="1" ht="27.75" hidden="1" customHeight="1" outlineLevel="1" x14ac:dyDescent="0.25">
      <c r="A1040" s="61">
        <v>9498</v>
      </c>
      <c r="B1040" s="8" t="s">
        <v>215</v>
      </c>
      <c r="C1040" s="54" t="s">
        <v>2385</v>
      </c>
      <c r="D1040" s="8">
        <v>2021</v>
      </c>
      <c r="E1040" s="8"/>
      <c r="F1040" s="8">
        <v>126</v>
      </c>
      <c r="G1040" s="8">
        <v>155</v>
      </c>
      <c r="H1040" s="8">
        <v>332.79599999999999</v>
      </c>
    </row>
    <row r="1041" spans="1:8" s="7" customFormat="1" ht="27.75" hidden="1" customHeight="1" outlineLevel="1" x14ac:dyDescent="0.25">
      <c r="A1041" s="61">
        <v>9524</v>
      </c>
      <c r="B1041" s="8" t="s">
        <v>215</v>
      </c>
      <c r="C1041" s="54" t="s">
        <v>2386</v>
      </c>
      <c r="D1041" s="8">
        <v>2021</v>
      </c>
      <c r="E1041" s="8"/>
      <c r="F1041" s="8">
        <v>14</v>
      </c>
      <c r="G1041" s="8">
        <v>10</v>
      </c>
      <c r="H1041" s="8">
        <v>146.83000000000001</v>
      </c>
    </row>
    <row r="1042" spans="1:8" s="7" customFormat="1" ht="27.75" hidden="1" customHeight="1" outlineLevel="1" x14ac:dyDescent="0.25">
      <c r="A1042" s="62">
        <v>362</v>
      </c>
      <c r="B1042" s="8" t="s">
        <v>215</v>
      </c>
      <c r="C1042" s="54" t="s">
        <v>2387</v>
      </c>
      <c r="D1042" s="8">
        <v>2021</v>
      </c>
      <c r="E1042" s="8"/>
      <c r="F1042" s="8">
        <v>30</v>
      </c>
      <c r="G1042" s="8">
        <v>15</v>
      </c>
      <c r="H1042" s="8">
        <v>50</v>
      </c>
    </row>
    <row r="1043" spans="1:8" s="7" customFormat="1" ht="27.75" hidden="1" customHeight="1" outlineLevel="1" x14ac:dyDescent="0.25">
      <c r="A1043" s="61">
        <v>9433</v>
      </c>
      <c r="B1043" s="8" t="s">
        <v>215</v>
      </c>
      <c r="C1043" s="54" t="s">
        <v>2388</v>
      </c>
      <c r="D1043" s="8">
        <v>2021</v>
      </c>
      <c r="E1043" s="8"/>
      <c r="F1043" s="8">
        <v>97</v>
      </c>
      <c r="G1043" s="8">
        <v>15</v>
      </c>
      <c r="H1043" s="8">
        <v>115</v>
      </c>
    </row>
    <row r="1044" spans="1:8" s="7" customFormat="1" ht="27.75" hidden="1" customHeight="1" outlineLevel="1" x14ac:dyDescent="0.25">
      <c r="A1044" s="61">
        <v>9321</v>
      </c>
      <c r="B1044" s="8" t="s">
        <v>215</v>
      </c>
      <c r="C1044" s="54" t="s">
        <v>2389</v>
      </c>
      <c r="D1044" s="8">
        <v>2021</v>
      </c>
      <c r="E1044" s="8"/>
      <c r="F1044" s="8">
        <v>55</v>
      </c>
      <c r="G1044" s="8">
        <v>15</v>
      </c>
      <c r="H1044" s="8">
        <v>90</v>
      </c>
    </row>
    <row r="1045" spans="1:8" s="7" customFormat="1" ht="27.75" hidden="1" customHeight="1" outlineLevel="1" x14ac:dyDescent="0.25">
      <c r="A1045" s="62">
        <v>1124</v>
      </c>
      <c r="B1045" s="8" t="s">
        <v>215</v>
      </c>
      <c r="C1045" s="54" t="s">
        <v>2390</v>
      </c>
      <c r="D1045" s="8">
        <v>2021</v>
      </c>
      <c r="E1045" s="8"/>
      <c r="F1045" s="8">
        <v>85</v>
      </c>
      <c r="G1045" s="8">
        <v>150</v>
      </c>
      <c r="H1045" s="8">
        <v>118</v>
      </c>
    </row>
    <row r="1046" spans="1:8" s="7" customFormat="1" ht="27.75" hidden="1" customHeight="1" outlineLevel="1" x14ac:dyDescent="0.25">
      <c r="A1046" s="61">
        <v>9076</v>
      </c>
      <c r="B1046" s="8" t="s">
        <v>215</v>
      </c>
      <c r="C1046" s="54" t="s">
        <v>2391</v>
      </c>
      <c r="D1046" s="8">
        <v>2021</v>
      </c>
      <c r="E1046" s="8"/>
      <c r="F1046" s="8">
        <v>90</v>
      </c>
      <c r="G1046" s="8">
        <v>15</v>
      </c>
      <c r="H1046" s="8">
        <v>124</v>
      </c>
    </row>
    <row r="1047" spans="1:8" s="7" customFormat="1" ht="27.75" hidden="1" customHeight="1" outlineLevel="1" x14ac:dyDescent="0.25">
      <c r="A1047" s="61">
        <v>9283</v>
      </c>
      <c r="B1047" s="8" t="s">
        <v>215</v>
      </c>
      <c r="C1047" s="54" t="s">
        <v>2392</v>
      </c>
      <c r="D1047" s="8">
        <v>2021</v>
      </c>
      <c r="E1047" s="8"/>
      <c r="F1047" s="8">
        <v>208</v>
      </c>
      <c r="G1047" s="8">
        <v>67</v>
      </c>
      <c r="H1047" s="8">
        <v>300</v>
      </c>
    </row>
    <row r="1048" spans="1:8" s="7" customFormat="1" ht="27.75" hidden="1" customHeight="1" outlineLevel="1" x14ac:dyDescent="0.25">
      <c r="A1048" s="61">
        <v>9087</v>
      </c>
      <c r="B1048" s="8" t="s">
        <v>215</v>
      </c>
      <c r="C1048" s="54" t="s">
        <v>2393</v>
      </c>
      <c r="D1048" s="8">
        <v>2021</v>
      </c>
      <c r="E1048" s="8"/>
      <c r="F1048" s="8">
        <v>76</v>
      </c>
      <c r="G1048" s="8">
        <v>15</v>
      </c>
      <c r="H1048" s="8">
        <v>120</v>
      </c>
    </row>
    <row r="1049" spans="1:8" s="7" customFormat="1" ht="27.75" hidden="1" customHeight="1" outlineLevel="1" x14ac:dyDescent="0.25">
      <c r="A1049" s="61">
        <v>9300</v>
      </c>
      <c r="B1049" s="8" t="s">
        <v>215</v>
      </c>
      <c r="C1049" s="54" t="s">
        <v>2394</v>
      </c>
      <c r="D1049" s="8">
        <v>2021</v>
      </c>
      <c r="E1049" s="8"/>
      <c r="F1049" s="8">
        <v>85</v>
      </c>
      <c r="G1049" s="8">
        <v>15</v>
      </c>
      <c r="H1049" s="8">
        <v>79</v>
      </c>
    </row>
    <row r="1050" spans="1:8" s="7" customFormat="1" ht="27.75" hidden="1" customHeight="1" outlineLevel="1" x14ac:dyDescent="0.25">
      <c r="A1050" s="62">
        <v>541</v>
      </c>
      <c r="B1050" s="8" t="s">
        <v>215</v>
      </c>
      <c r="C1050" s="54" t="s">
        <v>2395</v>
      </c>
      <c r="D1050" s="8">
        <v>2021</v>
      </c>
      <c r="E1050" s="8"/>
      <c r="F1050" s="8">
        <v>254</v>
      </c>
      <c r="G1050" s="8">
        <v>15</v>
      </c>
      <c r="H1050" s="8">
        <v>407</v>
      </c>
    </row>
    <row r="1051" spans="1:8" s="7" customFormat="1" ht="27.75" hidden="1" customHeight="1" outlineLevel="1" x14ac:dyDescent="0.25">
      <c r="A1051" s="62">
        <v>543</v>
      </c>
      <c r="B1051" s="8" t="s">
        <v>215</v>
      </c>
      <c r="C1051" s="54" t="s">
        <v>2396</v>
      </c>
      <c r="D1051" s="8">
        <v>2021</v>
      </c>
      <c r="E1051" s="8"/>
      <c r="F1051" s="8">
        <v>200</v>
      </c>
      <c r="G1051" s="8">
        <v>40</v>
      </c>
      <c r="H1051" s="8">
        <v>80</v>
      </c>
    </row>
    <row r="1052" spans="1:8" s="7" customFormat="1" ht="27.75" hidden="1" customHeight="1" outlineLevel="1" x14ac:dyDescent="0.25">
      <c r="A1052" s="61">
        <v>9285</v>
      </c>
      <c r="B1052" s="8" t="s">
        <v>215</v>
      </c>
      <c r="C1052" s="54" t="s">
        <v>2397</v>
      </c>
      <c r="D1052" s="8">
        <v>2021</v>
      </c>
      <c r="E1052" s="8"/>
      <c r="F1052" s="8">
        <v>208</v>
      </c>
      <c r="G1052" s="8">
        <v>50</v>
      </c>
      <c r="H1052" s="8">
        <v>247</v>
      </c>
    </row>
    <row r="1053" spans="1:8" s="7" customFormat="1" ht="27.75" hidden="1" customHeight="1" outlineLevel="1" x14ac:dyDescent="0.25">
      <c r="A1053" s="61">
        <v>9318</v>
      </c>
      <c r="B1053" s="8" t="s">
        <v>215</v>
      </c>
      <c r="C1053" s="54" t="s">
        <v>2398</v>
      </c>
      <c r="D1053" s="8">
        <v>2021</v>
      </c>
      <c r="E1053" s="8"/>
      <c r="F1053" s="8">
        <v>145</v>
      </c>
      <c r="G1053" s="8">
        <v>15</v>
      </c>
      <c r="H1053" s="8">
        <v>131</v>
      </c>
    </row>
    <row r="1054" spans="1:8" s="7" customFormat="1" ht="27.75" hidden="1" customHeight="1" outlineLevel="1" x14ac:dyDescent="0.25">
      <c r="A1054" s="61">
        <v>9284</v>
      </c>
      <c r="B1054" s="8" t="s">
        <v>215</v>
      </c>
      <c r="C1054" s="54" t="s">
        <v>2399</v>
      </c>
      <c r="D1054" s="8">
        <v>2021</v>
      </c>
      <c r="E1054" s="8"/>
      <c r="F1054" s="8">
        <v>85</v>
      </c>
      <c r="G1054" s="8">
        <v>5</v>
      </c>
      <c r="H1054" s="8">
        <v>141</v>
      </c>
    </row>
    <row r="1055" spans="1:8" s="7" customFormat="1" ht="27.75" hidden="1" customHeight="1" outlineLevel="1" x14ac:dyDescent="0.25">
      <c r="A1055" s="61">
        <v>9378</v>
      </c>
      <c r="B1055" s="8" t="s">
        <v>215</v>
      </c>
      <c r="C1055" s="54" t="s">
        <v>2400</v>
      </c>
      <c r="D1055" s="8">
        <v>2021</v>
      </c>
      <c r="E1055" s="8"/>
      <c r="F1055" s="8">
        <v>30</v>
      </c>
      <c r="G1055" s="8">
        <v>8</v>
      </c>
      <c r="H1055" s="8">
        <v>72</v>
      </c>
    </row>
    <row r="1056" spans="1:8" s="7" customFormat="1" ht="27.75" hidden="1" customHeight="1" outlineLevel="1" x14ac:dyDescent="0.25">
      <c r="A1056" s="61">
        <v>9393</v>
      </c>
      <c r="B1056" s="8" t="s">
        <v>215</v>
      </c>
      <c r="C1056" s="54" t="s">
        <v>2401</v>
      </c>
      <c r="D1056" s="8">
        <v>2021</v>
      </c>
      <c r="E1056" s="8"/>
      <c r="F1056" s="8">
        <v>159</v>
      </c>
      <c r="G1056" s="8">
        <v>30</v>
      </c>
      <c r="H1056" s="8">
        <v>344</v>
      </c>
    </row>
    <row r="1057" spans="1:8" s="7" customFormat="1" ht="27.75" hidden="1" customHeight="1" outlineLevel="1" x14ac:dyDescent="0.25">
      <c r="A1057" s="61">
        <v>9290</v>
      </c>
      <c r="B1057" s="8" t="s">
        <v>215</v>
      </c>
      <c r="C1057" s="54" t="s">
        <v>2402</v>
      </c>
      <c r="D1057" s="8">
        <v>2021</v>
      </c>
      <c r="E1057" s="8"/>
      <c r="F1057" s="8">
        <v>115</v>
      </c>
      <c r="G1057" s="8">
        <v>30</v>
      </c>
      <c r="H1057" s="8">
        <v>157</v>
      </c>
    </row>
    <row r="1058" spans="1:8" s="7" customFormat="1" ht="27.75" hidden="1" customHeight="1" outlineLevel="1" x14ac:dyDescent="0.25">
      <c r="A1058" s="61">
        <v>9282</v>
      </c>
      <c r="B1058" s="8" t="s">
        <v>215</v>
      </c>
      <c r="C1058" s="54" t="s">
        <v>2403</v>
      </c>
      <c r="D1058" s="8">
        <v>2021</v>
      </c>
      <c r="E1058" s="8"/>
      <c r="F1058" s="8">
        <v>302</v>
      </c>
      <c r="G1058" s="8">
        <v>4</v>
      </c>
      <c r="H1058" s="8">
        <v>445</v>
      </c>
    </row>
    <row r="1059" spans="1:8" s="7" customFormat="1" ht="27.75" hidden="1" customHeight="1" outlineLevel="1" x14ac:dyDescent="0.25">
      <c r="A1059" s="6">
        <v>10900</v>
      </c>
      <c r="B1059" s="8" t="s">
        <v>215</v>
      </c>
      <c r="C1059" s="54" t="s">
        <v>2404</v>
      </c>
      <c r="D1059" s="8">
        <v>2021</v>
      </c>
      <c r="E1059" s="8"/>
      <c r="F1059" s="8">
        <v>100</v>
      </c>
      <c r="G1059" s="8">
        <v>15</v>
      </c>
      <c r="H1059" s="8">
        <v>110</v>
      </c>
    </row>
    <row r="1060" spans="1:8" s="7" customFormat="1" ht="27.75" hidden="1" customHeight="1" outlineLevel="1" x14ac:dyDescent="0.25">
      <c r="A1060" s="61">
        <v>9898</v>
      </c>
      <c r="B1060" s="8" t="s">
        <v>215</v>
      </c>
      <c r="C1060" s="54" t="s">
        <v>2405</v>
      </c>
      <c r="D1060" s="8">
        <v>2021</v>
      </c>
      <c r="E1060" s="8"/>
      <c r="F1060" s="8">
        <v>176</v>
      </c>
      <c r="G1060" s="8">
        <v>15</v>
      </c>
      <c r="H1060" s="8">
        <v>335</v>
      </c>
    </row>
    <row r="1061" spans="1:8" s="7" customFormat="1" ht="27.75" hidden="1" customHeight="1" outlineLevel="1" x14ac:dyDescent="0.25">
      <c r="A1061" s="62">
        <v>3757</v>
      </c>
      <c r="B1061" s="8" t="s">
        <v>215</v>
      </c>
      <c r="C1061" s="54" t="s">
        <v>2406</v>
      </c>
      <c r="D1061" s="8">
        <v>2021</v>
      </c>
      <c r="E1061" s="8"/>
      <c r="F1061" s="8">
        <v>12</v>
      </c>
      <c r="G1061" s="8">
        <v>5</v>
      </c>
      <c r="H1061" s="8">
        <v>57</v>
      </c>
    </row>
    <row r="1062" spans="1:8" s="7" customFormat="1" ht="27.75" hidden="1" customHeight="1" outlineLevel="1" x14ac:dyDescent="0.25">
      <c r="A1062" s="61">
        <v>9884</v>
      </c>
      <c r="B1062" s="8" t="s">
        <v>215</v>
      </c>
      <c r="C1062" s="54" t="s">
        <v>2407</v>
      </c>
      <c r="D1062" s="8">
        <v>2021</v>
      </c>
      <c r="E1062" s="8"/>
      <c r="F1062" s="8">
        <v>322</v>
      </c>
      <c r="G1062" s="8">
        <v>30</v>
      </c>
      <c r="H1062" s="8">
        <v>438</v>
      </c>
    </row>
    <row r="1063" spans="1:8" s="7" customFormat="1" ht="27.75" hidden="1" customHeight="1" outlineLevel="1" x14ac:dyDescent="0.25">
      <c r="A1063" s="61">
        <v>9480</v>
      </c>
      <c r="B1063" s="8" t="s">
        <v>215</v>
      </c>
      <c r="C1063" s="54" t="s">
        <v>2408</v>
      </c>
      <c r="D1063" s="8">
        <v>2021</v>
      </c>
      <c r="E1063" s="8"/>
      <c r="F1063" s="8">
        <v>30</v>
      </c>
      <c r="G1063" s="8">
        <v>15</v>
      </c>
      <c r="H1063" s="8">
        <v>36</v>
      </c>
    </row>
    <row r="1064" spans="1:8" s="7" customFormat="1" ht="27.75" hidden="1" customHeight="1" outlineLevel="1" x14ac:dyDescent="0.25">
      <c r="A1064" s="61">
        <v>9409</v>
      </c>
      <c r="B1064" s="8" t="s">
        <v>215</v>
      </c>
      <c r="C1064" s="54" t="s">
        <v>2409</v>
      </c>
      <c r="D1064" s="8">
        <v>2021</v>
      </c>
      <c r="E1064" s="8"/>
      <c r="F1064" s="8">
        <v>120</v>
      </c>
      <c r="G1064" s="8">
        <v>15</v>
      </c>
      <c r="H1064" s="8">
        <v>125</v>
      </c>
    </row>
    <row r="1065" spans="1:8" s="7" customFormat="1" ht="27.75" hidden="1" customHeight="1" outlineLevel="1" x14ac:dyDescent="0.25">
      <c r="A1065" s="61">
        <v>9090</v>
      </c>
      <c r="B1065" s="8" t="s">
        <v>215</v>
      </c>
      <c r="C1065" s="54" t="s">
        <v>2410</v>
      </c>
      <c r="D1065" s="8">
        <v>2021</v>
      </c>
      <c r="E1065" s="8"/>
      <c r="F1065" s="8">
        <v>40</v>
      </c>
      <c r="G1065" s="8">
        <v>15</v>
      </c>
      <c r="H1065" s="8">
        <v>56</v>
      </c>
    </row>
    <row r="1066" spans="1:8" s="7" customFormat="1" ht="27.75" hidden="1" customHeight="1" outlineLevel="1" x14ac:dyDescent="0.25">
      <c r="A1066" s="61">
        <v>9662</v>
      </c>
      <c r="B1066" s="8" t="s">
        <v>215</v>
      </c>
      <c r="C1066" s="54" t="s">
        <v>2411</v>
      </c>
      <c r="D1066" s="8">
        <v>2021</v>
      </c>
      <c r="E1066" s="8"/>
      <c r="F1066" s="8">
        <v>137</v>
      </c>
      <c r="G1066" s="8">
        <v>15</v>
      </c>
      <c r="H1066" s="8">
        <v>193</v>
      </c>
    </row>
    <row r="1067" spans="1:8" s="7" customFormat="1" ht="27.75" hidden="1" customHeight="1" outlineLevel="1" x14ac:dyDescent="0.25">
      <c r="A1067" s="61">
        <v>9317</v>
      </c>
      <c r="B1067" s="8" t="s">
        <v>215</v>
      </c>
      <c r="C1067" s="54" t="s">
        <v>2412</v>
      </c>
      <c r="D1067" s="8">
        <v>2021</v>
      </c>
      <c r="E1067" s="8"/>
      <c r="F1067" s="8">
        <v>35</v>
      </c>
      <c r="G1067" s="8">
        <v>5</v>
      </c>
      <c r="H1067" s="8">
        <v>75</v>
      </c>
    </row>
    <row r="1068" spans="1:8" s="7" customFormat="1" ht="27.75" hidden="1" customHeight="1" outlineLevel="1" x14ac:dyDescent="0.25">
      <c r="A1068" s="61">
        <v>9656</v>
      </c>
      <c r="B1068" s="8" t="s">
        <v>215</v>
      </c>
      <c r="C1068" s="54" t="s">
        <v>2413</v>
      </c>
      <c r="D1068" s="8">
        <v>2021</v>
      </c>
      <c r="E1068" s="8"/>
      <c r="F1068" s="8">
        <v>10</v>
      </c>
      <c r="G1068" s="8">
        <v>140</v>
      </c>
      <c r="H1068" s="8">
        <v>27</v>
      </c>
    </row>
    <row r="1069" spans="1:8" s="7" customFormat="1" ht="27.75" hidden="1" customHeight="1" outlineLevel="1" x14ac:dyDescent="0.25">
      <c r="A1069" s="61">
        <v>9412</v>
      </c>
      <c r="B1069" s="8" t="s">
        <v>215</v>
      </c>
      <c r="C1069" s="54" t="s">
        <v>2414</v>
      </c>
      <c r="D1069" s="8">
        <v>2021</v>
      </c>
      <c r="E1069" s="8"/>
      <c r="F1069" s="8">
        <v>283</v>
      </c>
      <c r="G1069" s="8">
        <v>30</v>
      </c>
      <c r="H1069" s="8">
        <v>428</v>
      </c>
    </row>
    <row r="1070" spans="1:8" s="7" customFormat="1" ht="27.75" hidden="1" customHeight="1" outlineLevel="1" x14ac:dyDescent="0.25">
      <c r="A1070" s="62">
        <v>360</v>
      </c>
      <c r="B1070" s="8" t="s">
        <v>215</v>
      </c>
      <c r="C1070" s="54" t="s">
        <v>2415</v>
      </c>
      <c r="D1070" s="8">
        <v>2021</v>
      </c>
      <c r="E1070" s="8"/>
      <c r="F1070" s="8">
        <v>50</v>
      </c>
      <c r="G1070" s="8">
        <v>2</v>
      </c>
      <c r="H1070" s="8">
        <v>124</v>
      </c>
    </row>
    <row r="1071" spans="1:8" s="7" customFormat="1" ht="27.75" hidden="1" customHeight="1" outlineLevel="1" x14ac:dyDescent="0.25">
      <c r="A1071" s="61">
        <v>9438</v>
      </c>
      <c r="B1071" s="8" t="s">
        <v>215</v>
      </c>
      <c r="C1071" s="54" t="s">
        <v>2416</v>
      </c>
      <c r="D1071" s="8">
        <v>2021</v>
      </c>
      <c r="E1071" s="8"/>
      <c r="F1071" s="8">
        <v>90</v>
      </c>
      <c r="G1071" s="8">
        <v>15</v>
      </c>
      <c r="H1071" s="8">
        <v>175</v>
      </c>
    </row>
    <row r="1072" spans="1:8" s="7" customFormat="1" ht="27.75" hidden="1" customHeight="1" outlineLevel="1" x14ac:dyDescent="0.25">
      <c r="A1072" s="61">
        <v>9310</v>
      </c>
      <c r="B1072" s="8" t="s">
        <v>215</v>
      </c>
      <c r="C1072" s="54" t="s">
        <v>2417</v>
      </c>
      <c r="D1072" s="8">
        <v>2021</v>
      </c>
      <c r="E1072" s="8"/>
      <c r="F1072" s="8">
        <v>45</v>
      </c>
      <c r="G1072" s="8">
        <v>5</v>
      </c>
      <c r="H1072" s="8">
        <v>82</v>
      </c>
    </row>
    <row r="1073" spans="1:8" s="7" customFormat="1" ht="27.75" hidden="1" customHeight="1" outlineLevel="1" x14ac:dyDescent="0.25">
      <c r="A1073" s="61">
        <v>9665</v>
      </c>
      <c r="B1073" s="8" t="s">
        <v>215</v>
      </c>
      <c r="C1073" s="54" t="s">
        <v>2418</v>
      </c>
      <c r="D1073" s="8">
        <v>2021</v>
      </c>
      <c r="E1073" s="8"/>
      <c r="F1073" s="8">
        <v>5</v>
      </c>
      <c r="G1073" s="8">
        <v>100</v>
      </c>
      <c r="H1073" s="8">
        <v>42</v>
      </c>
    </row>
    <row r="1074" spans="1:8" s="7" customFormat="1" ht="27.75" hidden="1" customHeight="1" outlineLevel="1" x14ac:dyDescent="0.25">
      <c r="A1074" s="61">
        <v>9099</v>
      </c>
      <c r="B1074" s="8" t="s">
        <v>215</v>
      </c>
      <c r="C1074" s="54" t="s">
        <v>2419</v>
      </c>
      <c r="D1074" s="8">
        <v>2021</v>
      </c>
      <c r="E1074" s="8"/>
      <c r="F1074" s="8">
        <v>62</v>
      </c>
      <c r="G1074" s="8">
        <v>15</v>
      </c>
      <c r="H1074" s="8">
        <v>169</v>
      </c>
    </row>
    <row r="1075" spans="1:8" s="7" customFormat="1" ht="27.75" hidden="1" customHeight="1" outlineLevel="1" x14ac:dyDescent="0.25">
      <c r="A1075" s="61">
        <v>9417</v>
      </c>
      <c r="B1075" s="8" t="s">
        <v>215</v>
      </c>
      <c r="C1075" s="54" t="s">
        <v>2420</v>
      </c>
      <c r="D1075" s="8">
        <v>2021</v>
      </c>
      <c r="E1075" s="8"/>
      <c r="F1075" s="8">
        <v>246</v>
      </c>
      <c r="G1075" s="8">
        <v>35</v>
      </c>
      <c r="H1075" s="8">
        <v>420</v>
      </c>
    </row>
    <row r="1076" spans="1:8" s="7" customFormat="1" ht="27.75" hidden="1" customHeight="1" outlineLevel="1" x14ac:dyDescent="0.25">
      <c r="A1076" s="61">
        <v>9882</v>
      </c>
      <c r="B1076" s="8" t="s">
        <v>215</v>
      </c>
      <c r="C1076" s="54" t="s">
        <v>2421</v>
      </c>
      <c r="D1076" s="8">
        <v>2021</v>
      </c>
      <c r="E1076" s="8"/>
      <c r="F1076" s="8">
        <v>84</v>
      </c>
      <c r="G1076" s="8">
        <v>14</v>
      </c>
      <c r="H1076" s="8">
        <v>181</v>
      </c>
    </row>
    <row r="1077" spans="1:8" s="7" customFormat="1" ht="27.75" hidden="1" customHeight="1" outlineLevel="1" x14ac:dyDescent="0.25">
      <c r="A1077" s="61">
        <v>9602</v>
      </c>
      <c r="B1077" s="8" t="s">
        <v>215</v>
      </c>
      <c r="C1077" s="54" t="s">
        <v>2422</v>
      </c>
      <c r="D1077" s="8">
        <v>2021</v>
      </c>
      <c r="E1077" s="8"/>
      <c r="F1077" s="8">
        <v>14</v>
      </c>
      <c r="G1077" s="8">
        <v>15</v>
      </c>
      <c r="H1077" s="8">
        <v>57</v>
      </c>
    </row>
    <row r="1078" spans="1:8" s="7" customFormat="1" ht="27.75" hidden="1" customHeight="1" outlineLevel="1" x14ac:dyDescent="0.25">
      <c r="A1078" s="61">
        <v>9392</v>
      </c>
      <c r="B1078" s="8" t="s">
        <v>215</v>
      </c>
      <c r="C1078" s="54" t="s">
        <v>2423</v>
      </c>
      <c r="D1078" s="8">
        <v>2021</v>
      </c>
      <c r="E1078" s="8"/>
      <c r="F1078" s="8">
        <v>30</v>
      </c>
      <c r="G1078" s="8">
        <v>15</v>
      </c>
      <c r="H1078" s="8">
        <v>35</v>
      </c>
    </row>
    <row r="1079" spans="1:8" s="7" customFormat="1" ht="27.75" hidden="1" customHeight="1" outlineLevel="1" x14ac:dyDescent="0.25">
      <c r="A1079" s="61">
        <v>9332</v>
      </c>
      <c r="B1079" s="8" t="s">
        <v>215</v>
      </c>
      <c r="C1079" s="54" t="s">
        <v>2424</v>
      </c>
      <c r="D1079" s="8">
        <v>2021</v>
      </c>
      <c r="E1079" s="8"/>
      <c r="F1079" s="8">
        <v>105</v>
      </c>
      <c r="G1079" s="8">
        <v>14</v>
      </c>
      <c r="H1079" s="8">
        <v>76</v>
      </c>
    </row>
    <row r="1080" spans="1:8" s="7" customFormat="1" ht="27.75" hidden="1" customHeight="1" outlineLevel="1" x14ac:dyDescent="0.25">
      <c r="A1080" s="61">
        <v>9086</v>
      </c>
      <c r="B1080" s="8" t="s">
        <v>215</v>
      </c>
      <c r="C1080" s="54" t="s">
        <v>2425</v>
      </c>
      <c r="D1080" s="8">
        <v>2021</v>
      </c>
      <c r="E1080" s="8"/>
      <c r="F1080" s="8">
        <v>150</v>
      </c>
      <c r="G1080" s="8">
        <v>30</v>
      </c>
      <c r="H1080" s="8">
        <v>140</v>
      </c>
    </row>
    <row r="1081" spans="1:8" s="7" customFormat="1" ht="27.75" hidden="1" customHeight="1" outlineLevel="1" x14ac:dyDescent="0.25">
      <c r="A1081" s="61">
        <v>9323</v>
      </c>
      <c r="B1081" s="8" t="s">
        <v>215</v>
      </c>
      <c r="C1081" s="54" t="s">
        <v>2426</v>
      </c>
      <c r="D1081" s="8">
        <v>2021</v>
      </c>
      <c r="E1081" s="8"/>
      <c r="F1081" s="8">
        <v>75</v>
      </c>
      <c r="G1081" s="8">
        <v>15</v>
      </c>
      <c r="H1081" s="8">
        <v>71</v>
      </c>
    </row>
    <row r="1082" spans="1:8" s="7" customFormat="1" ht="27.75" hidden="1" customHeight="1" outlineLevel="1" x14ac:dyDescent="0.25">
      <c r="A1082" s="61">
        <v>9397</v>
      </c>
      <c r="B1082" s="8" t="s">
        <v>215</v>
      </c>
      <c r="C1082" s="54" t="s">
        <v>2427</v>
      </c>
      <c r="D1082" s="8">
        <v>2021</v>
      </c>
      <c r="E1082" s="8"/>
      <c r="F1082" s="8">
        <v>70</v>
      </c>
      <c r="G1082" s="8">
        <v>15</v>
      </c>
      <c r="H1082" s="8">
        <v>64</v>
      </c>
    </row>
    <row r="1083" spans="1:8" s="7" customFormat="1" ht="27.75" hidden="1" customHeight="1" outlineLevel="1" x14ac:dyDescent="0.25">
      <c r="A1083" s="61">
        <v>9674</v>
      </c>
      <c r="B1083" s="8" t="s">
        <v>215</v>
      </c>
      <c r="C1083" s="54" t="s">
        <v>2428</v>
      </c>
      <c r="D1083" s="8">
        <v>2021</v>
      </c>
      <c r="E1083" s="8"/>
      <c r="F1083" s="8">
        <v>30</v>
      </c>
      <c r="G1083" s="8">
        <v>50</v>
      </c>
      <c r="H1083" s="8">
        <v>69</v>
      </c>
    </row>
    <row r="1084" spans="1:8" s="7" customFormat="1" ht="27.75" hidden="1" customHeight="1" outlineLevel="1" x14ac:dyDescent="0.25">
      <c r="A1084" s="62">
        <v>351</v>
      </c>
      <c r="B1084" s="8" t="s">
        <v>215</v>
      </c>
      <c r="C1084" s="54" t="s">
        <v>2429</v>
      </c>
      <c r="D1084" s="8">
        <v>2021</v>
      </c>
      <c r="E1084" s="8"/>
      <c r="F1084" s="8">
        <v>25</v>
      </c>
      <c r="G1084" s="8">
        <v>15</v>
      </c>
      <c r="H1084" s="8">
        <v>63</v>
      </c>
    </row>
    <row r="1085" spans="1:8" s="7" customFormat="1" ht="27.75" hidden="1" customHeight="1" outlineLevel="1" x14ac:dyDescent="0.25">
      <c r="A1085" s="61">
        <v>9331</v>
      </c>
      <c r="B1085" s="8" t="s">
        <v>215</v>
      </c>
      <c r="C1085" s="54" t="s">
        <v>2430</v>
      </c>
      <c r="D1085" s="8">
        <v>2021</v>
      </c>
      <c r="E1085" s="8"/>
      <c r="F1085" s="8">
        <v>65</v>
      </c>
      <c r="G1085" s="8">
        <v>25</v>
      </c>
      <c r="H1085" s="8">
        <v>78</v>
      </c>
    </row>
    <row r="1086" spans="1:8" s="7" customFormat="1" ht="27.75" hidden="1" customHeight="1" outlineLevel="1" x14ac:dyDescent="0.25">
      <c r="A1086" s="61">
        <v>9270</v>
      </c>
      <c r="B1086" s="8" t="s">
        <v>215</v>
      </c>
      <c r="C1086" s="54" t="s">
        <v>2431</v>
      </c>
      <c r="D1086" s="8">
        <v>2021</v>
      </c>
      <c r="E1086" s="8"/>
      <c r="F1086" s="8">
        <v>100</v>
      </c>
      <c r="G1086" s="8">
        <v>30</v>
      </c>
      <c r="H1086" s="8">
        <v>48</v>
      </c>
    </row>
    <row r="1087" spans="1:8" s="7" customFormat="1" ht="27.75" hidden="1" customHeight="1" outlineLevel="1" x14ac:dyDescent="0.25">
      <c r="A1087" s="62">
        <v>526</v>
      </c>
      <c r="B1087" s="8" t="s">
        <v>215</v>
      </c>
      <c r="C1087" s="54" t="s">
        <v>2432</v>
      </c>
      <c r="D1087" s="8">
        <v>2021</v>
      </c>
      <c r="E1087" s="8"/>
      <c r="F1087" s="8">
        <v>30</v>
      </c>
      <c r="G1087" s="8">
        <v>15</v>
      </c>
      <c r="H1087" s="8">
        <v>63</v>
      </c>
    </row>
    <row r="1088" spans="1:8" s="7" customFormat="1" ht="27.75" hidden="1" customHeight="1" outlineLevel="1" x14ac:dyDescent="0.25">
      <c r="A1088" s="62">
        <v>603</v>
      </c>
      <c r="B1088" s="8" t="s">
        <v>215</v>
      </c>
      <c r="C1088" s="54" t="s">
        <v>2433</v>
      </c>
      <c r="D1088" s="8">
        <v>2021</v>
      </c>
      <c r="E1088" s="8"/>
      <c r="F1088" s="8">
        <v>35</v>
      </c>
      <c r="G1088" s="8">
        <v>15</v>
      </c>
      <c r="H1088" s="8">
        <v>48</v>
      </c>
    </row>
    <row r="1089" spans="1:8" s="7" customFormat="1" ht="27.75" hidden="1" customHeight="1" outlineLevel="1" x14ac:dyDescent="0.25">
      <c r="A1089" s="61">
        <v>9653</v>
      </c>
      <c r="B1089" s="8" t="s">
        <v>215</v>
      </c>
      <c r="C1089" s="54" t="s">
        <v>2434</v>
      </c>
      <c r="D1089" s="8">
        <v>2021</v>
      </c>
      <c r="E1089" s="8"/>
      <c r="F1089" s="8">
        <v>10</v>
      </c>
      <c r="G1089" s="8">
        <v>150</v>
      </c>
      <c r="H1089" s="8">
        <v>32</v>
      </c>
    </row>
    <row r="1090" spans="1:8" s="7" customFormat="1" ht="27.75" hidden="1" customHeight="1" outlineLevel="1" x14ac:dyDescent="0.25">
      <c r="A1090" s="61">
        <v>9296</v>
      </c>
      <c r="B1090" s="8" t="s">
        <v>215</v>
      </c>
      <c r="C1090" s="54" t="s">
        <v>2435</v>
      </c>
      <c r="D1090" s="8">
        <v>2021</v>
      </c>
      <c r="E1090" s="8"/>
      <c r="F1090" s="8">
        <v>170</v>
      </c>
      <c r="G1090" s="8">
        <v>15</v>
      </c>
      <c r="H1090" s="8">
        <v>173</v>
      </c>
    </row>
    <row r="1091" spans="1:8" s="7" customFormat="1" ht="27.75" hidden="1" customHeight="1" outlineLevel="1" x14ac:dyDescent="0.25">
      <c r="A1091" s="61">
        <v>9413</v>
      </c>
      <c r="B1091" s="8" t="s">
        <v>215</v>
      </c>
      <c r="C1091" s="54" t="s">
        <v>2436</v>
      </c>
      <c r="D1091" s="8">
        <v>2021</v>
      </c>
      <c r="E1091" s="8"/>
      <c r="F1091" s="8">
        <v>160</v>
      </c>
      <c r="G1091" s="8">
        <v>150</v>
      </c>
      <c r="H1091" s="8">
        <v>62</v>
      </c>
    </row>
    <row r="1092" spans="1:8" s="7" customFormat="1" ht="27.75" hidden="1" customHeight="1" outlineLevel="1" x14ac:dyDescent="0.25">
      <c r="A1092" s="61">
        <v>9320</v>
      </c>
      <c r="B1092" s="8" t="s">
        <v>215</v>
      </c>
      <c r="C1092" s="54" t="s">
        <v>2437</v>
      </c>
      <c r="D1092" s="8">
        <v>2021</v>
      </c>
      <c r="E1092" s="8"/>
      <c r="F1092" s="8">
        <v>45</v>
      </c>
      <c r="G1092" s="8">
        <v>15</v>
      </c>
      <c r="H1092" s="8">
        <v>55</v>
      </c>
    </row>
    <row r="1093" spans="1:8" s="7" customFormat="1" ht="27.75" hidden="1" customHeight="1" outlineLevel="1" x14ac:dyDescent="0.25">
      <c r="A1093" s="61">
        <v>9411</v>
      </c>
      <c r="B1093" s="8" t="s">
        <v>215</v>
      </c>
      <c r="C1093" s="54" t="s">
        <v>2438</v>
      </c>
      <c r="D1093" s="8">
        <v>2021</v>
      </c>
      <c r="E1093" s="8"/>
      <c r="F1093" s="8">
        <v>100</v>
      </c>
      <c r="G1093" s="8">
        <v>15</v>
      </c>
      <c r="H1093" s="8">
        <v>96</v>
      </c>
    </row>
    <row r="1094" spans="1:8" s="7" customFormat="1" ht="27.75" hidden="1" customHeight="1" outlineLevel="1" x14ac:dyDescent="0.25">
      <c r="A1094" s="61">
        <v>9416</v>
      </c>
      <c r="B1094" s="8" t="s">
        <v>215</v>
      </c>
      <c r="C1094" s="54" t="s">
        <v>2439</v>
      </c>
      <c r="D1094" s="8">
        <v>2021</v>
      </c>
      <c r="E1094" s="8"/>
      <c r="F1094" s="8">
        <v>30</v>
      </c>
      <c r="G1094" s="8">
        <v>20</v>
      </c>
      <c r="H1094" s="8">
        <v>55</v>
      </c>
    </row>
    <row r="1095" spans="1:8" s="7" customFormat="1" ht="27.75" hidden="1" customHeight="1" outlineLevel="1" x14ac:dyDescent="0.25">
      <c r="A1095" s="61">
        <v>9405</v>
      </c>
      <c r="B1095" s="8" t="s">
        <v>215</v>
      </c>
      <c r="C1095" s="54" t="s">
        <v>2440</v>
      </c>
      <c r="D1095" s="8">
        <v>2021</v>
      </c>
      <c r="E1095" s="8"/>
      <c r="F1095" s="8">
        <v>30</v>
      </c>
      <c r="G1095" s="8">
        <v>15</v>
      </c>
      <c r="H1095" s="8">
        <v>36</v>
      </c>
    </row>
    <row r="1096" spans="1:8" s="7" customFormat="1" ht="27.75" hidden="1" customHeight="1" outlineLevel="1" x14ac:dyDescent="0.25">
      <c r="A1096" s="61">
        <v>9327</v>
      </c>
      <c r="B1096" s="8" t="s">
        <v>215</v>
      </c>
      <c r="C1096" s="54" t="s">
        <v>2441</v>
      </c>
      <c r="D1096" s="8">
        <v>2021</v>
      </c>
      <c r="E1096" s="8"/>
      <c r="F1096" s="8">
        <v>60</v>
      </c>
      <c r="G1096" s="8">
        <v>15</v>
      </c>
      <c r="H1096" s="8">
        <v>57</v>
      </c>
    </row>
    <row r="1097" spans="1:8" s="7" customFormat="1" ht="27.75" hidden="1" customHeight="1" outlineLevel="1" x14ac:dyDescent="0.25">
      <c r="A1097" s="61">
        <v>9293</v>
      </c>
      <c r="B1097" s="8" t="s">
        <v>215</v>
      </c>
      <c r="C1097" s="54" t="s">
        <v>2442</v>
      </c>
      <c r="D1097" s="8">
        <v>2021</v>
      </c>
      <c r="E1097" s="8"/>
      <c r="F1097" s="8">
        <v>30</v>
      </c>
      <c r="G1097" s="8">
        <v>15</v>
      </c>
      <c r="H1097" s="8">
        <v>39</v>
      </c>
    </row>
    <row r="1098" spans="1:8" s="7" customFormat="1" ht="27.75" hidden="1" customHeight="1" outlineLevel="1" x14ac:dyDescent="0.25">
      <c r="A1098" s="61">
        <v>9453</v>
      </c>
      <c r="B1098" s="8" t="s">
        <v>215</v>
      </c>
      <c r="C1098" s="54" t="s">
        <v>2443</v>
      </c>
      <c r="D1098" s="8">
        <v>2021</v>
      </c>
      <c r="E1098" s="8"/>
      <c r="F1098" s="8">
        <v>5</v>
      </c>
      <c r="G1098" s="8">
        <v>20</v>
      </c>
      <c r="H1098" s="8">
        <v>34</v>
      </c>
    </row>
    <row r="1099" spans="1:8" s="7" customFormat="1" ht="27.75" hidden="1" customHeight="1" outlineLevel="1" x14ac:dyDescent="0.25">
      <c r="A1099" s="61">
        <v>9080</v>
      </c>
      <c r="B1099" s="8" t="s">
        <v>215</v>
      </c>
      <c r="C1099" s="54" t="s">
        <v>2444</v>
      </c>
      <c r="D1099" s="8">
        <v>2021</v>
      </c>
      <c r="E1099" s="8"/>
      <c r="F1099" s="8">
        <v>176</v>
      </c>
      <c r="G1099" s="8">
        <v>15</v>
      </c>
      <c r="H1099" s="8">
        <v>304</v>
      </c>
    </row>
    <row r="1100" spans="1:8" s="7" customFormat="1" ht="27.75" hidden="1" customHeight="1" outlineLevel="1" x14ac:dyDescent="0.25">
      <c r="A1100" s="61">
        <v>9353</v>
      </c>
      <c r="B1100" s="8" t="s">
        <v>215</v>
      </c>
      <c r="C1100" s="54" t="s">
        <v>2445</v>
      </c>
      <c r="D1100" s="8">
        <v>2021</v>
      </c>
      <c r="E1100" s="8"/>
      <c r="F1100" s="8">
        <v>300</v>
      </c>
      <c r="G1100" s="8">
        <v>30</v>
      </c>
      <c r="H1100" s="8">
        <v>125</v>
      </c>
    </row>
    <row r="1101" spans="1:8" s="7" customFormat="1" ht="27.75" hidden="1" customHeight="1" outlineLevel="1" x14ac:dyDescent="0.25">
      <c r="A1101" s="61">
        <v>9379</v>
      </c>
      <c r="B1101" s="8" t="s">
        <v>215</v>
      </c>
      <c r="C1101" s="54" t="s">
        <v>2446</v>
      </c>
      <c r="D1101" s="8">
        <v>2021</v>
      </c>
      <c r="E1101" s="8"/>
      <c r="F1101" s="8">
        <v>40</v>
      </c>
      <c r="G1101" s="8">
        <v>10</v>
      </c>
      <c r="H1101" s="8">
        <v>54</v>
      </c>
    </row>
    <row r="1102" spans="1:8" s="7" customFormat="1" ht="27.75" hidden="1" customHeight="1" outlineLevel="1" x14ac:dyDescent="0.25">
      <c r="A1102" s="61">
        <v>9649</v>
      </c>
      <c r="B1102" s="8" t="s">
        <v>215</v>
      </c>
      <c r="C1102" s="54" t="s">
        <v>2447</v>
      </c>
      <c r="D1102" s="8">
        <v>2021</v>
      </c>
      <c r="E1102" s="8"/>
      <c r="F1102" s="8">
        <v>10</v>
      </c>
      <c r="G1102" s="8">
        <v>15</v>
      </c>
      <c r="H1102" s="8">
        <v>29</v>
      </c>
    </row>
    <row r="1103" spans="1:8" s="7" customFormat="1" ht="27.75" hidden="1" customHeight="1" outlineLevel="1" x14ac:dyDescent="0.25">
      <c r="A1103" s="62">
        <v>909</v>
      </c>
      <c r="B1103" s="8" t="s">
        <v>215</v>
      </c>
      <c r="C1103" s="54" t="s">
        <v>2448</v>
      </c>
      <c r="D1103" s="8">
        <v>2021</v>
      </c>
      <c r="E1103" s="8"/>
      <c r="F1103" s="8">
        <v>5</v>
      </c>
      <c r="G1103" s="8">
        <v>15</v>
      </c>
      <c r="H1103" s="8">
        <v>43</v>
      </c>
    </row>
    <row r="1104" spans="1:8" s="7" customFormat="1" ht="27.75" hidden="1" customHeight="1" outlineLevel="1" x14ac:dyDescent="0.25">
      <c r="A1104" s="62">
        <v>3699</v>
      </c>
      <c r="B1104" s="8" t="s">
        <v>215</v>
      </c>
      <c r="C1104" s="54" t="s">
        <v>2449</v>
      </c>
      <c r="D1104" s="8">
        <v>2021</v>
      </c>
      <c r="E1104" s="8"/>
      <c r="F1104" s="8">
        <v>137</v>
      </c>
      <c r="G1104" s="8">
        <v>15</v>
      </c>
      <c r="H1104" s="8">
        <v>419</v>
      </c>
    </row>
    <row r="1105" spans="1:8" s="7" customFormat="1" ht="27.75" hidden="1" customHeight="1" outlineLevel="1" x14ac:dyDescent="0.25">
      <c r="A1105" s="62">
        <v>920</v>
      </c>
      <c r="B1105" s="8" t="s">
        <v>215</v>
      </c>
      <c r="C1105" s="54" t="s">
        <v>2450</v>
      </c>
      <c r="D1105" s="8">
        <v>2021</v>
      </c>
      <c r="E1105" s="8"/>
      <c r="F1105" s="8">
        <v>78</v>
      </c>
      <c r="G1105" s="8">
        <v>15</v>
      </c>
      <c r="H1105" s="8">
        <v>180</v>
      </c>
    </row>
    <row r="1106" spans="1:8" s="7" customFormat="1" ht="27.75" hidden="1" customHeight="1" outlineLevel="1" x14ac:dyDescent="0.25">
      <c r="A1106" s="61">
        <v>9426</v>
      </c>
      <c r="B1106" s="8" t="s">
        <v>215</v>
      </c>
      <c r="C1106" s="54" t="s">
        <v>2451</v>
      </c>
      <c r="D1106" s="8">
        <v>2021</v>
      </c>
      <c r="E1106" s="8"/>
      <c r="F1106" s="8">
        <v>316</v>
      </c>
      <c r="G1106" s="8">
        <v>14</v>
      </c>
      <c r="H1106" s="8">
        <v>559</v>
      </c>
    </row>
    <row r="1107" spans="1:8" s="7" customFormat="1" ht="27.75" hidden="1" customHeight="1" outlineLevel="1" x14ac:dyDescent="0.25">
      <c r="A1107" s="62">
        <v>3750</v>
      </c>
      <c r="B1107" s="8" t="s">
        <v>215</v>
      </c>
      <c r="C1107" s="54" t="s">
        <v>2452</v>
      </c>
      <c r="D1107" s="8">
        <v>2021</v>
      </c>
      <c r="E1107" s="8"/>
      <c r="F1107" s="8">
        <v>15</v>
      </c>
      <c r="G1107" s="8">
        <v>15</v>
      </c>
      <c r="H1107" s="8">
        <v>38</v>
      </c>
    </row>
    <row r="1108" spans="1:8" s="7" customFormat="1" ht="27.75" hidden="1" customHeight="1" outlineLevel="1" x14ac:dyDescent="0.25">
      <c r="A1108" s="61">
        <v>9590</v>
      </c>
      <c r="B1108" s="8" t="s">
        <v>215</v>
      </c>
      <c r="C1108" s="54" t="s">
        <v>2453</v>
      </c>
      <c r="D1108" s="8">
        <v>2021</v>
      </c>
      <c r="E1108" s="8"/>
      <c r="F1108" s="8">
        <v>32</v>
      </c>
      <c r="G1108" s="8">
        <v>15</v>
      </c>
      <c r="H1108" s="8">
        <v>96</v>
      </c>
    </row>
    <row r="1109" spans="1:8" s="7" customFormat="1" ht="27.75" hidden="1" customHeight="1" outlineLevel="1" x14ac:dyDescent="0.25">
      <c r="A1109" s="61">
        <v>9644</v>
      </c>
      <c r="B1109" s="8" t="s">
        <v>215</v>
      </c>
      <c r="C1109" s="54" t="s">
        <v>2454</v>
      </c>
      <c r="D1109" s="8">
        <v>2021</v>
      </c>
      <c r="E1109" s="8"/>
      <c r="F1109" s="8">
        <v>29</v>
      </c>
      <c r="G1109" s="8">
        <v>100</v>
      </c>
      <c r="H1109" s="8">
        <v>53</v>
      </c>
    </row>
    <row r="1110" spans="1:8" s="7" customFormat="1" ht="27.75" hidden="1" customHeight="1" outlineLevel="1" x14ac:dyDescent="0.25">
      <c r="A1110" s="61">
        <v>9425</v>
      </c>
      <c r="B1110" s="8" t="s">
        <v>215</v>
      </c>
      <c r="C1110" s="54" t="s">
        <v>2455</v>
      </c>
      <c r="D1110" s="8">
        <v>2021</v>
      </c>
      <c r="E1110" s="8"/>
      <c r="F1110" s="8">
        <v>60</v>
      </c>
      <c r="G1110" s="8">
        <v>30</v>
      </c>
      <c r="H1110" s="8">
        <v>80</v>
      </c>
    </row>
    <row r="1111" spans="1:8" s="7" customFormat="1" ht="27.75" hidden="1" customHeight="1" outlineLevel="1" x14ac:dyDescent="0.25">
      <c r="A1111" s="61">
        <v>9642</v>
      </c>
      <c r="B1111" s="8" t="s">
        <v>215</v>
      </c>
      <c r="C1111" s="28" t="s">
        <v>2667</v>
      </c>
      <c r="D1111" s="8">
        <v>2021</v>
      </c>
      <c r="E1111" s="8"/>
      <c r="F1111" s="8">
        <v>20</v>
      </c>
      <c r="G1111" s="8">
        <v>100</v>
      </c>
      <c r="H1111" s="8">
        <v>44</v>
      </c>
    </row>
    <row r="1112" spans="1:8" s="7" customFormat="1" ht="27.75" hidden="1" customHeight="1" outlineLevel="1" x14ac:dyDescent="0.25">
      <c r="A1112" s="61">
        <v>9596</v>
      </c>
      <c r="B1112" s="8" t="s">
        <v>215</v>
      </c>
      <c r="C1112" s="54" t="s">
        <v>2456</v>
      </c>
      <c r="D1112" s="8">
        <v>2021</v>
      </c>
      <c r="E1112" s="8"/>
      <c r="F1112" s="8">
        <v>10</v>
      </c>
      <c r="G1112" s="8">
        <v>60</v>
      </c>
      <c r="H1112" s="8">
        <v>52</v>
      </c>
    </row>
    <row r="1113" spans="1:8" s="7" customFormat="1" ht="27.75" hidden="1" customHeight="1" outlineLevel="1" x14ac:dyDescent="0.25">
      <c r="A1113" s="61">
        <v>9092</v>
      </c>
      <c r="B1113" s="8" t="s">
        <v>215</v>
      </c>
      <c r="C1113" s="54" t="s">
        <v>2457</v>
      </c>
      <c r="D1113" s="8">
        <v>2021</v>
      </c>
      <c r="E1113" s="8"/>
      <c r="F1113" s="8">
        <v>385</v>
      </c>
      <c r="G1113" s="8">
        <v>14</v>
      </c>
      <c r="H1113" s="8">
        <v>275</v>
      </c>
    </row>
    <row r="1114" spans="1:8" s="7" customFormat="1" ht="27.75" hidden="1" customHeight="1" outlineLevel="1" x14ac:dyDescent="0.25">
      <c r="A1114" s="62">
        <v>1132</v>
      </c>
      <c r="B1114" s="8" t="s">
        <v>215</v>
      </c>
      <c r="C1114" s="54" t="s">
        <v>2458</v>
      </c>
      <c r="D1114" s="8">
        <v>2021</v>
      </c>
      <c r="E1114" s="8"/>
      <c r="F1114" s="8">
        <v>30</v>
      </c>
      <c r="G1114" s="8">
        <v>145</v>
      </c>
      <c r="H1114" s="8">
        <v>45</v>
      </c>
    </row>
    <row r="1115" spans="1:8" s="7" customFormat="1" ht="27.75" hidden="1" customHeight="1" outlineLevel="1" x14ac:dyDescent="0.25">
      <c r="A1115" s="61">
        <v>9380</v>
      </c>
      <c r="B1115" s="8" t="s">
        <v>215</v>
      </c>
      <c r="C1115" s="54" t="s">
        <v>2459</v>
      </c>
      <c r="D1115" s="8">
        <v>2021</v>
      </c>
      <c r="E1115" s="8"/>
      <c r="F1115" s="8">
        <v>60</v>
      </c>
      <c r="G1115" s="8">
        <v>15</v>
      </c>
      <c r="H1115" s="8">
        <v>55</v>
      </c>
    </row>
    <row r="1116" spans="1:8" s="7" customFormat="1" ht="27.75" hidden="1" customHeight="1" outlineLevel="1" x14ac:dyDescent="0.25">
      <c r="A1116" s="61">
        <v>9085</v>
      </c>
      <c r="B1116" s="8" t="s">
        <v>215</v>
      </c>
      <c r="C1116" s="54" t="s">
        <v>2460</v>
      </c>
      <c r="D1116" s="8">
        <v>2021</v>
      </c>
      <c r="E1116" s="8"/>
      <c r="F1116" s="8">
        <v>130</v>
      </c>
      <c r="G1116" s="8">
        <v>15</v>
      </c>
      <c r="H1116" s="8">
        <v>105</v>
      </c>
    </row>
    <row r="1117" spans="1:8" s="7" customFormat="1" ht="27.75" hidden="1" customHeight="1" outlineLevel="1" x14ac:dyDescent="0.25">
      <c r="A1117" s="61">
        <v>9673</v>
      </c>
      <c r="B1117" s="8" t="s">
        <v>215</v>
      </c>
      <c r="C1117" s="54" t="s">
        <v>2461</v>
      </c>
      <c r="D1117" s="8">
        <v>2021</v>
      </c>
      <c r="E1117" s="8"/>
      <c r="F1117" s="8">
        <v>10</v>
      </c>
      <c r="G1117" s="8">
        <v>50</v>
      </c>
      <c r="H1117" s="8">
        <v>37</v>
      </c>
    </row>
    <row r="1118" spans="1:8" s="7" customFormat="1" ht="27.75" hidden="1" customHeight="1" outlineLevel="1" x14ac:dyDescent="0.25">
      <c r="A1118" s="61">
        <v>9578</v>
      </c>
      <c r="B1118" s="8" t="s">
        <v>215</v>
      </c>
      <c r="C1118" s="54" t="s">
        <v>2462</v>
      </c>
      <c r="D1118" s="8">
        <v>2021</v>
      </c>
      <c r="E1118" s="8"/>
      <c r="F1118" s="8">
        <v>350</v>
      </c>
      <c r="G1118" s="8">
        <v>15</v>
      </c>
      <c r="H1118" s="8">
        <v>114</v>
      </c>
    </row>
    <row r="1119" spans="1:8" s="7" customFormat="1" ht="27.75" hidden="1" customHeight="1" outlineLevel="1" x14ac:dyDescent="0.25">
      <c r="A1119" s="62">
        <v>373</v>
      </c>
      <c r="B1119" s="8" t="s">
        <v>215</v>
      </c>
      <c r="C1119" s="54" t="s">
        <v>2463</v>
      </c>
      <c r="D1119" s="8">
        <v>2021</v>
      </c>
      <c r="E1119" s="8"/>
      <c r="F1119" s="8">
        <v>25</v>
      </c>
      <c r="G1119" s="8">
        <v>15</v>
      </c>
      <c r="H1119" s="8">
        <v>21</v>
      </c>
    </row>
    <row r="1120" spans="1:8" s="7" customFormat="1" ht="27.75" hidden="1" customHeight="1" outlineLevel="1" x14ac:dyDescent="0.25">
      <c r="A1120" s="61">
        <v>9576</v>
      </c>
      <c r="B1120" s="8" t="s">
        <v>215</v>
      </c>
      <c r="C1120" s="54" t="s">
        <v>2464</v>
      </c>
      <c r="D1120" s="8">
        <v>2021</v>
      </c>
      <c r="E1120" s="8"/>
      <c r="F1120" s="8">
        <v>879</v>
      </c>
      <c r="G1120" s="8">
        <v>390</v>
      </c>
      <c r="H1120" s="8">
        <v>1286</v>
      </c>
    </row>
    <row r="1121" spans="1:8" s="7" customFormat="1" ht="27.75" hidden="1" customHeight="1" outlineLevel="1" x14ac:dyDescent="0.25">
      <c r="A1121" s="62">
        <v>374</v>
      </c>
      <c r="B1121" s="8" t="s">
        <v>215</v>
      </c>
      <c r="C1121" s="54" t="s">
        <v>2465</v>
      </c>
      <c r="D1121" s="8">
        <v>2021</v>
      </c>
      <c r="E1121" s="8"/>
      <c r="F1121" s="8">
        <v>55</v>
      </c>
      <c r="G1121" s="8">
        <v>15</v>
      </c>
      <c r="H1121" s="8">
        <v>105</v>
      </c>
    </row>
    <row r="1122" spans="1:8" s="7" customFormat="1" ht="27.75" hidden="1" customHeight="1" outlineLevel="1" x14ac:dyDescent="0.25">
      <c r="A1122" s="61">
        <v>9278</v>
      </c>
      <c r="B1122" s="8" t="s">
        <v>215</v>
      </c>
      <c r="C1122" s="54" t="s">
        <v>2466</v>
      </c>
      <c r="D1122" s="8">
        <v>2021</v>
      </c>
      <c r="E1122" s="8"/>
      <c r="F1122" s="8">
        <v>80</v>
      </c>
      <c r="G1122" s="8">
        <v>15</v>
      </c>
      <c r="H1122" s="8">
        <v>34</v>
      </c>
    </row>
    <row r="1123" spans="1:8" s="7" customFormat="1" ht="27.75" hidden="1" customHeight="1" outlineLevel="1" x14ac:dyDescent="0.25">
      <c r="A1123" s="61">
        <v>9657</v>
      </c>
      <c r="B1123" s="8" t="s">
        <v>215</v>
      </c>
      <c r="C1123" s="54" t="s">
        <v>2467</v>
      </c>
      <c r="D1123" s="8">
        <v>2021</v>
      </c>
      <c r="E1123" s="8"/>
      <c r="F1123" s="8">
        <v>20</v>
      </c>
      <c r="G1123" s="8">
        <v>15</v>
      </c>
      <c r="H1123" s="8">
        <v>64</v>
      </c>
    </row>
    <row r="1124" spans="1:8" s="7" customFormat="1" ht="27.75" hidden="1" customHeight="1" outlineLevel="1" x14ac:dyDescent="0.25">
      <c r="A1124" s="61">
        <v>9381</v>
      </c>
      <c r="B1124" s="8" t="s">
        <v>215</v>
      </c>
      <c r="C1124" s="54" t="s">
        <v>2468</v>
      </c>
      <c r="D1124" s="8">
        <v>2021</v>
      </c>
      <c r="E1124" s="8"/>
      <c r="F1124" s="8">
        <v>20</v>
      </c>
      <c r="G1124" s="8">
        <v>8</v>
      </c>
      <c r="H1124" s="8">
        <v>34</v>
      </c>
    </row>
    <row r="1125" spans="1:8" s="7" customFormat="1" ht="27.75" hidden="1" customHeight="1" outlineLevel="1" x14ac:dyDescent="0.25">
      <c r="A1125" s="61">
        <v>9594</v>
      </c>
      <c r="B1125" s="8" t="s">
        <v>215</v>
      </c>
      <c r="C1125" s="54" t="s">
        <v>2469</v>
      </c>
      <c r="D1125" s="8">
        <v>2021</v>
      </c>
      <c r="E1125" s="8"/>
      <c r="F1125" s="8">
        <v>30</v>
      </c>
      <c r="G1125" s="8">
        <v>15</v>
      </c>
      <c r="H1125" s="8">
        <v>46</v>
      </c>
    </row>
    <row r="1126" spans="1:8" s="7" customFormat="1" ht="27.75" hidden="1" customHeight="1" outlineLevel="1" x14ac:dyDescent="0.25">
      <c r="A1126" s="61">
        <v>9592</v>
      </c>
      <c r="B1126" s="8" t="s">
        <v>215</v>
      </c>
      <c r="C1126" s="54" t="s">
        <v>2470</v>
      </c>
      <c r="D1126" s="8">
        <v>2021</v>
      </c>
      <c r="E1126" s="8"/>
      <c r="F1126" s="8">
        <v>362</v>
      </c>
      <c r="G1126" s="8">
        <v>90</v>
      </c>
      <c r="H1126" s="8">
        <v>478</v>
      </c>
    </row>
    <row r="1127" spans="1:8" s="7" customFormat="1" ht="27.75" hidden="1" customHeight="1" outlineLevel="1" x14ac:dyDescent="0.25">
      <c r="A1127" s="61">
        <v>9303</v>
      </c>
      <c r="B1127" s="8" t="s">
        <v>215</v>
      </c>
      <c r="C1127" s="54" t="s">
        <v>2471</v>
      </c>
      <c r="D1127" s="8">
        <v>2021</v>
      </c>
      <c r="E1127" s="8"/>
      <c r="F1127" s="8">
        <v>90</v>
      </c>
      <c r="G1127" s="8">
        <v>15</v>
      </c>
      <c r="H1127" s="8">
        <v>99</v>
      </c>
    </row>
    <row r="1128" spans="1:8" s="7" customFormat="1" ht="27.75" hidden="1" customHeight="1" outlineLevel="1" x14ac:dyDescent="0.25">
      <c r="A1128" s="61">
        <v>9608</v>
      </c>
      <c r="B1128" s="8" t="s">
        <v>215</v>
      </c>
      <c r="C1128" s="54" t="s">
        <v>2472</v>
      </c>
      <c r="D1128" s="8">
        <v>2021</v>
      </c>
      <c r="E1128" s="8"/>
      <c r="F1128" s="8">
        <v>23</v>
      </c>
      <c r="G1128" s="8">
        <v>15</v>
      </c>
      <c r="H1128" s="8">
        <v>73</v>
      </c>
    </row>
    <row r="1129" spans="1:8" s="7" customFormat="1" ht="27.75" hidden="1" customHeight="1" outlineLevel="1" x14ac:dyDescent="0.25">
      <c r="A1129" s="61">
        <v>9305</v>
      </c>
      <c r="B1129" s="8" t="s">
        <v>215</v>
      </c>
      <c r="C1129" s="54" t="s">
        <v>2473</v>
      </c>
      <c r="D1129" s="8">
        <v>2021</v>
      </c>
      <c r="E1129" s="8"/>
      <c r="F1129" s="8">
        <v>116</v>
      </c>
      <c r="G1129" s="8">
        <v>15</v>
      </c>
      <c r="H1129" s="8">
        <v>109</v>
      </c>
    </row>
    <row r="1130" spans="1:8" s="7" customFormat="1" ht="27.75" hidden="1" customHeight="1" outlineLevel="1" x14ac:dyDescent="0.25">
      <c r="A1130" s="61">
        <v>9083</v>
      </c>
      <c r="B1130" s="8" t="s">
        <v>215</v>
      </c>
      <c r="C1130" s="54" t="s">
        <v>2474</v>
      </c>
      <c r="D1130" s="8">
        <v>2021</v>
      </c>
      <c r="E1130" s="8"/>
      <c r="F1130" s="8">
        <v>40</v>
      </c>
      <c r="G1130" s="8">
        <v>5</v>
      </c>
      <c r="H1130" s="8">
        <v>51</v>
      </c>
    </row>
    <row r="1131" spans="1:8" s="7" customFormat="1" ht="27.75" hidden="1" customHeight="1" outlineLevel="1" x14ac:dyDescent="0.25">
      <c r="A1131" s="61">
        <v>9307</v>
      </c>
      <c r="B1131" s="8" t="s">
        <v>215</v>
      </c>
      <c r="C1131" s="54" t="s">
        <v>2475</v>
      </c>
      <c r="D1131" s="8">
        <v>2021</v>
      </c>
      <c r="E1131" s="8"/>
      <c r="F1131" s="8">
        <v>54</v>
      </c>
      <c r="G1131" s="8">
        <v>7</v>
      </c>
      <c r="H1131" s="8">
        <v>55</v>
      </c>
    </row>
    <row r="1132" spans="1:8" s="7" customFormat="1" ht="27.75" hidden="1" customHeight="1" outlineLevel="1" x14ac:dyDescent="0.25">
      <c r="A1132" s="61">
        <v>9584</v>
      </c>
      <c r="B1132" s="8" t="s">
        <v>215</v>
      </c>
      <c r="C1132" s="54" t="s">
        <v>2476</v>
      </c>
      <c r="D1132" s="8">
        <v>2021</v>
      </c>
      <c r="E1132" s="8"/>
      <c r="F1132" s="8">
        <v>50</v>
      </c>
      <c r="G1132" s="8">
        <v>14</v>
      </c>
      <c r="H1132" s="8">
        <v>43</v>
      </c>
    </row>
    <row r="1133" spans="1:8" s="7" customFormat="1" ht="27.75" hidden="1" customHeight="1" outlineLevel="1" x14ac:dyDescent="0.25">
      <c r="A1133" s="61">
        <v>9329</v>
      </c>
      <c r="B1133" s="8" t="s">
        <v>215</v>
      </c>
      <c r="C1133" s="54" t="s">
        <v>2477</v>
      </c>
      <c r="D1133" s="8">
        <v>2021</v>
      </c>
      <c r="E1133" s="8"/>
      <c r="F1133" s="8">
        <v>130</v>
      </c>
      <c r="G1133" s="8">
        <v>15</v>
      </c>
      <c r="H1133" s="8">
        <v>74</v>
      </c>
    </row>
    <row r="1134" spans="1:8" s="7" customFormat="1" ht="27.75" hidden="1" customHeight="1" outlineLevel="1" x14ac:dyDescent="0.25">
      <c r="A1134" s="61">
        <v>9084</v>
      </c>
      <c r="B1134" s="8" t="s">
        <v>215</v>
      </c>
      <c r="C1134" s="54" t="s">
        <v>2478</v>
      </c>
      <c r="D1134" s="8">
        <v>2021</v>
      </c>
      <c r="E1134" s="8"/>
      <c r="F1134" s="8">
        <v>85</v>
      </c>
      <c r="G1134" s="8">
        <v>14</v>
      </c>
      <c r="H1134" s="8">
        <v>84</v>
      </c>
    </row>
    <row r="1135" spans="1:8" s="7" customFormat="1" ht="27.75" hidden="1" customHeight="1" outlineLevel="1" x14ac:dyDescent="0.25">
      <c r="A1135" s="61">
        <v>9582</v>
      </c>
      <c r="B1135" s="8" t="s">
        <v>215</v>
      </c>
      <c r="C1135" s="54" t="s">
        <v>2479</v>
      </c>
      <c r="D1135" s="8">
        <v>2021</v>
      </c>
      <c r="E1135" s="8"/>
      <c r="F1135" s="8">
        <v>21</v>
      </c>
      <c r="G1135" s="8">
        <v>14</v>
      </c>
      <c r="H1135" s="8">
        <v>37</v>
      </c>
    </row>
    <row r="1136" spans="1:8" s="7" customFormat="1" ht="27.75" hidden="1" customHeight="1" outlineLevel="1" x14ac:dyDescent="0.25">
      <c r="A1136" s="61">
        <v>9593</v>
      </c>
      <c r="B1136" s="8" t="s">
        <v>215</v>
      </c>
      <c r="C1136" s="54" t="s">
        <v>2480</v>
      </c>
      <c r="D1136" s="8">
        <v>2021</v>
      </c>
      <c r="E1136" s="8"/>
      <c r="F1136" s="8">
        <v>30</v>
      </c>
      <c r="G1136" s="8">
        <v>15</v>
      </c>
      <c r="H1136" s="8">
        <v>34</v>
      </c>
    </row>
    <row r="1137" spans="1:8" s="7" customFormat="1" ht="27.75" hidden="1" customHeight="1" outlineLevel="1" x14ac:dyDescent="0.25">
      <c r="A1137" s="61">
        <v>9587</v>
      </c>
      <c r="B1137" s="8" t="s">
        <v>215</v>
      </c>
      <c r="C1137" s="54" t="s">
        <v>2481</v>
      </c>
      <c r="D1137" s="8">
        <v>2021</v>
      </c>
      <c r="E1137" s="8"/>
      <c r="F1137" s="8">
        <v>4</v>
      </c>
      <c r="G1137" s="8">
        <v>1</v>
      </c>
      <c r="H1137" s="8">
        <v>71</v>
      </c>
    </row>
    <row r="1138" spans="1:8" s="7" customFormat="1" ht="27.75" hidden="1" customHeight="1" outlineLevel="1" x14ac:dyDescent="0.25">
      <c r="A1138" s="61">
        <v>9288</v>
      </c>
      <c r="B1138" s="8" t="s">
        <v>215</v>
      </c>
      <c r="C1138" s="54" t="s">
        <v>2482</v>
      </c>
      <c r="D1138" s="8">
        <v>2021</v>
      </c>
      <c r="E1138" s="8"/>
      <c r="F1138" s="8">
        <v>225</v>
      </c>
      <c r="G1138" s="8">
        <v>10</v>
      </c>
      <c r="H1138" s="8">
        <v>306</v>
      </c>
    </row>
    <row r="1139" spans="1:8" s="7" customFormat="1" ht="27.75" hidden="1" customHeight="1" outlineLevel="1" x14ac:dyDescent="0.25">
      <c r="A1139" s="61">
        <v>9655</v>
      </c>
      <c r="B1139" s="8" t="s">
        <v>215</v>
      </c>
      <c r="C1139" s="54" t="s">
        <v>2483</v>
      </c>
      <c r="D1139" s="8">
        <v>2021</v>
      </c>
      <c r="E1139" s="8"/>
      <c r="F1139" s="8">
        <v>225</v>
      </c>
      <c r="G1139" s="8">
        <v>100</v>
      </c>
      <c r="H1139" s="8">
        <v>198</v>
      </c>
    </row>
    <row r="1140" spans="1:8" s="7" customFormat="1" ht="27.75" hidden="1" customHeight="1" outlineLevel="1" x14ac:dyDescent="0.25">
      <c r="A1140" s="61">
        <v>9597</v>
      </c>
      <c r="B1140" s="8" t="s">
        <v>215</v>
      </c>
      <c r="C1140" s="54" t="s">
        <v>2484</v>
      </c>
      <c r="D1140" s="8">
        <v>2021</v>
      </c>
      <c r="E1140" s="8"/>
      <c r="F1140" s="8">
        <v>30</v>
      </c>
      <c r="G1140" s="8">
        <v>150</v>
      </c>
      <c r="H1140" s="8">
        <v>37</v>
      </c>
    </row>
    <row r="1141" spans="1:8" s="7" customFormat="1" ht="27.75" hidden="1" customHeight="1" outlineLevel="1" x14ac:dyDescent="0.25">
      <c r="A1141" s="62">
        <v>1130</v>
      </c>
      <c r="B1141" s="8" t="s">
        <v>215</v>
      </c>
      <c r="C1141" s="54" t="s">
        <v>2485</v>
      </c>
      <c r="D1141" s="8">
        <v>2021</v>
      </c>
      <c r="E1141" s="8"/>
      <c r="F1141" s="8">
        <v>45</v>
      </c>
      <c r="G1141" s="8">
        <v>110</v>
      </c>
      <c r="H1141" s="8">
        <v>42</v>
      </c>
    </row>
    <row r="1142" spans="1:8" s="7" customFormat="1" ht="27.75" hidden="1" customHeight="1" outlineLevel="1" x14ac:dyDescent="0.25">
      <c r="A1142" s="61">
        <v>9606</v>
      </c>
      <c r="B1142" s="8" t="s">
        <v>215</v>
      </c>
      <c r="C1142" s="54" t="s">
        <v>2486</v>
      </c>
      <c r="D1142" s="8">
        <v>2021</v>
      </c>
      <c r="E1142" s="8"/>
      <c r="F1142" s="8">
        <v>5</v>
      </c>
      <c r="G1142" s="8">
        <v>15</v>
      </c>
      <c r="H1142" s="8">
        <v>35</v>
      </c>
    </row>
    <row r="1143" spans="1:8" s="7" customFormat="1" ht="27.75" hidden="1" customHeight="1" outlineLevel="1" x14ac:dyDescent="0.25">
      <c r="A1143" s="61">
        <v>9586</v>
      </c>
      <c r="B1143" s="8" t="s">
        <v>215</v>
      </c>
      <c r="C1143" s="54" t="s">
        <v>2487</v>
      </c>
      <c r="D1143" s="8">
        <v>2021</v>
      </c>
      <c r="E1143" s="8"/>
      <c r="F1143" s="8">
        <v>252</v>
      </c>
      <c r="G1143" s="8">
        <v>45</v>
      </c>
      <c r="H1143" s="8">
        <v>203</v>
      </c>
    </row>
    <row r="1144" spans="1:8" s="7" customFormat="1" ht="27.75" hidden="1" customHeight="1" outlineLevel="1" x14ac:dyDescent="0.25">
      <c r="A1144" s="61">
        <v>9667</v>
      </c>
      <c r="B1144" s="8" t="s">
        <v>215</v>
      </c>
      <c r="C1144" s="54" t="s">
        <v>2488</v>
      </c>
      <c r="D1144" s="8">
        <v>2021</v>
      </c>
      <c r="E1144" s="8"/>
      <c r="F1144" s="8">
        <v>15</v>
      </c>
      <c r="G1144" s="8">
        <v>70</v>
      </c>
      <c r="H1144" s="8">
        <v>76</v>
      </c>
    </row>
    <row r="1145" spans="1:8" s="7" customFormat="1" ht="27.75" hidden="1" customHeight="1" outlineLevel="1" x14ac:dyDescent="0.25">
      <c r="A1145" s="62">
        <v>1147</v>
      </c>
      <c r="B1145" s="8" t="s">
        <v>215</v>
      </c>
      <c r="C1145" s="54" t="s">
        <v>2489</v>
      </c>
      <c r="D1145" s="8">
        <v>2021</v>
      </c>
      <c r="E1145" s="8"/>
      <c r="F1145" s="8">
        <v>15</v>
      </c>
      <c r="G1145" s="8">
        <v>104</v>
      </c>
      <c r="H1145" s="8">
        <v>41</v>
      </c>
    </row>
    <row r="1146" spans="1:8" s="7" customFormat="1" ht="27.75" hidden="1" customHeight="1" outlineLevel="1" x14ac:dyDescent="0.25">
      <c r="A1146" s="61">
        <v>9651</v>
      </c>
      <c r="B1146" s="8" t="s">
        <v>215</v>
      </c>
      <c r="C1146" s="54" t="s">
        <v>2490</v>
      </c>
      <c r="D1146" s="8">
        <v>2021</v>
      </c>
      <c r="E1146" s="8"/>
      <c r="F1146" s="8">
        <v>10</v>
      </c>
      <c r="G1146" s="8">
        <v>5</v>
      </c>
      <c r="H1146" s="8">
        <v>33</v>
      </c>
    </row>
    <row r="1147" spans="1:8" s="7" customFormat="1" ht="27.75" hidden="1" customHeight="1" outlineLevel="1" x14ac:dyDescent="0.25">
      <c r="A1147" s="61">
        <v>9375</v>
      </c>
      <c r="B1147" s="8" t="s">
        <v>215</v>
      </c>
      <c r="C1147" s="54" t="s">
        <v>2491</v>
      </c>
      <c r="D1147" s="8">
        <v>2021</v>
      </c>
      <c r="E1147" s="8"/>
      <c r="F1147" s="8">
        <v>25</v>
      </c>
      <c r="G1147" s="8">
        <v>5</v>
      </c>
      <c r="H1147" s="8">
        <v>30</v>
      </c>
    </row>
    <row r="1148" spans="1:8" s="7" customFormat="1" ht="27.75" hidden="1" customHeight="1" outlineLevel="1" x14ac:dyDescent="0.25">
      <c r="A1148" s="61">
        <v>9428</v>
      </c>
      <c r="B1148" s="8" t="s">
        <v>215</v>
      </c>
      <c r="C1148" s="54" t="s">
        <v>2492</v>
      </c>
      <c r="D1148" s="8">
        <v>2021</v>
      </c>
      <c r="E1148" s="8"/>
      <c r="F1148" s="8">
        <v>155</v>
      </c>
      <c r="G1148" s="8">
        <v>150</v>
      </c>
      <c r="H1148" s="8">
        <v>148</v>
      </c>
    </row>
    <row r="1149" spans="1:8" s="7" customFormat="1" ht="27.75" hidden="1" customHeight="1" outlineLevel="1" x14ac:dyDescent="0.25">
      <c r="A1149" s="62">
        <v>3883</v>
      </c>
      <c r="B1149" s="8" t="s">
        <v>215</v>
      </c>
      <c r="C1149" s="54" t="s">
        <v>2493</v>
      </c>
      <c r="D1149" s="8">
        <v>2021</v>
      </c>
      <c r="E1149" s="8"/>
      <c r="F1149" s="8">
        <v>33</v>
      </c>
      <c r="G1149" s="8">
        <v>15</v>
      </c>
      <c r="H1149" s="8">
        <v>124.5214</v>
      </c>
    </row>
    <row r="1150" spans="1:8" s="7" customFormat="1" ht="27.75" hidden="1" customHeight="1" outlineLevel="1" x14ac:dyDescent="0.25">
      <c r="A1150" s="61">
        <v>9714</v>
      </c>
      <c r="B1150" s="8" t="s">
        <v>215</v>
      </c>
      <c r="C1150" s="54" t="s">
        <v>2494</v>
      </c>
      <c r="D1150" s="8">
        <v>2021</v>
      </c>
      <c r="E1150" s="8"/>
      <c r="F1150" s="8">
        <v>6</v>
      </c>
      <c r="G1150" s="8">
        <v>15</v>
      </c>
      <c r="H1150" s="8">
        <v>141.51003</v>
      </c>
    </row>
    <row r="1151" spans="1:8" s="7" customFormat="1" ht="27.75" hidden="1" customHeight="1" outlineLevel="1" x14ac:dyDescent="0.25">
      <c r="A1151" s="61">
        <v>9863</v>
      </c>
      <c r="B1151" s="8" t="s">
        <v>215</v>
      </c>
      <c r="C1151" s="54" t="s">
        <v>2495</v>
      </c>
      <c r="D1151" s="8">
        <v>2021</v>
      </c>
      <c r="E1151" s="8"/>
      <c r="F1151" s="8">
        <v>60</v>
      </c>
      <c r="G1151" s="8">
        <v>15</v>
      </c>
      <c r="H1151" s="8">
        <v>163.07760999999999</v>
      </c>
    </row>
    <row r="1152" spans="1:8" s="7" customFormat="1" ht="27.75" hidden="1" customHeight="1" outlineLevel="1" x14ac:dyDescent="0.25">
      <c r="A1152" s="61">
        <v>9811</v>
      </c>
      <c r="B1152" s="8" t="s">
        <v>215</v>
      </c>
      <c r="C1152" s="54" t="s">
        <v>2496</v>
      </c>
      <c r="D1152" s="8">
        <v>2021</v>
      </c>
      <c r="E1152" s="8"/>
      <c r="F1152" s="8">
        <v>80</v>
      </c>
      <c r="G1152" s="8">
        <v>15</v>
      </c>
      <c r="H1152" s="8">
        <v>155.86415</v>
      </c>
    </row>
    <row r="1153" spans="1:8" s="7" customFormat="1" ht="27.75" hidden="1" customHeight="1" outlineLevel="1" x14ac:dyDescent="0.25">
      <c r="A1153" s="61">
        <v>9829</v>
      </c>
      <c r="B1153" s="8" t="s">
        <v>215</v>
      </c>
      <c r="C1153" s="54" t="s">
        <v>2497</v>
      </c>
      <c r="D1153" s="8">
        <v>2021</v>
      </c>
      <c r="E1153" s="8"/>
      <c r="F1153" s="8">
        <v>100</v>
      </c>
      <c r="G1153" s="8">
        <v>8</v>
      </c>
      <c r="H1153" s="8">
        <v>103.056</v>
      </c>
    </row>
    <row r="1154" spans="1:8" s="7" customFormat="1" ht="27.75" hidden="1" customHeight="1" outlineLevel="1" x14ac:dyDescent="0.25">
      <c r="A1154" s="61">
        <v>9845</v>
      </c>
      <c r="B1154" s="8" t="s">
        <v>215</v>
      </c>
      <c r="C1154" s="54" t="s">
        <v>2498</v>
      </c>
      <c r="D1154" s="8">
        <v>2021</v>
      </c>
      <c r="E1154" s="8"/>
      <c r="F1154" s="8">
        <v>60</v>
      </c>
      <c r="G1154" s="8">
        <v>15</v>
      </c>
      <c r="H1154" s="8">
        <v>115.29628</v>
      </c>
    </row>
    <row r="1155" spans="1:8" s="7" customFormat="1" ht="27.75" hidden="1" customHeight="1" outlineLevel="1" x14ac:dyDescent="0.25">
      <c r="A1155" s="61">
        <v>9805</v>
      </c>
      <c r="B1155" s="8" t="s">
        <v>215</v>
      </c>
      <c r="C1155" s="54" t="s">
        <v>2499</v>
      </c>
      <c r="D1155" s="8">
        <v>2021</v>
      </c>
      <c r="E1155" s="8"/>
      <c r="F1155" s="8">
        <v>80</v>
      </c>
      <c r="G1155" s="8">
        <v>15</v>
      </c>
      <c r="H1155" s="8">
        <v>119.78367</v>
      </c>
    </row>
    <row r="1156" spans="1:8" s="7" customFormat="1" ht="27.75" hidden="1" customHeight="1" outlineLevel="1" x14ac:dyDescent="0.25">
      <c r="A1156" s="61">
        <v>9848</v>
      </c>
      <c r="B1156" s="8" t="s">
        <v>215</v>
      </c>
      <c r="C1156" s="54" t="s">
        <v>2500</v>
      </c>
      <c r="D1156" s="8">
        <v>2021</v>
      </c>
      <c r="E1156" s="8"/>
      <c r="F1156" s="8">
        <v>60</v>
      </c>
      <c r="G1156" s="8">
        <v>15</v>
      </c>
      <c r="H1156" s="8">
        <v>109.9451</v>
      </c>
    </row>
    <row r="1157" spans="1:8" s="7" customFormat="1" ht="27.75" hidden="1" customHeight="1" outlineLevel="1" x14ac:dyDescent="0.25">
      <c r="A1157" s="61">
        <v>9821</v>
      </c>
      <c r="B1157" s="8" t="s">
        <v>215</v>
      </c>
      <c r="C1157" s="54" t="s">
        <v>2501</v>
      </c>
      <c r="D1157" s="8">
        <v>2021</v>
      </c>
      <c r="E1157" s="8"/>
      <c r="F1157" s="8">
        <v>180</v>
      </c>
      <c r="G1157" s="8">
        <v>22</v>
      </c>
      <c r="H1157" s="8">
        <v>167.40890999999999</v>
      </c>
    </row>
    <row r="1158" spans="1:8" s="7" customFormat="1" ht="27.75" hidden="1" customHeight="1" outlineLevel="1" x14ac:dyDescent="0.25">
      <c r="A1158" s="62">
        <v>1360</v>
      </c>
      <c r="B1158" s="8" t="s">
        <v>215</v>
      </c>
      <c r="C1158" s="54" t="s">
        <v>2502</v>
      </c>
      <c r="D1158" s="8">
        <v>2021</v>
      </c>
      <c r="E1158" s="8"/>
      <c r="F1158" s="8">
        <v>350</v>
      </c>
      <c r="G1158" s="8">
        <v>30</v>
      </c>
      <c r="H1158" s="8">
        <v>232.52203</v>
      </c>
    </row>
    <row r="1159" spans="1:8" s="7" customFormat="1" ht="27.75" hidden="1" customHeight="1" outlineLevel="1" x14ac:dyDescent="0.25">
      <c r="A1159" s="62">
        <v>1482</v>
      </c>
      <c r="B1159" s="8" t="s">
        <v>215</v>
      </c>
      <c r="C1159" s="54" t="s">
        <v>2503</v>
      </c>
      <c r="D1159" s="8">
        <v>2021</v>
      </c>
      <c r="E1159" s="8"/>
      <c r="F1159" s="8">
        <v>100</v>
      </c>
      <c r="G1159" s="8">
        <v>15</v>
      </c>
      <c r="H1159" s="8">
        <v>90.38073</v>
      </c>
    </row>
    <row r="1160" spans="1:8" s="7" customFormat="1" ht="27.75" hidden="1" customHeight="1" outlineLevel="1" x14ac:dyDescent="0.25">
      <c r="A1160" s="61">
        <v>9798</v>
      </c>
      <c r="B1160" s="8" t="s">
        <v>215</v>
      </c>
      <c r="C1160" s="54" t="s">
        <v>2504</v>
      </c>
      <c r="D1160" s="8">
        <v>2021</v>
      </c>
      <c r="E1160" s="8"/>
      <c r="F1160" s="8">
        <v>130</v>
      </c>
      <c r="G1160" s="8">
        <v>15</v>
      </c>
      <c r="H1160" s="8">
        <v>151.46764999999999</v>
      </c>
    </row>
    <row r="1161" spans="1:8" s="7" customFormat="1" ht="27.75" hidden="1" customHeight="1" outlineLevel="1" x14ac:dyDescent="0.25">
      <c r="A1161" s="61">
        <v>9851</v>
      </c>
      <c r="B1161" s="8" t="s">
        <v>215</v>
      </c>
      <c r="C1161" s="54" t="s">
        <v>2505</v>
      </c>
      <c r="D1161" s="8">
        <v>2021</v>
      </c>
      <c r="E1161" s="8"/>
      <c r="F1161" s="8">
        <v>30</v>
      </c>
      <c r="G1161" s="8">
        <v>8</v>
      </c>
      <c r="H1161" s="8">
        <v>91.181190000000001</v>
      </c>
    </row>
    <row r="1162" spans="1:8" s="7" customFormat="1" ht="27.75" hidden="1" customHeight="1" outlineLevel="1" x14ac:dyDescent="0.25">
      <c r="A1162" s="61">
        <v>9842</v>
      </c>
      <c r="B1162" s="8" t="s">
        <v>215</v>
      </c>
      <c r="C1162" s="54" t="s">
        <v>2506</v>
      </c>
      <c r="D1162" s="8">
        <v>2021</v>
      </c>
      <c r="E1162" s="8"/>
      <c r="F1162" s="8">
        <v>100</v>
      </c>
      <c r="G1162" s="8">
        <v>15</v>
      </c>
      <c r="H1162" s="8">
        <v>100.06368000000001</v>
      </c>
    </row>
    <row r="1163" spans="1:8" s="7" customFormat="1" ht="27.75" hidden="1" customHeight="1" outlineLevel="1" x14ac:dyDescent="0.25">
      <c r="A1163" s="61">
        <v>9810</v>
      </c>
      <c r="B1163" s="8" t="s">
        <v>215</v>
      </c>
      <c r="C1163" s="54" t="s">
        <v>2507</v>
      </c>
      <c r="D1163" s="8">
        <v>2021</v>
      </c>
      <c r="E1163" s="8"/>
      <c r="F1163" s="8">
        <v>180</v>
      </c>
      <c r="G1163" s="8">
        <v>29</v>
      </c>
      <c r="H1163" s="8">
        <v>210.72644</v>
      </c>
    </row>
    <row r="1164" spans="1:8" s="7" customFormat="1" ht="27.75" hidden="1" customHeight="1" outlineLevel="1" x14ac:dyDescent="0.25">
      <c r="A1164" s="62">
        <v>1518</v>
      </c>
      <c r="B1164" s="8" t="s">
        <v>215</v>
      </c>
      <c r="C1164" s="54" t="s">
        <v>2508</v>
      </c>
      <c r="D1164" s="8">
        <v>2021</v>
      </c>
      <c r="E1164" s="8"/>
      <c r="F1164" s="8">
        <v>360</v>
      </c>
      <c r="G1164" s="8">
        <v>15</v>
      </c>
      <c r="H1164" s="8">
        <v>487.22561999999999</v>
      </c>
    </row>
    <row r="1165" spans="1:8" s="7" customFormat="1" ht="27.75" hidden="1" customHeight="1" outlineLevel="1" x14ac:dyDescent="0.25">
      <c r="A1165" s="61">
        <v>9816</v>
      </c>
      <c r="B1165" s="8" t="s">
        <v>215</v>
      </c>
      <c r="C1165" s="54" t="s">
        <v>2509</v>
      </c>
      <c r="D1165" s="8">
        <v>2021</v>
      </c>
      <c r="E1165" s="8"/>
      <c r="F1165" s="8">
        <v>150</v>
      </c>
      <c r="G1165" s="8">
        <v>15</v>
      </c>
      <c r="H1165" s="8">
        <v>104.86706</v>
      </c>
    </row>
    <row r="1166" spans="1:8" s="7" customFormat="1" ht="27.75" hidden="1" customHeight="1" outlineLevel="1" x14ac:dyDescent="0.25">
      <c r="A1166" s="61">
        <v>9835</v>
      </c>
      <c r="B1166" s="8" t="s">
        <v>215</v>
      </c>
      <c r="C1166" s="54" t="s">
        <v>2510</v>
      </c>
      <c r="D1166" s="8">
        <v>2021</v>
      </c>
      <c r="E1166" s="8"/>
      <c r="F1166" s="8">
        <v>250</v>
      </c>
      <c r="G1166" s="8">
        <v>15</v>
      </c>
      <c r="H1166" s="8">
        <v>262.64254</v>
      </c>
    </row>
    <row r="1167" spans="1:8" s="7" customFormat="1" ht="27.75" hidden="1" customHeight="1" outlineLevel="1" x14ac:dyDescent="0.25">
      <c r="A1167" s="61">
        <v>9732</v>
      </c>
      <c r="B1167" s="8" t="s">
        <v>215</v>
      </c>
      <c r="C1167" s="54" t="s">
        <v>2511</v>
      </c>
      <c r="D1167" s="8">
        <v>2021</v>
      </c>
      <c r="E1167" s="8"/>
      <c r="F1167" s="8">
        <v>30</v>
      </c>
      <c r="G1167" s="8">
        <v>150</v>
      </c>
      <c r="H1167" s="8">
        <v>72.806120000000007</v>
      </c>
    </row>
    <row r="1168" spans="1:8" s="7" customFormat="1" ht="27.75" hidden="1" customHeight="1" outlineLevel="1" x14ac:dyDescent="0.25">
      <c r="A1168" s="61">
        <v>9832</v>
      </c>
      <c r="B1168" s="8" t="s">
        <v>215</v>
      </c>
      <c r="C1168" s="54" t="s">
        <v>2512</v>
      </c>
      <c r="D1168" s="8">
        <v>2021</v>
      </c>
      <c r="E1168" s="8"/>
      <c r="F1168" s="8">
        <v>80</v>
      </c>
      <c r="G1168" s="8">
        <v>15</v>
      </c>
      <c r="H1168" s="8">
        <v>129.79141000000001</v>
      </c>
    </row>
    <row r="1169" spans="1:8" s="7" customFormat="1" ht="27.75" hidden="1" customHeight="1" outlineLevel="1" x14ac:dyDescent="0.25">
      <c r="A1169" s="62">
        <v>1454</v>
      </c>
      <c r="B1169" s="8" t="s">
        <v>215</v>
      </c>
      <c r="C1169" s="54" t="s">
        <v>2513</v>
      </c>
      <c r="D1169" s="8">
        <v>2021</v>
      </c>
      <c r="E1169" s="8"/>
      <c r="F1169" s="8">
        <v>75</v>
      </c>
      <c r="G1169" s="8">
        <v>15</v>
      </c>
      <c r="H1169" s="8">
        <v>127.32725000000001</v>
      </c>
    </row>
    <row r="1170" spans="1:8" s="7" customFormat="1" ht="27.75" hidden="1" customHeight="1" outlineLevel="1" x14ac:dyDescent="0.25">
      <c r="A1170" s="61">
        <v>9854</v>
      </c>
      <c r="B1170" s="8" t="s">
        <v>215</v>
      </c>
      <c r="C1170" s="54" t="s">
        <v>2514</v>
      </c>
      <c r="D1170" s="8">
        <v>2021</v>
      </c>
      <c r="E1170" s="8"/>
      <c r="F1170" s="8">
        <v>150</v>
      </c>
      <c r="G1170" s="8">
        <v>15</v>
      </c>
      <c r="H1170" s="8">
        <v>132.79984999999999</v>
      </c>
    </row>
    <row r="1171" spans="1:8" s="7" customFormat="1" ht="27.75" hidden="1" customHeight="1" outlineLevel="1" x14ac:dyDescent="0.25">
      <c r="A1171" s="62">
        <v>1476</v>
      </c>
      <c r="B1171" s="8" t="s">
        <v>215</v>
      </c>
      <c r="C1171" s="54" t="s">
        <v>2515</v>
      </c>
      <c r="D1171" s="8">
        <v>2021</v>
      </c>
      <c r="E1171" s="8"/>
      <c r="F1171" s="8">
        <v>100</v>
      </c>
      <c r="G1171" s="8">
        <v>15</v>
      </c>
      <c r="H1171" s="8">
        <v>139.93108000000001</v>
      </c>
    </row>
    <row r="1172" spans="1:8" s="7" customFormat="1" ht="27.75" hidden="1" customHeight="1" outlineLevel="1" x14ac:dyDescent="0.25">
      <c r="A1172" s="61">
        <v>9831</v>
      </c>
      <c r="B1172" s="8" t="s">
        <v>215</v>
      </c>
      <c r="C1172" s="54" t="s">
        <v>2516</v>
      </c>
      <c r="D1172" s="8">
        <v>2021</v>
      </c>
      <c r="E1172" s="8"/>
      <c r="F1172" s="8">
        <v>190</v>
      </c>
      <c r="G1172" s="8">
        <v>15</v>
      </c>
      <c r="H1172" s="8">
        <v>195.15574000000001</v>
      </c>
    </row>
    <row r="1173" spans="1:8" s="7" customFormat="1" ht="27.75" hidden="1" customHeight="1" outlineLevel="1" x14ac:dyDescent="0.25">
      <c r="A1173" s="61">
        <v>9096</v>
      </c>
      <c r="B1173" s="8" t="s">
        <v>215</v>
      </c>
      <c r="C1173" s="54" t="s">
        <v>2517</v>
      </c>
      <c r="D1173" s="8">
        <v>2021</v>
      </c>
      <c r="E1173" s="8"/>
      <c r="F1173" s="8">
        <v>148</v>
      </c>
      <c r="G1173" s="8">
        <v>60</v>
      </c>
      <c r="H1173" s="8">
        <v>226.90029000000001</v>
      </c>
    </row>
    <row r="1174" spans="1:8" s="7" customFormat="1" ht="27.75" hidden="1" customHeight="1" outlineLevel="1" x14ac:dyDescent="0.25">
      <c r="A1174" s="62">
        <v>3881</v>
      </c>
      <c r="B1174" s="8" t="s">
        <v>215</v>
      </c>
      <c r="C1174" s="54" t="s">
        <v>2518</v>
      </c>
      <c r="D1174" s="8">
        <v>2021</v>
      </c>
      <c r="E1174" s="8"/>
      <c r="F1174" s="8">
        <v>30</v>
      </c>
      <c r="G1174" s="8">
        <v>1.4</v>
      </c>
      <c r="H1174" s="8">
        <v>62.575769999999999</v>
      </c>
    </row>
    <row r="1175" spans="1:8" s="7" customFormat="1" ht="27.75" hidden="1" customHeight="1" outlineLevel="1" x14ac:dyDescent="0.25">
      <c r="A1175" s="61">
        <v>9475</v>
      </c>
      <c r="B1175" s="8" t="s">
        <v>215</v>
      </c>
      <c r="C1175" s="54" t="s">
        <v>2519</v>
      </c>
      <c r="D1175" s="8">
        <v>2021</v>
      </c>
      <c r="E1175" s="8"/>
      <c r="F1175" s="8">
        <v>160</v>
      </c>
      <c r="G1175" s="8">
        <v>7</v>
      </c>
      <c r="H1175" s="8">
        <v>241.8826</v>
      </c>
    </row>
    <row r="1176" spans="1:8" s="7" customFormat="1" ht="27.75" hidden="1" customHeight="1" outlineLevel="1" x14ac:dyDescent="0.25">
      <c r="A1176" s="62">
        <v>3887</v>
      </c>
      <c r="B1176" s="8" t="s">
        <v>215</v>
      </c>
      <c r="C1176" s="54" t="s">
        <v>2520</v>
      </c>
      <c r="D1176" s="8">
        <v>2021</v>
      </c>
      <c r="E1176" s="8"/>
      <c r="F1176" s="8">
        <v>230</v>
      </c>
      <c r="G1176" s="8">
        <v>10</v>
      </c>
      <c r="H1176" s="8">
        <v>252.43436</v>
      </c>
    </row>
    <row r="1177" spans="1:8" s="7" customFormat="1" ht="27.75" hidden="1" customHeight="1" outlineLevel="1" x14ac:dyDescent="0.25">
      <c r="A1177" s="61">
        <v>9476</v>
      </c>
      <c r="B1177" s="8" t="s">
        <v>215</v>
      </c>
      <c r="C1177" s="54" t="s">
        <v>2521</v>
      </c>
      <c r="D1177" s="8">
        <v>2021</v>
      </c>
      <c r="E1177" s="8"/>
      <c r="F1177" s="8">
        <v>160</v>
      </c>
      <c r="G1177" s="8">
        <v>15</v>
      </c>
      <c r="H1177" s="8">
        <v>199.47807</v>
      </c>
    </row>
    <row r="1178" spans="1:8" s="7" customFormat="1" ht="27.75" hidden="1" customHeight="1" outlineLevel="1" x14ac:dyDescent="0.25">
      <c r="A1178" s="62">
        <v>1478</v>
      </c>
      <c r="B1178" s="8" t="s">
        <v>215</v>
      </c>
      <c r="C1178" s="54" t="s">
        <v>2522</v>
      </c>
      <c r="D1178" s="8">
        <v>2021</v>
      </c>
      <c r="E1178" s="8"/>
      <c r="F1178" s="8">
        <v>30</v>
      </c>
      <c r="G1178" s="8">
        <v>5</v>
      </c>
      <c r="H1178" s="8">
        <v>86.566820000000007</v>
      </c>
    </row>
    <row r="1179" spans="1:8" s="7" customFormat="1" ht="27.75" hidden="1" customHeight="1" outlineLevel="1" x14ac:dyDescent="0.25">
      <c r="A1179" s="62">
        <v>1465</v>
      </c>
      <c r="B1179" s="8" t="s">
        <v>215</v>
      </c>
      <c r="C1179" s="54" t="s">
        <v>2523</v>
      </c>
      <c r="D1179" s="8">
        <v>2021</v>
      </c>
      <c r="E1179" s="8"/>
      <c r="F1179" s="8">
        <v>20</v>
      </c>
      <c r="G1179" s="8">
        <v>15</v>
      </c>
      <c r="H1179" s="8">
        <v>66.948920000000001</v>
      </c>
    </row>
    <row r="1180" spans="1:8" s="7" customFormat="1" ht="27.75" hidden="1" customHeight="1" outlineLevel="1" x14ac:dyDescent="0.25">
      <c r="A1180" s="61">
        <v>9511</v>
      </c>
      <c r="B1180" s="8" t="s">
        <v>215</v>
      </c>
      <c r="C1180" s="54" t="s">
        <v>2524</v>
      </c>
      <c r="D1180" s="8">
        <v>2021</v>
      </c>
      <c r="E1180" s="8"/>
      <c r="F1180" s="8">
        <v>5</v>
      </c>
      <c r="G1180" s="8">
        <v>15</v>
      </c>
      <c r="H1180" s="8">
        <v>38.22092</v>
      </c>
    </row>
    <row r="1181" spans="1:8" s="7" customFormat="1" ht="27.75" hidden="1" customHeight="1" outlineLevel="1" x14ac:dyDescent="0.25">
      <c r="A1181" s="61">
        <v>9860</v>
      </c>
      <c r="B1181" s="8" t="s">
        <v>215</v>
      </c>
      <c r="C1181" s="54" t="s">
        <v>2525</v>
      </c>
      <c r="D1181" s="8">
        <v>2021</v>
      </c>
      <c r="E1181" s="8"/>
      <c r="F1181" s="8">
        <v>30</v>
      </c>
      <c r="G1181" s="8">
        <v>15</v>
      </c>
      <c r="H1181" s="8">
        <v>98.825609999999998</v>
      </c>
    </row>
    <row r="1182" spans="1:8" s="7" customFormat="1" ht="27.75" hidden="1" customHeight="1" outlineLevel="1" x14ac:dyDescent="0.25">
      <c r="A1182" s="61">
        <v>9830</v>
      </c>
      <c r="B1182" s="8" t="s">
        <v>215</v>
      </c>
      <c r="C1182" s="54" t="s">
        <v>2526</v>
      </c>
      <c r="D1182" s="8">
        <v>2021</v>
      </c>
      <c r="E1182" s="8"/>
      <c r="F1182" s="8">
        <v>45</v>
      </c>
      <c r="G1182" s="8">
        <v>15</v>
      </c>
      <c r="H1182" s="8">
        <v>104.75371</v>
      </c>
    </row>
    <row r="1183" spans="1:8" s="7" customFormat="1" ht="27.75" hidden="1" customHeight="1" outlineLevel="1" x14ac:dyDescent="0.25">
      <c r="A1183" s="62">
        <v>1505</v>
      </c>
      <c r="B1183" s="8" t="s">
        <v>215</v>
      </c>
      <c r="C1183" s="54" t="s">
        <v>2527</v>
      </c>
      <c r="D1183" s="8">
        <v>2021</v>
      </c>
      <c r="E1183" s="8"/>
      <c r="F1183" s="8">
        <v>436</v>
      </c>
      <c r="G1183" s="8">
        <v>15</v>
      </c>
      <c r="H1183" s="8">
        <v>507.37144999999998</v>
      </c>
    </row>
    <row r="1184" spans="1:8" s="7" customFormat="1" ht="27.75" hidden="1" customHeight="1" outlineLevel="1" x14ac:dyDescent="0.25">
      <c r="A1184" s="61">
        <v>9773</v>
      </c>
      <c r="B1184" s="8" t="s">
        <v>215</v>
      </c>
      <c r="C1184" s="54" t="s">
        <v>2528</v>
      </c>
      <c r="D1184" s="8">
        <v>2021</v>
      </c>
      <c r="E1184" s="8"/>
      <c r="F1184" s="8">
        <v>164</v>
      </c>
      <c r="G1184" s="8">
        <v>5</v>
      </c>
      <c r="H1184" s="8">
        <v>414.48545999999999</v>
      </c>
    </row>
    <row r="1185" spans="1:8" s="7" customFormat="1" ht="27.75" hidden="1" customHeight="1" outlineLevel="1" x14ac:dyDescent="0.25">
      <c r="A1185" s="62">
        <v>1502</v>
      </c>
      <c r="B1185" s="8" t="s">
        <v>215</v>
      </c>
      <c r="C1185" s="54" t="s">
        <v>2529</v>
      </c>
      <c r="D1185" s="8">
        <v>2021</v>
      </c>
      <c r="E1185" s="8"/>
      <c r="F1185" s="8">
        <v>140</v>
      </c>
      <c r="G1185" s="8">
        <v>15</v>
      </c>
      <c r="H1185" s="8">
        <v>143.57565</v>
      </c>
    </row>
    <row r="1186" spans="1:8" s="7" customFormat="1" ht="27.75" hidden="1" customHeight="1" outlineLevel="1" x14ac:dyDescent="0.25">
      <c r="A1186" s="62">
        <v>1503</v>
      </c>
      <c r="B1186" s="8" t="s">
        <v>215</v>
      </c>
      <c r="C1186" s="54" t="s">
        <v>2530</v>
      </c>
      <c r="D1186" s="8">
        <v>2021</v>
      </c>
      <c r="E1186" s="8"/>
      <c r="F1186" s="8">
        <v>80</v>
      </c>
      <c r="G1186" s="8">
        <v>30</v>
      </c>
      <c r="H1186" s="8">
        <v>129.21652</v>
      </c>
    </row>
    <row r="1187" spans="1:8" s="7" customFormat="1" ht="27.75" hidden="1" customHeight="1" outlineLevel="1" x14ac:dyDescent="0.25">
      <c r="A1187" s="62">
        <v>3879</v>
      </c>
      <c r="B1187" s="8" t="s">
        <v>215</v>
      </c>
      <c r="C1187" s="54" t="s">
        <v>2531</v>
      </c>
      <c r="D1187" s="8">
        <v>2021</v>
      </c>
      <c r="E1187" s="8"/>
      <c r="F1187" s="8">
        <v>5</v>
      </c>
      <c r="G1187" s="8">
        <v>40</v>
      </c>
      <c r="H1187" s="8">
        <v>54.829329999999999</v>
      </c>
    </row>
    <row r="1188" spans="1:8" s="7" customFormat="1" ht="27.75" hidden="1" customHeight="1" outlineLevel="1" x14ac:dyDescent="0.25">
      <c r="A1188" s="61">
        <v>9855</v>
      </c>
      <c r="B1188" s="8" t="s">
        <v>215</v>
      </c>
      <c r="C1188" s="85" t="s">
        <v>2532</v>
      </c>
      <c r="D1188" s="8">
        <v>2021</v>
      </c>
      <c r="E1188" s="8"/>
      <c r="F1188" s="8">
        <v>30</v>
      </c>
      <c r="G1188" s="8">
        <v>15</v>
      </c>
      <c r="H1188" s="8">
        <v>88.058520000000001</v>
      </c>
    </row>
    <row r="1189" spans="1:8" s="7" customFormat="1" ht="27.75" hidden="1" customHeight="1" outlineLevel="1" x14ac:dyDescent="0.25">
      <c r="A1189" s="62">
        <v>1490</v>
      </c>
      <c r="B1189" s="8" t="s">
        <v>215</v>
      </c>
      <c r="C1189" s="54" t="s">
        <v>2533</v>
      </c>
      <c r="D1189" s="8">
        <v>2021</v>
      </c>
      <c r="E1189" s="8"/>
      <c r="F1189" s="8">
        <v>30</v>
      </c>
      <c r="G1189" s="8">
        <v>15</v>
      </c>
      <c r="H1189" s="8">
        <v>18.920280000000002</v>
      </c>
    </row>
    <row r="1190" spans="1:8" s="7" customFormat="1" ht="27.75" hidden="1" customHeight="1" outlineLevel="1" x14ac:dyDescent="0.25">
      <c r="A1190" s="61">
        <v>9862</v>
      </c>
      <c r="B1190" s="8" t="s">
        <v>215</v>
      </c>
      <c r="C1190" s="85" t="s">
        <v>2534</v>
      </c>
      <c r="D1190" s="8">
        <v>2021</v>
      </c>
      <c r="E1190" s="8"/>
      <c r="F1190" s="8">
        <v>50</v>
      </c>
      <c r="G1190" s="8">
        <v>15</v>
      </c>
      <c r="H1190" s="8">
        <v>66.222560000000001</v>
      </c>
    </row>
    <row r="1191" spans="1:8" s="7" customFormat="1" ht="27.75" hidden="1" customHeight="1" outlineLevel="1" x14ac:dyDescent="0.25">
      <c r="A1191" s="62">
        <v>1121</v>
      </c>
      <c r="B1191" s="8" t="s">
        <v>215</v>
      </c>
      <c r="C1191" s="54" t="s">
        <v>2535</v>
      </c>
      <c r="D1191" s="8">
        <v>2021</v>
      </c>
      <c r="E1191" s="8"/>
      <c r="F1191" s="8">
        <v>20</v>
      </c>
      <c r="G1191" s="8">
        <v>25</v>
      </c>
      <c r="H1191" s="8">
        <v>85.354339999999993</v>
      </c>
    </row>
    <row r="1192" spans="1:8" s="7" customFormat="1" ht="27.75" hidden="1" customHeight="1" outlineLevel="1" x14ac:dyDescent="0.25">
      <c r="A1192" s="61">
        <v>9494</v>
      </c>
      <c r="B1192" s="8" t="s">
        <v>215</v>
      </c>
      <c r="C1192" s="54" t="s">
        <v>2536</v>
      </c>
      <c r="D1192" s="8">
        <v>2021</v>
      </c>
      <c r="E1192" s="8"/>
      <c r="F1192" s="8">
        <v>40</v>
      </c>
      <c r="G1192" s="8">
        <v>8</v>
      </c>
      <c r="H1192" s="8">
        <v>87.018929999999997</v>
      </c>
    </row>
    <row r="1193" spans="1:8" s="7" customFormat="1" ht="27.75" hidden="1" customHeight="1" outlineLevel="1" x14ac:dyDescent="0.25">
      <c r="A1193" s="62">
        <v>9833</v>
      </c>
      <c r="B1193" s="8" t="s">
        <v>215</v>
      </c>
      <c r="C1193" s="54" t="s">
        <v>2537</v>
      </c>
      <c r="D1193" s="8">
        <v>2021</v>
      </c>
      <c r="E1193" s="8"/>
      <c r="F1193" s="8">
        <v>30</v>
      </c>
      <c r="G1193" s="8">
        <v>15</v>
      </c>
      <c r="H1193" s="8">
        <v>30.558050000000001</v>
      </c>
    </row>
    <row r="1194" spans="1:8" s="7" customFormat="1" ht="27.75" hidden="1" customHeight="1" outlineLevel="1" x14ac:dyDescent="0.25">
      <c r="A1194" s="61">
        <v>9814</v>
      </c>
      <c r="B1194" s="8" t="s">
        <v>215</v>
      </c>
      <c r="C1194" s="54" t="s">
        <v>2538</v>
      </c>
      <c r="D1194" s="8">
        <v>2021</v>
      </c>
      <c r="E1194" s="8"/>
      <c r="F1194" s="8">
        <v>410</v>
      </c>
      <c r="G1194" s="8">
        <v>15</v>
      </c>
      <c r="H1194" s="8">
        <v>40.265500000000003</v>
      </c>
    </row>
    <row r="1195" spans="1:8" s="7" customFormat="1" ht="27.75" hidden="1" customHeight="1" outlineLevel="1" x14ac:dyDescent="0.25">
      <c r="A1195" s="61">
        <v>9813</v>
      </c>
      <c r="B1195" s="8" t="s">
        <v>215</v>
      </c>
      <c r="C1195" s="54" t="s">
        <v>2539</v>
      </c>
      <c r="D1195" s="8">
        <v>2021</v>
      </c>
      <c r="E1195" s="8"/>
      <c r="F1195" s="8">
        <v>80</v>
      </c>
      <c r="G1195" s="8">
        <v>15</v>
      </c>
      <c r="H1195" s="8">
        <v>91.351380000000006</v>
      </c>
    </row>
    <row r="1196" spans="1:8" s="7" customFormat="1" ht="27.75" hidden="1" customHeight="1" outlineLevel="1" x14ac:dyDescent="0.25">
      <c r="A1196" s="61">
        <v>9820</v>
      </c>
      <c r="B1196" s="8" t="s">
        <v>215</v>
      </c>
      <c r="C1196" s="54" t="s">
        <v>2540</v>
      </c>
      <c r="D1196" s="8">
        <v>2021</v>
      </c>
      <c r="E1196" s="8"/>
      <c r="F1196" s="8">
        <v>25</v>
      </c>
      <c r="G1196" s="8">
        <v>15</v>
      </c>
      <c r="H1196" s="8">
        <v>25.133120000000002</v>
      </c>
    </row>
    <row r="1197" spans="1:8" s="7" customFormat="1" ht="27.75" hidden="1" customHeight="1" outlineLevel="1" x14ac:dyDescent="0.25">
      <c r="A1197" s="61">
        <v>9837</v>
      </c>
      <c r="B1197" s="8" t="s">
        <v>215</v>
      </c>
      <c r="C1197" s="54" t="s">
        <v>2541</v>
      </c>
      <c r="D1197" s="8">
        <v>2021</v>
      </c>
      <c r="E1197" s="8"/>
      <c r="F1197" s="8">
        <v>30</v>
      </c>
      <c r="G1197" s="8">
        <v>15</v>
      </c>
      <c r="H1197" s="8">
        <v>27.88355</v>
      </c>
    </row>
    <row r="1198" spans="1:8" s="7" customFormat="1" ht="27.75" hidden="1" customHeight="1" outlineLevel="1" x14ac:dyDescent="0.25">
      <c r="A1198" s="61">
        <v>9822</v>
      </c>
      <c r="B1198" s="8" t="s">
        <v>215</v>
      </c>
      <c r="C1198" s="54" t="s">
        <v>2542</v>
      </c>
      <c r="D1198" s="8">
        <v>2021</v>
      </c>
      <c r="E1198" s="8"/>
      <c r="F1198" s="8">
        <v>60</v>
      </c>
      <c r="G1198" s="8">
        <v>15</v>
      </c>
      <c r="H1198" s="8">
        <v>158.43727000000001</v>
      </c>
    </row>
    <row r="1199" spans="1:8" s="7" customFormat="1" ht="27.75" hidden="1" customHeight="1" outlineLevel="1" x14ac:dyDescent="0.25">
      <c r="A1199" s="61">
        <v>9098</v>
      </c>
      <c r="B1199" s="8" t="s">
        <v>215</v>
      </c>
      <c r="C1199" s="54" t="s">
        <v>2543</v>
      </c>
      <c r="D1199" s="8">
        <v>2021</v>
      </c>
      <c r="E1199" s="8"/>
      <c r="F1199" s="8">
        <v>55</v>
      </c>
      <c r="G1199" s="8">
        <v>15</v>
      </c>
      <c r="H1199" s="8">
        <v>32.779859999999999</v>
      </c>
    </row>
    <row r="1200" spans="1:8" s="7" customFormat="1" ht="27.75" hidden="1" customHeight="1" outlineLevel="1" x14ac:dyDescent="0.25">
      <c r="A1200" s="61">
        <v>9809</v>
      </c>
      <c r="B1200" s="8" t="s">
        <v>215</v>
      </c>
      <c r="C1200" s="54" t="s">
        <v>2544</v>
      </c>
      <c r="D1200" s="8">
        <v>2021</v>
      </c>
      <c r="E1200" s="8"/>
      <c r="F1200" s="8">
        <v>30</v>
      </c>
      <c r="G1200" s="8">
        <v>10</v>
      </c>
      <c r="H1200" s="8">
        <v>46.228839999999998</v>
      </c>
    </row>
    <row r="1201" spans="1:8" s="7" customFormat="1" ht="27.75" hidden="1" customHeight="1" outlineLevel="1" x14ac:dyDescent="0.25">
      <c r="A1201" s="61">
        <v>9867</v>
      </c>
      <c r="B1201" s="8" t="s">
        <v>215</v>
      </c>
      <c r="C1201" s="54" t="s">
        <v>2545</v>
      </c>
      <c r="D1201" s="8">
        <v>2021</v>
      </c>
      <c r="E1201" s="8"/>
      <c r="F1201" s="8">
        <v>100</v>
      </c>
      <c r="G1201" s="8">
        <v>33</v>
      </c>
      <c r="H1201" s="8">
        <v>90.593630000000005</v>
      </c>
    </row>
    <row r="1202" spans="1:8" s="7" customFormat="1" ht="27.75" hidden="1" customHeight="1" outlineLevel="1" x14ac:dyDescent="0.25">
      <c r="A1202" s="61">
        <v>9834</v>
      </c>
      <c r="B1202" s="8" t="s">
        <v>215</v>
      </c>
      <c r="C1202" s="54" t="s">
        <v>2546</v>
      </c>
      <c r="D1202" s="8">
        <v>2021</v>
      </c>
      <c r="E1202" s="8"/>
      <c r="F1202" s="8">
        <v>80</v>
      </c>
      <c r="G1202" s="8">
        <v>15</v>
      </c>
      <c r="H1202" s="8">
        <v>100.05513999999999</v>
      </c>
    </row>
    <row r="1203" spans="1:8" s="7" customFormat="1" ht="27.75" hidden="1" customHeight="1" outlineLevel="1" x14ac:dyDescent="0.25">
      <c r="A1203" s="61">
        <v>9852</v>
      </c>
      <c r="B1203" s="8" t="s">
        <v>215</v>
      </c>
      <c r="C1203" s="54" t="s">
        <v>2547</v>
      </c>
      <c r="D1203" s="8">
        <v>2021</v>
      </c>
      <c r="E1203" s="8"/>
      <c r="F1203" s="8">
        <v>140</v>
      </c>
      <c r="G1203" s="8">
        <v>15</v>
      </c>
      <c r="H1203" s="8">
        <v>123.70686000000001</v>
      </c>
    </row>
    <row r="1204" spans="1:8" s="7" customFormat="1" ht="27.75" hidden="1" customHeight="1" outlineLevel="1" x14ac:dyDescent="0.25">
      <c r="A1204" s="61">
        <v>9804</v>
      </c>
      <c r="B1204" s="8" t="s">
        <v>215</v>
      </c>
      <c r="C1204" s="54" t="s">
        <v>2548</v>
      </c>
      <c r="D1204" s="8">
        <v>2021</v>
      </c>
      <c r="E1204" s="8"/>
      <c r="F1204" s="8">
        <v>70</v>
      </c>
      <c r="G1204" s="8">
        <v>30</v>
      </c>
      <c r="H1204" s="8">
        <v>60.712949999999999</v>
      </c>
    </row>
    <row r="1205" spans="1:8" s="7" customFormat="1" ht="27.75" hidden="1" customHeight="1" outlineLevel="1" x14ac:dyDescent="0.25">
      <c r="A1205" s="61">
        <v>9802</v>
      </c>
      <c r="B1205" s="8" t="s">
        <v>215</v>
      </c>
      <c r="C1205" s="54" t="s">
        <v>2549</v>
      </c>
      <c r="D1205" s="8">
        <v>2021</v>
      </c>
      <c r="E1205" s="8"/>
      <c r="F1205" s="8">
        <v>200</v>
      </c>
      <c r="G1205" s="8">
        <v>15</v>
      </c>
      <c r="H1205" s="8">
        <v>164.87682000000001</v>
      </c>
    </row>
    <row r="1206" spans="1:8" s="7" customFormat="1" ht="27.75" hidden="1" customHeight="1" outlineLevel="1" x14ac:dyDescent="0.25">
      <c r="A1206" s="61">
        <v>9483</v>
      </c>
      <c r="B1206" s="8" t="s">
        <v>215</v>
      </c>
      <c r="C1206" s="54" t="s">
        <v>2550</v>
      </c>
      <c r="D1206" s="8">
        <v>2021</v>
      </c>
      <c r="E1206" s="8"/>
      <c r="F1206" s="8">
        <v>30</v>
      </c>
      <c r="G1206" s="8">
        <v>15</v>
      </c>
      <c r="H1206" s="8">
        <v>45.380519999999997</v>
      </c>
    </row>
    <row r="1207" spans="1:8" s="7" customFormat="1" ht="27.75" hidden="1" customHeight="1" outlineLevel="1" x14ac:dyDescent="0.25">
      <c r="A1207" s="61">
        <v>9808</v>
      </c>
      <c r="B1207" s="8" t="s">
        <v>215</v>
      </c>
      <c r="C1207" s="54" t="s">
        <v>2551</v>
      </c>
      <c r="D1207" s="8">
        <v>2021</v>
      </c>
      <c r="E1207" s="8"/>
      <c r="F1207" s="8">
        <v>80</v>
      </c>
      <c r="G1207" s="8">
        <v>15</v>
      </c>
      <c r="H1207" s="8">
        <v>68.584450000000004</v>
      </c>
    </row>
    <row r="1208" spans="1:8" s="7" customFormat="1" ht="27.75" hidden="1" customHeight="1" outlineLevel="1" x14ac:dyDescent="0.25">
      <c r="A1208" s="61">
        <v>9772</v>
      </c>
      <c r="B1208" s="8" t="s">
        <v>215</v>
      </c>
      <c r="C1208" s="54" t="s">
        <v>2552</v>
      </c>
      <c r="D1208" s="8">
        <v>2021</v>
      </c>
      <c r="E1208" s="8"/>
      <c r="F1208" s="8">
        <v>797</v>
      </c>
      <c r="G1208" s="8">
        <v>15</v>
      </c>
      <c r="H1208" s="8">
        <v>932.04075</v>
      </c>
    </row>
    <row r="1209" spans="1:8" s="7" customFormat="1" ht="27.75" hidden="1" customHeight="1" outlineLevel="1" x14ac:dyDescent="0.25">
      <c r="A1209" s="61">
        <v>9870</v>
      </c>
      <c r="B1209" s="8" t="s">
        <v>215</v>
      </c>
      <c r="C1209" s="54" t="s">
        <v>2553</v>
      </c>
      <c r="D1209" s="8">
        <v>2021</v>
      </c>
      <c r="E1209" s="8"/>
      <c r="F1209" s="8">
        <v>278</v>
      </c>
      <c r="G1209" s="8">
        <v>10</v>
      </c>
      <c r="H1209" s="8">
        <v>465.15955000000002</v>
      </c>
    </row>
    <row r="1210" spans="1:8" s="7" customFormat="1" ht="27.75" hidden="1" customHeight="1" outlineLevel="1" x14ac:dyDescent="0.25">
      <c r="A1210" s="61">
        <v>9826</v>
      </c>
      <c r="B1210" s="8" t="s">
        <v>215</v>
      </c>
      <c r="C1210" s="54" t="s">
        <v>2554</v>
      </c>
      <c r="D1210" s="8">
        <v>2021</v>
      </c>
      <c r="E1210" s="8"/>
      <c r="F1210" s="8">
        <v>137</v>
      </c>
      <c r="G1210" s="8">
        <v>80</v>
      </c>
      <c r="H1210" s="8">
        <v>302.85971999999998</v>
      </c>
    </row>
    <row r="1211" spans="1:8" s="7" customFormat="1" ht="27.75" hidden="1" customHeight="1" outlineLevel="1" x14ac:dyDescent="0.25">
      <c r="A1211" s="61">
        <v>9819</v>
      </c>
      <c r="B1211" s="8" t="s">
        <v>215</v>
      </c>
      <c r="C1211" s="54" t="s">
        <v>2555</v>
      </c>
      <c r="D1211" s="8">
        <v>2021</v>
      </c>
      <c r="E1211" s="8"/>
      <c r="F1211" s="8">
        <v>25</v>
      </c>
      <c r="G1211" s="8">
        <v>5</v>
      </c>
      <c r="H1211" s="8">
        <v>92.143590000000003</v>
      </c>
    </row>
    <row r="1212" spans="1:8" s="7" customFormat="1" ht="27.75" hidden="1" customHeight="1" outlineLevel="1" x14ac:dyDescent="0.25">
      <c r="A1212" s="62">
        <v>726</v>
      </c>
      <c r="B1212" s="8" t="s">
        <v>215</v>
      </c>
      <c r="C1212" s="54" t="s">
        <v>2556</v>
      </c>
      <c r="D1212" s="8">
        <v>2021</v>
      </c>
      <c r="E1212" s="8"/>
      <c r="F1212" s="8">
        <v>25</v>
      </c>
      <c r="G1212" s="8">
        <v>15</v>
      </c>
      <c r="H1212" s="8">
        <v>43.527830000000002</v>
      </c>
    </row>
    <row r="1213" spans="1:8" s="7" customFormat="1" ht="27.75" hidden="1" customHeight="1" outlineLevel="1" x14ac:dyDescent="0.25">
      <c r="A1213" s="62">
        <v>9844</v>
      </c>
      <c r="B1213" s="8" t="s">
        <v>215</v>
      </c>
      <c r="C1213" s="54" t="s">
        <v>2557</v>
      </c>
      <c r="D1213" s="8">
        <v>2021</v>
      </c>
      <c r="E1213" s="8"/>
      <c r="F1213" s="8">
        <v>30</v>
      </c>
      <c r="G1213" s="8">
        <v>15</v>
      </c>
      <c r="H1213" s="8">
        <v>12.928660000000001</v>
      </c>
    </row>
    <row r="1214" spans="1:8" s="7" customFormat="1" ht="27.75" hidden="1" customHeight="1" outlineLevel="1" x14ac:dyDescent="0.25">
      <c r="A1214" s="61">
        <v>9843</v>
      </c>
      <c r="B1214" s="8" t="s">
        <v>215</v>
      </c>
      <c r="C1214" s="54" t="s">
        <v>2558</v>
      </c>
      <c r="D1214" s="8">
        <v>2021</v>
      </c>
      <c r="E1214" s="8"/>
      <c r="F1214" s="8">
        <v>252</v>
      </c>
      <c r="G1214" s="8">
        <v>15</v>
      </c>
      <c r="H1214" s="8">
        <v>455.06044000000003</v>
      </c>
    </row>
    <row r="1215" spans="1:8" s="7" customFormat="1" ht="27.75" hidden="1" customHeight="1" outlineLevel="1" x14ac:dyDescent="0.25">
      <c r="A1215" s="61">
        <v>9801</v>
      </c>
      <c r="B1215" s="8" t="s">
        <v>215</v>
      </c>
      <c r="C1215" s="54" t="s">
        <v>2559</v>
      </c>
      <c r="D1215" s="8">
        <v>2021</v>
      </c>
      <c r="E1215" s="8"/>
      <c r="F1215" s="8">
        <v>367</v>
      </c>
      <c r="G1215" s="8">
        <v>15</v>
      </c>
      <c r="H1215" s="8">
        <v>593.21896000000004</v>
      </c>
    </row>
    <row r="1216" spans="1:8" s="7" customFormat="1" ht="27.75" hidden="1" customHeight="1" outlineLevel="1" x14ac:dyDescent="0.25">
      <c r="A1216" s="61">
        <v>9493</v>
      </c>
      <c r="B1216" s="8" t="s">
        <v>215</v>
      </c>
      <c r="C1216" s="54" t="s">
        <v>2560</v>
      </c>
      <c r="D1216" s="8">
        <v>2021</v>
      </c>
      <c r="E1216" s="8"/>
      <c r="F1216" s="8">
        <v>80</v>
      </c>
      <c r="G1216" s="8">
        <v>60</v>
      </c>
      <c r="H1216" s="8">
        <v>166.57001</v>
      </c>
    </row>
    <row r="1217" spans="1:8" s="7" customFormat="1" ht="27.75" hidden="1" customHeight="1" outlineLevel="1" x14ac:dyDescent="0.25">
      <c r="A1217" s="61">
        <v>9849</v>
      </c>
      <c r="B1217" s="8" t="s">
        <v>215</v>
      </c>
      <c r="C1217" s="54" t="s">
        <v>2561</v>
      </c>
      <c r="D1217" s="8">
        <v>2021</v>
      </c>
      <c r="E1217" s="8"/>
      <c r="F1217" s="8">
        <v>30</v>
      </c>
      <c r="G1217" s="8">
        <v>15</v>
      </c>
      <c r="H1217" s="8">
        <v>97.529989999999998</v>
      </c>
    </row>
    <row r="1218" spans="1:8" s="7" customFormat="1" ht="27.75" hidden="1" customHeight="1" outlineLevel="1" x14ac:dyDescent="0.25">
      <c r="A1218" s="61">
        <v>9807</v>
      </c>
      <c r="B1218" s="8" t="s">
        <v>215</v>
      </c>
      <c r="C1218" s="54" t="s">
        <v>2562</v>
      </c>
      <c r="D1218" s="8">
        <v>2021</v>
      </c>
      <c r="E1218" s="8"/>
      <c r="F1218" s="8">
        <v>120</v>
      </c>
      <c r="G1218" s="8">
        <v>30</v>
      </c>
      <c r="H1218" s="8">
        <v>159.09326999999999</v>
      </c>
    </row>
    <row r="1219" spans="1:8" s="7" customFormat="1" ht="27.75" hidden="1" customHeight="1" outlineLevel="1" x14ac:dyDescent="0.25">
      <c r="A1219" s="61">
        <v>9817</v>
      </c>
      <c r="B1219" s="8" t="s">
        <v>215</v>
      </c>
      <c r="C1219" s="54" t="s">
        <v>2563</v>
      </c>
      <c r="D1219" s="8">
        <v>2021</v>
      </c>
      <c r="E1219" s="8"/>
      <c r="F1219" s="8">
        <v>40</v>
      </c>
      <c r="G1219" s="8">
        <v>10</v>
      </c>
      <c r="H1219" s="8">
        <v>139.40110000000001</v>
      </c>
    </row>
    <row r="1220" spans="1:8" s="7" customFormat="1" ht="27.75" hidden="1" customHeight="1" outlineLevel="1" x14ac:dyDescent="0.25">
      <c r="A1220" s="61">
        <v>9828</v>
      </c>
      <c r="B1220" s="8" t="s">
        <v>215</v>
      </c>
      <c r="C1220" s="54" t="s">
        <v>2564</v>
      </c>
      <c r="D1220" s="8">
        <v>2021</v>
      </c>
      <c r="E1220" s="8"/>
      <c r="F1220" s="8">
        <v>65</v>
      </c>
      <c r="G1220" s="8">
        <v>15</v>
      </c>
      <c r="H1220" s="8">
        <v>123.21812</v>
      </c>
    </row>
    <row r="1221" spans="1:8" s="7" customFormat="1" ht="27.75" hidden="1" customHeight="1" outlineLevel="1" x14ac:dyDescent="0.25">
      <c r="A1221" s="62">
        <v>9799</v>
      </c>
      <c r="B1221" s="8" t="s">
        <v>215</v>
      </c>
      <c r="C1221" s="54" t="s">
        <v>2565</v>
      </c>
      <c r="D1221" s="8">
        <v>2021</v>
      </c>
      <c r="E1221" s="8"/>
      <c r="F1221" s="8">
        <v>170</v>
      </c>
      <c r="G1221" s="8">
        <v>15</v>
      </c>
      <c r="H1221" s="8">
        <v>99.564250000000001</v>
      </c>
    </row>
    <row r="1222" spans="1:8" s="7" customFormat="1" ht="27.75" hidden="1" customHeight="1" outlineLevel="1" x14ac:dyDescent="0.25">
      <c r="A1222" s="62">
        <v>9818</v>
      </c>
      <c r="B1222" s="8" t="s">
        <v>215</v>
      </c>
      <c r="C1222" s="54" t="s">
        <v>2566</v>
      </c>
      <c r="D1222" s="8">
        <v>2021</v>
      </c>
      <c r="E1222" s="8"/>
      <c r="F1222" s="8">
        <v>50</v>
      </c>
      <c r="G1222" s="8">
        <v>15</v>
      </c>
      <c r="H1222" s="8">
        <v>82.782510000000002</v>
      </c>
    </row>
    <row r="1223" spans="1:8" s="7" customFormat="1" ht="27.75" hidden="1" customHeight="1" outlineLevel="1" x14ac:dyDescent="0.25">
      <c r="A1223" s="61">
        <v>9865</v>
      </c>
      <c r="B1223" s="8" t="s">
        <v>215</v>
      </c>
      <c r="C1223" s="54" t="s">
        <v>2567</v>
      </c>
      <c r="D1223" s="8">
        <v>2021</v>
      </c>
      <c r="E1223" s="8"/>
      <c r="F1223" s="8">
        <v>100</v>
      </c>
      <c r="G1223" s="8">
        <v>15</v>
      </c>
      <c r="H1223" s="8">
        <v>140.92005</v>
      </c>
    </row>
    <row r="1224" spans="1:8" s="7" customFormat="1" ht="27.75" hidden="1" customHeight="1" outlineLevel="1" x14ac:dyDescent="0.25">
      <c r="A1224" s="61">
        <v>9841</v>
      </c>
      <c r="B1224" s="8" t="s">
        <v>215</v>
      </c>
      <c r="C1224" s="54" t="s">
        <v>2568</v>
      </c>
      <c r="D1224" s="8">
        <v>2021</v>
      </c>
      <c r="E1224" s="8"/>
      <c r="F1224" s="8">
        <v>223</v>
      </c>
      <c r="G1224" s="8">
        <v>15</v>
      </c>
      <c r="H1224" s="8">
        <v>369.84964000000002</v>
      </c>
    </row>
    <row r="1225" spans="1:8" s="7" customFormat="1" ht="27.75" hidden="1" customHeight="1" outlineLevel="1" x14ac:dyDescent="0.25">
      <c r="A1225" s="61">
        <v>9850</v>
      </c>
      <c r="B1225" s="8" t="s">
        <v>215</v>
      </c>
      <c r="C1225" s="54" t="s">
        <v>2569</v>
      </c>
      <c r="D1225" s="8">
        <v>2021</v>
      </c>
      <c r="E1225" s="8"/>
      <c r="F1225" s="8">
        <v>30</v>
      </c>
      <c r="G1225" s="8">
        <v>45</v>
      </c>
      <c r="H1225" s="8">
        <v>146.23423</v>
      </c>
    </row>
    <row r="1226" spans="1:8" s="7" customFormat="1" ht="27.75" hidden="1" customHeight="1" outlineLevel="1" x14ac:dyDescent="0.25">
      <c r="A1226" s="61">
        <v>9856</v>
      </c>
      <c r="B1226" s="8" t="s">
        <v>215</v>
      </c>
      <c r="C1226" s="54" t="s">
        <v>2570</v>
      </c>
      <c r="D1226" s="8">
        <v>2021</v>
      </c>
      <c r="E1226" s="8"/>
      <c r="F1226" s="8">
        <v>40</v>
      </c>
      <c r="G1226" s="8">
        <v>30</v>
      </c>
      <c r="H1226" s="8">
        <v>70.646060000000006</v>
      </c>
    </row>
    <row r="1227" spans="1:8" s="7" customFormat="1" ht="27.75" hidden="1" customHeight="1" outlineLevel="1" x14ac:dyDescent="0.25">
      <c r="A1227" s="61">
        <v>9868</v>
      </c>
      <c r="B1227" s="8" t="s">
        <v>215</v>
      </c>
      <c r="C1227" s="54" t="s">
        <v>2571</v>
      </c>
      <c r="D1227" s="8">
        <v>2021</v>
      </c>
      <c r="E1227" s="8"/>
      <c r="F1227" s="8">
        <v>90</v>
      </c>
      <c r="G1227" s="8">
        <v>30</v>
      </c>
      <c r="H1227" s="8">
        <v>138.43224000000001</v>
      </c>
    </row>
    <row r="1228" spans="1:8" s="7" customFormat="1" ht="27.75" hidden="1" customHeight="1" outlineLevel="1" x14ac:dyDescent="0.25">
      <c r="A1228" s="61">
        <v>9759</v>
      </c>
      <c r="B1228" s="8" t="s">
        <v>215</v>
      </c>
      <c r="C1228" s="54" t="s">
        <v>2572</v>
      </c>
      <c r="D1228" s="8">
        <v>2021</v>
      </c>
      <c r="E1228" s="8"/>
      <c r="F1228" s="8">
        <v>60</v>
      </c>
      <c r="G1228" s="8">
        <v>10</v>
      </c>
      <c r="H1228" s="8">
        <v>78.046999999999997</v>
      </c>
    </row>
    <row r="1229" spans="1:8" s="7" customFormat="1" ht="27.75" hidden="1" customHeight="1" outlineLevel="1" x14ac:dyDescent="0.25">
      <c r="A1229" s="61">
        <v>9758</v>
      </c>
      <c r="B1229" s="8" t="s">
        <v>215</v>
      </c>
      <c r="C1229" s="54" t="s">
        <v>2573</v>
      </c>
      <c r="D1229" s="8">
        <v>2021</v>
      </c>
      <c r="E1229" s="8"/>
      <c r="F1229" s="8">
        <v>40</v>
      </c>
      <c r="G1229" s="8">
        <v>15</v>
      </c>
      <c r="H1229" s="8">
        <v>69.237219999999994</v>
      </c>
    </row>
    <row r="1230" spans="1:8" s="7" customFormat="1" ht="27.75" hidden="1" customHeight="1" outlineLevel="1" x14ac:dyDescent="0.25">
      <c r="A1230" s="61">
        <v>9517</v>
      </c>
      <c r="B1230" s="8" t="s">
        <v>215</v>
      </c>
      <c r="C1230" s="54" t="s">
        <v>2574</v>
      </c>
      <c r="D1230" s="8">
        <v>2021</v>
      </c>
      <c r="E1230" s="8"/>
      <c r="F1230" s="8">
        <v>431</v>
      </c>
      <c r="G1230" s="8">
        <v>105</v>
      </c>
      <c r="H1230" s="8">
        <v>436.17964000000001</v>
      </c>
    </row>
    <row r="1231" spans="1:8" s="7" customFormat="1" ht="27.75" hidden="1" customHeight="1" outlineLevel="1" x14ac:dyDescent="0.25">
      <c r="A1231" s="61">
        <v>9527</v>
      </c>
      <c r="B1231" s="8" t="s">
        <v>215</v>
      </c>
      <c r="C1231" s="54" t="s">
        <v>2575</v>
      </c>
      <c r="D1231" s="8">
        <v>2021</v>
      </c>
      <c r="E1231" s="8"/>
      <c r="F1231" s="8">
        <v>37</v>
      </c>
      <c r="G1231" s="8">
        <v>15</v>
      </c>
      <c r="H1231" s="8">
        <v>124.25194</v>
      </c>
    </row>
    <row r="1232" spans="1:8" s="7" customFormat="1" ht="27.75" hidden="1" customHeight="1" outlineLevel="1" x14ac:dyDescent="0.25">
      <c r="A1232" s="61">
        <v>9840</v>
      </c>
      <c r="B1232" s="8" t="s">
        <v>215</v>
      </c>
      <c r="C1232" s="54" t="s">
        <v>2576</v>
      </c>
      <c r="D1232" s="8">
        <v>2021</v>
      </c>
      <c r="E1232" s="8"/>
      <c r="F1232" s="8">
        <v>30</v>
      </c>
      <c r="G1232" s="8">
        <v>20</v>
      </c>
      <c r="H1232" s="8">
        <v>41.455959999999997</v>
      </c>
    </row>
    <row r="1233" spans="1:8" s="7" customFormat="1" ht="27.75" hidden="1" customHeight="1" outlineLevel="1" x14ac:dyDescent="0.25">
      <c r="A1233" s="61">
        <v>9754</v>
      </c>
      <c r="B1233" s="8" t="s">
        <v>215</v>
      </c>
      <c r="C1233" s="54" t="s">
        <v>2577</v>
      </c>
      <c r="D1233" s="8">
        <v>2021</v>
      </c>
      <c r="E1233" s="8"/>
      <c r="F1233" s="8">
        <v>70</v>
      </c>
      <c r="G1233" s="8">
        <v>15</v>
      </c>
      <c r="H1233" s="8">
        <v>94.334530000000001</v>
      </c>
    </row>
    <row r="1234" spans="1:8" s="7" customFormat="1" ht="27.75" hidden="1" customHeight="1" outlineLevel="1" x14ac:dyDescent="0.25">
      <c r="A1234" s="61">
        <v>9750</v>
      </c>
      <c r="B1234" s="8" t="s">
        <v>215</v>
      </c>
      <c r="C1234" s="54" t="s">
        <v>2578</v>
      </c>
      <c r="D1234" s="8">
        <v>2021</v>
      </c>
      <c r="E1234" s="8"/>
      <c r="F1234" s="8">
        <v>65</v>
      </c>
      <c r="G1234" s="8">
        <v>15</v>
      </c>
      <c r="H1234" s="8">
        <v>85.463220000000007</v>
      </c>
    </row>
    <row r="1235" spans="1:8" s="7" customFormat="1" ht="27.75" hidden="1" customHeight="1" outlineLevel="1" x14ac:dyDescent="0.25">
      <c r="A1235" s="62">
        <v>969</v>
      </c>
      <c r="B1235" s="8" t="s">
        <v>215</v>
      </c>
      <c r="C1235" s="54" t="s">
        <v>2579</v>
      </c>
      <c r="D1235" s="8">
        <v>2021</v>
      </c>
      <c r="E1235" s="8"/>
      <c r="F1235" s="8">
        <v>3</v>
      </c>
      <c r="G1235" s="8">
        <v>15</v>
      </c>
      <c r="H1235" s="8">
        <v>140.13737</v>
      </c>
    </row>
    <row r="1236" spans="1:8" s="7" customFormat="1" ht="27.75" hidden="1" customHeight="1" outlineLevel="1" x14ac:dyDescent="0.25">
      <c r="A1236" s="61">
        <v>9622</v>
      </c>
      <c r="B1236" s="8" t="s">
        <v>215</v>
      </c>
      <c r="C1236" s="54" t="s">
        <v>2580</v>
      </c>
      <c r="D1236" s="8">
        <v>2021</v>
      </c>
      <c r="E1236" s="8"/>
      <c r="F1236" s="8">
        <v>5</v>
      </c>
      <c r="G1236" s="8">
        <v>1</v>
      </c>
      <c r="H1236" s="8">
        <v>44.097499999999997</v>
      </c>
    </row>
    <row r="1237" spans="1:8" s="7" customFormat="1" ht="27.75" hidden="1" customHeight="1" outlineLevel="1" x14ac:dyDescent="0.25">
      <c r="A1237" s="61">
        <v>9627</v>
      </c>
      <c r="B1237" s="8" t="s">
        <v>215</v>
      </c>
      <c r="C1237" s="54" t="s">
        <v>2581</v>
      </c>
      <c r="D1237" s="8">
        <v>2021</v>
      </c>
      <c r="E1237" s="8"/>
      <c r="F1237" s="8">
        <v>162</v>
      </c>
      <c r="G1237" s="8">
        <v>150</v>
      </c>
      <c r="H1237" s="8">
        <v>341.02643</v>
      </c>
    </row>
    <row r="1238" spans="1:8" s="7" customFormat="1" ht="27.75" hidden="1" customHeight="1" outlineLevel="1" x14ac:dyDescent="0.25">
      <c r="A1238" s="62">
        <v>9853</v>
      </c>
      <c r="B1238" s="8" t="s">
        <v>215</v>
      </c>
      <c r="C1238" s="54" t="s">
        <v>2582</v>
      </c>
      <c r="D1238" s="8">
        <v>2021</v>
      </c>
      <c r="E1238" s="8"/>
      <c r="F1238" s="8">
        <v>55</v>
      </c>
      <c r="G1238" s="8">
        <v>30</v>
      </c>
      <c r="H1238" s="8">
        <v>96.436179999999993</v>
      </c>
    </row>
    <row r="1239" spans="1:8" s="7" customFormat="1" ht="27.75" hidden="1" customHeight="1" outlineLevel="1" x14ac:dyDescent="0.25">
      <c r="A1239" s="61">
        <v>9858</v>
      </c>
      <c r="B1239" s="8" t="s">
        <v>215</v>
      </c>
      <c r="C1239" s="54" t="s">
        <v>2583</v>
      </c>
      <c r="D1239" s="8">
        <v>2021</v>
      </c>
      <c r="E1239" s="8"/>
      <c r="F1239" s="8">
        <v>165</v>
      </c>
      <c r="G1239" s="8">
        <v>14</v>
      </c>
      <c r="H1239" s="8">
        <v>152.95061000000001</v>
      </c>
    </row>
    <row r="1240" spans="1:8" s="7" customFormat="1" ht="27.75" hidden="1" customHeight="1" outlineLevel="1" x14ac:dyDescent="0.25">
      <c r="A1240" s="62">
        <v>1358</v>
      </c>
      <c r="B1240" s="8" t="s">
        <v>215</v>
      </c>
      <c r="C1240" s="54" t="s">
        <v>2584</v>
      </c>
      <c r="D1240" s="8">
        <v>2021</v>
      </c>
      <c r="E1240" s="8"/>
      <c r="F1240" s="8">
        <v>75</v>
      </c>
      <c r="G1240" s="8">
        <v>15</v>
      </c>
      <c r="H1240" s="8">
        <v>75.788939999999997</v>
      </c>
    </row>
    <row r="1241" spans="1:8" s="7" customFormat="1" ht="27.75" hidden="1" customHeight="1" outlineLevel="1" x14ac:dyDescent="0.25">
      <c r="A1241" s="61">
        <v>9621</v>
      </c>
      <c r="B1241" s="8" t="s">
        <v>215</v>
      </c>
      <c r="C1241" s="54" t="s">
        <v>2585</v>
      </c>
      <c r="D1241" s="8">
        <v>2021</v>
      </c>
      <c r="E1241" s="8"/>
      <c r="F1241" s="8">
        <v>38</v>
      </c>
      <c r="G1241" s="8">
        <v>15</v>
      </c>
      <c r="H1241" s="8">
        <v>115.37439000000001</v>
      </c>
    </row>
    <row r="1242" spans="1:8" s="7" customFormat="1" ht="27.75" hidden="1" customHeight="1" outlineLevel="1" x14ac:dyDescent="0.25">
      <c r="A1242" s="61">
        <v>9839</v>
      </c>
      <c r="B1242" s="8" t="s">
        <v>215</v>
      </c>
      <c r="C1242" s="54" t="s">
        <v>2586</v>
      </c>
      <c r="D1242" s="8">
        <v>2021</v>
      </c>
      <c r="E1242" s="8"/>
      <c r="F1242" s="8">
        <v>132</v>
      </c>
      <c r="G1242" s="8">
        <v>15</v>
      </c>
      <c r="H1242" s="8">
        <v>297.20033999999998</v>
      </c>
    </row>
    <row r="1243" spans="1:8" s="7" customFormat="1" ht="27.75" hidden="1" customHeight="1" outlineLevel="1" x14ac:dyDescent="0.25">
      <c r="A1243" s="61">
        <v>9617</v>
      </c>
      <c r="B1243" s="8" t="s">
        <v>215</v>
      </c>
      <c r="C1243" s="54" t="s">
        <v>2587</v>
      </c>
      <c r="D1243" s="8">
        <v>2021</v>
      </c>
      <c r="E1243" s="8"/>
      <c r="F1243" s="8">
        <v>38</v>
      </c>
      <c r="G1243" s="8">
        <v>15</v>
      </c>
      <c r="H1243" s="8">
        <v>43.39217</v>
      </c>
    </row>
    <row r="1244" spans="1:8" s="7" customFormat="1" ht="27.75" hidden="1" customHeight="1" outlineLevel="1" x14ac:dyDescent="0.25">
      <c r="A1244" s="61">
        <v>9620</v>
      </c>
      <c r="B1244" s="8" t="s">
        <v>215</v>
      </c>
      <c r="C1244" s="54" t="s">
        <v>2588</v>
      </c>
      <c r="D1244" s="8">
        <v>2021</v>
      </c>
      <c r="E1244" s="8"/>
      <c r="F1244" s="8">
        <v>5</v>
      </c>
      <c r="G1244" s="8">
        <v>15</v>
      </c>
      <c r="H1244" s="8">
        <v>41.63006</v>
      </c>
    </row>
    <row r="1245" spans="1:8" s="7" customFormat="1" ht="27.75" hidden="1" customHeight="1" outlineLevel="1" x14ac:dyDescent="0.25">
      <c r="A1245" s="61">
        <v>9484</v>
      </c>
      <c r="B1245" s="8" t="s">
        <v>215</v>
      </c>
      <c r="C1245" s="54" t="s">
        <v>2589</v>
      </c>
      <c r="D1245" s="8">
        <v>2021</v>
      </c>
      <c r="E1245" s="8"/>
      <c r="F1245" s="8">
        <v>223</v>
      </c>
      <c r="G1245" s="8">
        <v>15</v>
      </c>
      <c r="H1245" s="8">
        <v>472.13198</v>
      </c>
    </row>
    <row r="1246" spans="1:8" s="7" customFormat="1" ht="27.75" hidden="1" customHeight="1" outlineLevel="1" x14ac:dyDescent="0.25">
      <c r="A1246" s="61">
        <v>9529</v>
      </c>
      <c r="B1246" s="8" t="s">
        <v>215</v>
      </c>
      <c r="C1246" s="54" t="s">
        <v>2590</v>
      </c>
      <c r="D1246" s="8">
        <v>2021</v>
      </c>
      <c r="E1246" s="8"/>
      <c r="F1246" s="8">
        <v>300</v>
      </c>
      <c r="G1246" s="8">
        <v>30</v>
      </c>
      <c r="H1246" s="8">
        <v>110.54195</v>
      </c>
    </row>
    <row r="1247" spans="1:8" s="7" customFormat="1" ht="27.75" hidden="1" customHeight="1" outlineLevel="1" x14ac:dyDescent="0.25">
      <c r="A1247" s="61">
        <v>9827</v>
      </c>
      <c r="B1247" s="8" t="s">
        <v>215</v>
      </c>
      <c r="C1247" s="54" t="s">
        <v>2591</v>
      </c>
      <c r="D1247" s="8">
        <v>2021</v>
      </c>
      <c r="E1247" s="8"/>
      <c r="F1247" s="8">
        <v>50</v>
      </c>
      <c r="G1247" s="8">
        <v>50</v>
      </c>
      <c r="H1247" s="8">
        <v>83.956569999999999</v>
      </c>
    </row>
    <row r="1248" spans="1:8" s="7" customFormat="1" ht="27.75" hidden="1" customHeight="1" outlineLevel="1" x14ac:dyDescent="0.25">
      <c r="A1248" s="61">
        <v>9486</v>
      </c>
      <c r="B1248" s="8" t="s">
        <v>215</v>
      </c>
      <c r="C1248" s="54" t="s">
        <v>2592</v>
      </c>
      <c r="D1248" s="8">
        <v>2021</v>
      </c>
      <c r="E1248" s="8"/>
      <c r="F1248" s="8">
        <v>5</v>
      </c>
      <c r="G1248" s="8">
        <v>15</v>
      </c>
      <c r="H1248" s="8">
        <v>53.215229999999998</v>
      </c>
    </row>
    <row r="1249" spans="1:8" s="7" customFormat="1" ht="27.75" hidden="1" customHeight="1" outlineLevel="1" x14ac:dyDescent="0.25">
      <c r="A1249" s="61">
        <v>9767</v>
      </c>
      <c r="B1249" s="8" t="s">
        <v>215</v>
      </c>
      <c r="C1249" s="54" t="s">
        <v>2593</v>
      </c>
      <c r="D1249" s="8">
        <v>2021</v>
      </c>
      <c r="E1249" s="8"/>
      <c r="F1249" s="8">
        <v>30</v>
      </c>
      <c r="G1249" s="8">
        <v>15</v>
      </c>
      <c r="H1249" s="8">
        <v>73.856999999999999</v>
      </c>
    </row>
    <row r="1250" spans="1:8" s="7" customFormat="1" ht="27.75" hidden="1" customHeight="1" outlineLevel="1" x14ac:dyDescent="0.25">
      <c r="A1250" s="61">
        <v>9765</v>
      </c>
      <c r="B1250" s="8" t="s">
        <v>215</v>
      </c>
      <c r="C1250" s="54" t="s">
        <v>2594</v>
      </c>
      <c r="D1250" s="8">
        <v>2021</v>
      </c>
      <c r="E1250" s="8"/>
      <c r="F1250" s="8">
        <v>65</v>
      </c>
      <c r="G1250" s="8">
        <v>15</v>
      </c>
      <c r="H1250" s="8">
        <v>80.188090000000003</v>
      </c>
    </row>
    <row r="1251" spans="1:8" s="7" customFormat="1" ht="27.75" hidden="1" customHeight="1" outlineLevel="1" x14ac:dyDescent="0.25">
      <c r="A1251" s="61">
        <v>9761</v>
      </c>
      <c r="B1251" s="8" t="s">
        <v>215</v>
      </c>
      <c r="C1251" s="54" t="s">
        <v>2595</v>
      </c>
      <c r="D1251" s="8">
        <v>2021</v>
      </c>
      <c r="E1251" s="8"/>
      <c r="F1251" s="8">
        <v>150</v>
      </c>
      <c r="G1251" s="8">
        <v>15</v>
      </c>
      <c r="H1251" s="8">
        <v>141.34809000000001</v>
      </c>
    </row>
    <row r="1252" spans="1:8" s="7" customFormat="1" ht="27.75" hidden="1" customHeight="1" outlineLevel="1" x14ac:dyDescent="0.25">
      <c r="A1252" s="62">
        <v>1346</v>
      </c>
      <c r="B1252" s="8" t="s">
        <v>215</v>
      </c>
      <c r="C1252" s="54" t="s">
        <v>2596</v>
      </c>
      <c r="D1252" s="8">
        <v>2021</v>
      </c>
      <c r="E1252" s="8"/>
      <c r="F1252" s="8">
        <v>60</v>
      </c>
      <c r="G1252" s="8">
        <v>15</v>
      </c>
      <c r="H1252" s="8">
        <v>89.751450000000006</v>
      </c>
    </row>
    <row r="1253" spans="1:8" s="7" customFormat="1" ht="27.75" hidden="1" customHeight="1" outlineLevel="1" x14ac:dyDescent="0.25">
      <c r="A1253" s="62">
        <v>1347</v>
      </c>
      <c r="B1253" s="8" t="s">
        <v>215</v>
      </c>
      <c r="C1253" s="54" t="s">
        <v>2597</v>
      </c>
      <c r="D1253" s="8">
        <v>2021</v>
      </c>
      <c r="E1253" s="8"/>
      <c r="F1253" s="8">
        <v>100</v>
      </c>
      <c r="G1253" s="8">
        <v>15</v>
      </c>
      <c r="H1253" s="8">
        <v>142.41451000000001</v>
      </c>
    </row>
    <row r="1254" spans="1:8" s="7" customFormat="1" ht="27.75" hidden="1" customHeight="1" outlineLevel="1" x14ac:dyDescent="0.25">
      <c r="A1254" s="62">
        <v>1340</v>
      </c>
      <c r="B1254" s="8" t="s">
        <v>215</v>
      </c>
      <c r="C1254" s="54" t="s">
        <v>2598</v>
      </c>
      <c r="D1254" s="8">
        <v>2021</v>
      </c>
      <c r="E1254" s="8"/>
      <c r="F1254" s="8">
        <v>30</v>
      </c>
      <c r="G1254" s="8">
        <v>15</v>
      </c>
      <c r="H1254" s="8">
        <v>61.087040000000002</v>
      </c>
    </row>
    <row r="1255" spans="1:8" s="7" customFormat="1" ht="27.75" hidden="1" customHeight="1" outlineLevel="1" x14ac:dyDescent="0.25">
      <c r="A1255" s="62">
        <v>781</v>
      </c>
      <c r="B1255" s="8" t="s">
        <v>215</v>
      </c>
      <c r="C1255" s="54" t="s">
        <v>2599</v>
      </c>
      <c r="D1255" s="8">
        <v>2021</v>
      </c>
      <c r="E1255" s="8"/>
      <c r="F1255" s="8">
        <v>51</v>
      </c>
      <c r="G1255" s="8">
        <v>15</v>
      </c>
      <c r="H1255" s="8">
        <v>176.80512999999999</v>
      </c>
    </row>
    <row r="1256" spans="1:8" s="7" customFormat="1" ht="27.75" hidden="1" customHeight="1" outlineLevel="1" x14ac:dyDescent="0.25">
      <c r="A1256" s="62">
        <v>1521</v>
      </c>
      <c r="B1256" s="8" t="s">
        <v>215</v>
      </c>
      <c r="C1256" s="54" t="s">
        <v>2600</v>
      </c>
      <c r="D1256" s="8">
        <v>2021</v>
      </c>
      <c r="E1256" s="8"/>
      <c r="F1256" s="8">
        <v>20</v>
      </c>
      <c r="G1256" s="8">
        <v>15</v>
      </c>
      <c r="H1256" s="8">
        <v>70.152789999999996</v>
      </c>
    </row>
    <row r="1257" spans="1:8" s="7" customFormat="1" ht="27.75" hidden="1" customHeight="1" outlineLevel="1" x14ac:dyDescent="0.25">
      <c r="A1257" s="62">
        <v>1489</v>
      </c>
      <c r="B1257" s="8" t="s">
        <v>215</v>
      </c>
      <c r="C1257" s="54" t="s">
        <v>2601</v>
      </c>
      <c r="D1257" s="8">
        <v>2021</v>
      </c>
      <c r="E1257" s="8"/>
      <c r="F1257" s="8">
        <v>253</v>
      </c>
      <c r="G1257" s="8">
        <v>15</v>
      </c>
      <c r="H1257" s="8">
        <v>477.41198000000003</v>
      </c>
    </row>
    <row r="1258" spans="1:8" s="7" customFormat="1" ht="27.75" hidden="1" customHeight="1" outlineLevel="1" x14ac:dyDescent="0.25">
      <c r="A1258" s="61">
        <v>9869</v>
      </c>
      <c r="B1258" s="8" t="s">
        <v>215</v>
      </c>
      <c r="C1258" s="54" t="s">
        <v>2602</v>
      </c>
      <c r="D1258" s="8">
        <v>2021</v>
      </c>
      <c r="E1258" s="8"/>
      <c r="F1258" s="8">
        <v>100</v>
      </c>
      <c r="G1258" s="8">
        <v>15</v>
      </c>
      <c r="H1258" s="8">
        <v>160.73772</v>
      </c>
    </row>
    <row r="1259" spans="1:8" s="7" customFormat="1" ht="27.75" hidden="1" customHeight="1" outlineLevel="1" x14ac:dyDescent="0.25">
      <c r="A1259" s="61">
        <v>9748</v>
      </c>
      <c r="B1259" s="8" t="s">
        <v>215</v>
      </c>
      <c r="C1259" s="54" t="s">
        <v>2603</v>
      </c>
      <c r="D1259" s="8">
        <v>2021</v>
      </c>
      <c r="E1259" s="8"/>
      <c r="F1259" s="8">
        <v>80</v>
      </c>
      <c r="G1259" s="8">
        <v>15</v>
      </c>
      <c r="H1259" s="8">
        <v>115.24428</v>
      </c>
    </row>
    <row r="1260" spans="1:8" s="7" customFormat="1" ht="27.75" hidden="1" customHeight="1" outlineLevel="1" x14ac:dyDescent="0.25">
      <c r="A1260" s="61">
        <v>9447</v>
      </c>
      <c r="B1260" s="8" t="s">
        <v>215</v>
      </c>
      <c r="C1260" s="54" t="s">
        <v>2604</v>
      </c>
      <c r="D1260" s="8">
        <v>2021</v>
      </c>
      <c r="E1260" s="8"/>
      <c r="F1260" s="8">
        <v>70</v>
      </c>
      <c r="G1260" s="8">
        <v>10</v>
      </c>
      <c r="H1260" s="8">
        <v>131.59376</v>
      </c>
    </row>
    <row r="1261" spans="1:8" s="7" customFormat="1" ht="27.75" hidden="1" customHeight="1" outlineLevel="1" x14ac:dyDescent="0.25">
      <c r="A1261" s="62">
        <v>1355</v>
      </c>
      <c r="B1261" s="8" t="s">
        <v>215</v>
      </c>
      <c r="C1261" s="54" t="s">
        <v>2605</v>
      </c>
      <c r="D1261" s="8">
        <v>2021</v>
      </c>
      <c r="E1261" s="8"/>
      <c r="F1261" s="8">
        <v>60</v>
      </c>
      <c r="G1261" s="8">
        <v>15</v>
      </c>
      <c r="H1261" s="8">
        <v>123.34695000000001</v>
      </c>
    </row>
    <row r="1262" spans="1:8" s="7" customFormat="1" ht="27.75" hidden="1" customHeight="1" outlineLevel="1" x14ac:dyDescent="0.25">
      <c r="A1262" s="61">
        <v>9456</v>
      </c>
      <c r="B1262" s="8" t="s">
        <v>215</v>
      </c>
      <c r="C1262" s="54" t="s">
        <v>2606</v>
      </c>
      <c r="D1262" s="8">
        <v>2021</v>
      </c>
      <c r="E1262" s="8"/>
      <c r="F1262" s="8">
        <v>90</v>
      </c>
      <c r="G1262" s="8">
        <v>15</v>
      </c>
      <c r="H1262" s="8">
        <v>192.17934</v>
      </c>
    </row>
    <row r="1263" spans="1:8" s="7" customFormat="1" ht="27.75" hidden="1" customHeight="1" outlineLevel="1" x14ac:dyDescent="0.25">
      <c r="A1263" s="61">
        <v>9512</v>
      </c>
      <c r="B1263" s="8" t="s">
        <v>215</v>
      </c>
      <c r="C1263" s="54" t="s">
        <v>2607</v>
      </c>
      <c r="D1263" s="8">
        <v>2021</v>
      </c>
      <c r="E1263" s="8"/>
      <c r="F1263" s="8">
        <v>256</v>
      </c>
      <c r="G1263" s="8">
        <v>15</v>
      </c>
      <c r="H1263" s="8">
        <v>350.25900999999999</v>
      </c>
    </row>
    <row r="1264" spans="1:8" s="7" customFormat="1" ht="27.75" hidden="1" customHeight="1" outlineLevel="1" x14ac:dyDescent="0.25">
      <c r="A1264" s="62">
        <v>1356</v>
      </c>
      <c r="B1264" s="8" t="s">
        <v>215</v>
      </c>
      <c r="C1264" s="54" t="s">
        <v>2608</v>
      </c>
      <c r="D1264" s="8">
        <v>2021</v>
      </c>
      <c r="E1264" s="8"/>
      <c r="F1264" s="8">
        <v>85</v>
      </c>
      <c r="G1264" s="8">
        <v>15</v>
      </c>
      <c r="H1264" s="8">
        <v>119.98927</v>
      </c>
    </row>
    <row r="1265" spans="1:8" s="7" customFormat="1" ht="27.75" hidden="1" customHeight="1" outlineLevel="1" x14ac:dyDescent="0.25">
      <c r="A1265" s="61">
        <v>9766</v>
      </c>
      <c r="B1265" s="8" t="s">
        <v>215</v>
      </c>
      <c r="C1265" s="54" t="s">
        <v>2609</v>
      </c>
      <c r="D1265" s="8">
        <v>2021</v>
      </c>
      <c r="E1265" s="8"/>
      <c r="F1265" s="8">
        <v>60</v>
      </c>
      <c r="G1265" s="8">
        <v>15</v>
      </c>
      <c r="H1265" s="8">
        <v>91.161439999999999</v>
      </c>
    </row>
    <row r="1266" spans="1:8" s="7" customFormat="1" ht="27.75" hidden="1" customHeight="1" outlineLevel="1" x14ac:dyDescent="0.25">
      <c r="A1266" s="62">
        <v>1341</v>
      </c>
      <c r="B1266" s="8" t="s">
        <v>215</v>
      </c>
      <c r="C1266" s="54" t="s">
        <v>2610</v>
      </c>
      <c r="D1266" s="8">
        <v>2021</v>
      </c>
      <c r="E1266" s="8"/>
      <c r="F1266" s="8">
        <v>85</v>
      </c>
      <c r="G1266" s="8">
        <v>29</v>
      </c>
      <c r="H1266" s="8">
        <v>114.23748999999999</v>
      </c>
    </row>
    <row r="1267" spans="1:8" s="7" customFormat="1" ht="27.75" hidden="1" customHeight="1" outlineLevel="1" x14ac:dyDescent="0.25">
      <c r="A1267" s="62">
        <v>1348</v>
      </c>
      <c r="B1267" s="8" t="s">
        <v>215</v>
      </c>
      <c r="C1267" s="54" t="s">
        <v>2611</v>
      </c>
      <c r="D1267" s="8">
        <v>2021</v>
      </c>
      <c r="E1267" s="8"/>
      <c r="F1267" s="8">
        <v>140</v>
      </c>
      <c r="G1267" s="8">
        <v>24</v>
      </c>
      <c r="H1267" s="8">
        <v>156.03694999999999</v>
      </c>
    </row>
    <row r="1268" spans="1:8" s="7" customFormat="1" ht="27.75" hidden="1" customHeight="1" outlineLevel="1" x14ac:dyDescent="0.25">
      <c r="A1268" s="61">
        <v>9873</v>
      </c>
      <c r="B1268" s="8" t="s">
        <v>215</v>
      </c>
      <c r="C1268" s="54" t="s">
        <v>2612</v>
      </c>
      <c r="D1268" s="8">
        <v>2021</v>
      </c>
      <c r="E1268" s="8"/>
      <c r="F1268" s="8">
        <v>239</v>
      </c>
      <c r="G1268" s="8">
        <v>10</v>
      </c>
      <c r="H1268" s="8">
        <v>397.15627999999998</v>
      </c>
    </row>
    <row r="1269" spans="1:8" s="7" customFormat="1" ht="27.75" hidden="1" customHeight="1" outlineLevel="1" x14ac:dyDescent="0.25">
      <c r="A1269" s="62">
        <v>1339</v>
      </c>
      <c r="B1269" s="8" t="s">
        <v>215</v>
      </c>
      <c r="C1269" s="54" t="s">
        <v>2613</v>
      </c>
      <c r="D1269" s="8">
        <v>2021</v>
      </c>
      <c r="E1269" s="8"/>
      <c r="F1269" s="8">
        <v>60</v>
      </c>
      <c r="G1269" s="8">
        <v>10</v>
      </c>
      <c r="H1269" s="8">
        <v>67.381299999999996</v>
      </c>
    </row>
    <row r="1270" spans="1:8" s="7" customFormat="1" ht="27.75" hidden="1" customHeight="1" outlineLevel="1" x14ac:dyDescent="0.25">
      <c r="A1270" s="61">
        <v>9752</v>
      </c>
      <c r="B1270" s="8" t="s">
        <v>215</v>
      </c>
      <c r="C1270" s="54" t="s">
        <v>2614</v>
      </c>
      <c r="D1270" s="8">
        <v>2021</v>
      </c>
      <c r="E1270" s="8"/>
      <c r="F1270" s="8">
        <v>30</v>
      </c>
      <c r="G1270" s="8">
        <v>5</v>
      </c>
      <c r="H1270" s="8">
        <v>36.614179999999998</v>
      </c>
    </row>
    <row r="1271" spans="1:8" s="7" customFormat="1" ht="27.75" hidden="1" customHeight="1" outlineLevel="1" x14ac:dyDescent="0.25">
      <c r="A1271" s="61">
        <v>9491</v>
      </c>
      <c r="B1271" s="8" t="s">
        <v>215</v>
      </c>
      <c r="C1271" s="54" t="s">
        <v>2615</v>
      </c>
      <c r="D1271" s="8">
        <v>2021</v>
      </c>
      <c r="E1271" s="8"/>
      <c r="F1271" s="8">
        <v>30</v>
      </c>
      <c r="G1271" s="8">
        <v>10</v>
      </c>
      <c r="H1271" s="8">
        <v>159.68848</v>
      </c>
    </row>
    <row r="1272" spans="1:8" s="7" customFormat="1" ht="27.75" hidden="1" customHeight="1" outlineLevel="1" x14ac:dyDescent="0.25">
      <c r="A1272" s="62">
        <v>722</v>
      </c>
      <c r="B1272" s="8" t="s">
        <v>215</v>
      </c>
      <c r="C1272" s="54" t="s">
        <v>2616</v>
      </c>
      <c r="D1272" s="8">
        <v>2021</v>
      </c>
      <c r="E1272" s="8"/>
      <c r="F1272" s="8">
        <v>30</v>
      </c>
      <c r="G1272" s="8">
        <v>15</v>
      </c>
      <c r="H1272" s="8">
        <v>28.879370000000002</v>
      </c>
    </row>
    <row r="1273" spans="1:8" s="7" customFormat="1" ht="27.75" hidden="1" customHeight="1" outlineLevel="1" x14ac:dyDescent="0.25">
      <c r="A1273" s="61">
        <v>9269</v>
      </c>
      <c r="B1273" s="8" t="s">
        <v>215</v>
      </c>
      <c r="C1273" s="54" t="s">
        <v>2617</v>
      </c>
      <c r="D1273" s="8">
        <v>2021</v>
      </c>
      <c r="E1273" s="8"/>
      <c r="F1273" s="8">
        <v>180</v>
      </c>
      <c r="G1273" s="8">
        <v>15</v>
      </c>
      <c r="H1273" s="8">
        <v>113.03068</v>
      </c>
    </row>
    <row r="1274" spans="1:8" s="7" customFormat="1" ht="27.75" hidden="1" customHeight="1" outlineLevel="1" x14ac:dyDescent="0.25">
      <c r="A1274" s="61">
        <v>9753</v>
      </c>
      <c r="B1274" s="8" t="s">
        <v>215</v>
      </c>
      <c r="C1274" s="54" t="s">
        <v>2618</v>
      </c>
      <c r="D1274" s="8">
        <v>2021</v>
      </c>
      <c r="E1274" s="8"/>
      <c r="F1274" s="8">
        <v>85</v>
      </c>
      <c r="G1274" s="8">
        <v>10</v>
      </c>
      <c r="H1274" s="8">
        <v>102.84502000000001</v>
      </c>
    </row>
    <row r="1275" spans="1:8" s="7" customFormat="1" ht="27.75" hidden="1" customHeight="1" outlineLevel="1" x14ac:dyDescent="0.25">
      <c r="A1275" s="61">
        <v>9762</v>
      </c>
      <c r="B1275" s="8" t="s">
        <v>215</v>
      </c>
      <c r="C1275" s="54" t="s">
        <v>2619</v>
      </c>
      <c r="D1275" s="8">
        <v>2021</v>
      </c>
      <c r="E1275" s="8"/>
      <c r="F1275" s="8">
        <v>90</v>
      </c>
      <c r="G1275" s="8">
        <v>14</v>
      </c>
      <c r="H1275" s="8">
        <v>101.32062999999999</v>
      </c>
    </row>
    <row r="1276" spans="1:8" s="7" customFormat="1" ht="27.75" hidden="1" customHeight="1" outlineLevel="1" x14ac:dyDescent="0.25">
      <c r="A1276" s="61">
        <v>9755</v>
      </c>
      <c r="B1276" s="8" t="s">
        <v>215</v>
      </c>
      <c r="C1276" s="54" t="s">
        <v>2620</v>
      </c>
      <c r="D1276" s="8">
        <v>2021</v>
      </c>
      <c r="E1276" s="8"/>
      <c r="F1276" s="8">
        <v>130</v>
      </c>
      <c r="G1276" s="8">
        <v>15</v>
      </c>
      <c r="H1276" s="8">
        <v>151.89248000000001</v>
      </c>
    </row>
    <row r="1277" spans="1:8" s="7" customFormat="1" ht="27.75" hidden="1" customHeight="1" outlineLevel="1" x14ac:dyDescent="0.25">
      <c r="A1277" s="61">
        <v>9756</v>
      </c>
      <c r="B1277" s="8" t="s">
        <v>215</v>
      </c>
      <c r="C1277" s="54" t="s">
        <v>2621</v>
      </c>
      <c r="D1277" s="8">
        <v>2021</v>
      </c>
      <c r="E1277" s="8"/>
      <c r="F1277" s="8">
        <v>283</v>
      </c>
      <c r="G1277" s="8">
        <v>15</v>
      </c>
      <c r="H1277" s="8">
        <v>489.16971000000001</v>
      </c>
    </row>
    <row r="1278" spans="1:8" s="7" customFormat="1" ht="27.75" hidden="1" customHeight="1" outlineLevel="1" x14ac:dyDescent="0.25">
      <c r="A1278" s="61">
        <v>9876</v>
      </c>
      <c r="B1278" s="8" t="s">
        <v>215</v>
      </c>
      <c r="C1278" s="54" t="s">
        <v>2622</v>
      </c>
      <c r="D1278" s="8">
        <v>2021</v>
      </c>
      <c r="E1278" s="8"/>
      <c r="F1278" s="8">
        <v>868</v>
      </c>
      <c r="G1278" s="8">
        <v>15</v>
      </c>
      <c r="H1278" s="8">
        <v>1860.1391100000001</v>
      </c>
    </row>
    <row r="1279" spans="1:8" s="7" customFormat="1" ht="27.75" hidden="1" customHeight="1" outlineLevel="1" x14ac:dyDescent="0.25">
      <c r="A1279" s="61">
        <v>9763</v>
      </c>
      <c r="B1279" s="8" t="s">
        <v>215</v>
      </c>
      <c r="C1279" s="54" t="s">
        <v>2623</v>
      </c>
      <c r="D1279" s="8">
        <v>2021</v>
      </c>
      <c r="E1279" s="8"/>
      <c r="F1279" s="8">
        <v>194</v>
      </c>
      <c r="G1279" s="8">
        <v>30</v>
      </c>
      <c r="H1279" s="8">
        <v>283.66816999999998</v>
      </c>
    </row>
    <row r="1280" spans="1:8" s="7" customFormat="1" ht="27.75" hidden="1" customHeight="1" outlineLevel="1" x14ac:dyDescent="0.25">
      <c r="A1280" s="61">
        <v>9448</v>
      </c>
      <c r="B1280" s="8" t="s">
        <v>215</v>
      </c>
      <c r="C1280" s="54" t="s">
        <v>2624</v>
      </c>
      <c r="D1280" s="8">
        <v>2021</v>
      </c>
      <c r="E1280" s="8"/>
      <c r="F1280" s="8">
        <v>5</v>
      </c>
      <c r="G1280" s="8">
        <v>15</v>
      </c>
      <c r="H1280" s="8">
        <v>156.78088</v>
      </c>
    </row>
    <row r="1281" spans="1:8" s="7" customFormat="1" ht="27.75" hidden="1" customHeight="1" outlineLevel="1" x14ac:dyDescent="0.25">
      <c r="A1281" s="62">
        <v>1487</v>
      </c>
      <c r="B1281" s="8" t="s">
        <v>215</v>
      </c>
      <c r="C1281" s="54" t="s">
        <v>2625</v>
      </c>
      <c r="D1281" s="8">
        <v>2021</v>
      </c>
      <c r="E1281" s="8"/>
      <c r="F1281" s="8">
        <v>196</v>
      </c>
      <c r="G1281" s="8">
        <v>15</v>
      </c>
      <c r="H1281" s="8">
        <v>291.77053999999998</v>
      </c>
    </row>
    <row r="1282" spans="1:8" s="7" customFormat="1" ht="27.75" hidden="1" customHeight="1" outlineLevel="1" x14ac:dyDescent="0.25">
      <c r="A1282" s="61">
        <v>9836</v>
      </c>
      <c r="B1282" s="8" t="s">
        <v>215</v>
      </c>
      <c r="C1282" s="54" t="s">
        <v>2626</v>
      </c>
      <c r="D1282" s="8">
        <v>2021</v>
      </c>
      <c r="E1282" s="8"/>
      <c r="F1282" s="8">
        <v>162</v>
      </c>
      <c r="G1282" s="8">
        <v>29</v>
      </c>
      <c r="H1282" s="8">
        <v>282.45461</v>
      </c>
    </row>
    <row r="1283" spans="1:8" s="7" customFormat="1" ht="27.75" hidden="1" customHeight="1" outlineLevel="1" x14ac:dyDescent="0.25">
      <c r="A1283" s="61">
        <v>9859</v>
      </c>
      <c r="B1283" s="8" t="s">
        <v>215</v>
      </c>
      <c r="C1283" s="54" t="s">
        <v>2627</v>
      </c>
      <c r="D1283" s="8">
        <v>2021</v>
      </c>
      <c r="E1283" s="8"/>
      <c r="F1283" s="8">
        <v>114</v>
      </c>
      <c r="G1283" s="8">
        <v>7</v>
      </c>
      <c r="H1283" s="8">
        <v>165.20024000000001</v>
      </c>
    </row>
    <row r="1284" spans="1:8" s="7" customFormat="1" ht="27.75" hidden="1" customHeight="1" outlineLevel="1" x14ac:dyDescent="0.25">
      <c r="A1284" s="61">
        <v>9847</v>
      </c>
      <c r="B1284" s="8" t="s">
        <v>215</v>
      </c>
      <c r="C1284" s="54" t="s">
        <v>2628</v>
      </c>
      <c r="D1284" s="8">
        <v>2021</v>
      </c>
      <c r="E1284" s="8"/>
      <c r="F1284" s="8">
        <v>125</v>
      </c>
      <c r="G1284" s="8">
        <v>15</v>
      </c>
      <c r="H1284" s="8">
        <v>221.41701</v>
      </c>
    </row>
    <row r="1285" spans="1:8" s="7" customFormat="1" ht="27.75" hidden="1" customHeight="1" outlineLevel="1" x14ac:dyDescent="0.25">
      <c r="A1285" s="61">
        <v>9815</v>
      </c>
      <c r="B1285" s="8" t="s">
        <v>215</v>
      </c>
      <c r="C1285" s="54" t="s">
        <v>2629</v>
      </c>
      <c r="D1285" s="8">
        <v>2021</v>
      </c>
      <c r="E1285" s="8"/>
      <c r="F1285" s="8">
        <v>202</v>
      </c>
      <c r="G1285" s="8">
        <v>15</v>
      </c>
      <c r="H1285" s="8">
        <v>287.60156000000001</v>
      </c>
    </row>
    <row r="1286" spans="1:8" s="7" customFormat="1" ht="27.75" hidden="1" customHeight="1" outlineLevel="1" x14ac:dyDescent="0.25">
      <c r="A1286" s="62">
        <v>9581</v>
      </c>
      <c r="B1286" s="8" t="s">
        <v>215</v>
      </c>
      <c r="C1286" s="54" t="s">
        <v>2630</v>
      </c>
      <c r="D1286" s="8">
        <v>2021</v>
      </c>
      <c r="E1286" s="8"/>
      <c r="F1286" s="8">
        <v>3</v>
      </c>
      <c r="G1286" s="8">
        <v>15</v>
      </c>
      <c r="H1286" s="8">
        <v>43.139879999999998</v>
      </c>
    </row>
    <row r="1287" spans="1:8" s="7" customFormat="1" ht="27.75" hidden="1" customHeight="1" outlineLevel="1" x14ac:dyDescent="0.25">
      <c r="A1287" s="61">
        <v>9825</v>
      </c>
      <c r="B1287" s="8" t="s">
        <v>215</v>
      </c>
      <c r="C1287" s="54" t="s">
        <v>2631</v>
      </c>
      <c r="D1287" s="8">
        <v>2021</v>
      </c>
      <c r="E1287" s="8"/>
      <c r="F1287" s="8">
        <v>70</v>
      </c>
      <c r="G1287" s="8">
        <v>15</v>
      </c>
      <c r="H1287" s="8">
        <v>133.73886999999999</v>
      </c>
    </row>
    <row r="1288" spans="1:8" s="7" customFormat="1" ht="27.75" hidden="1" customHeight="1" outlineLevel="1" x14ac:dyDescent="0.25">
      <c r="A1288" s="61">
        <v>9715</v>
      </c>
      <c r="B1288" s="8" t="s">
        <v>215</v>
      </c>
      <c r="C1288" s="85" t="s">
        <v>2632</v>
      </c>
      <c r="D1288" s="8">
        <v>2021</v>
      </c>
      <c r="E1288" s="8"/>
      <c r="F1288" s="8">
        <v>180</v>
      </c>
      <c r="G1288" s="8">
        <v>15</v>
      </c>
      <c r="H1288" s="8">
        <v>253.58369999999999</v>
      </c>
    </row>
    <row r="1289" spans="1:8" s="7" customFormat="1" ht="27.75" hidden="1" customHeight="1" outlineLevel="1" x14ac:dyDescent="0.25">
      <c r="A1289" s="61">
        <v>9871</v>
      </c>
      <c r="B1289" s="8" t="s">
        <v>215</v>
      </c>
      <c r="C1289" s="54" t="s">
        <v>2633</v>
      </c>
      <c r="D1289" s="8">
        <v>2021</v>
      </c>
      <c r="E1289" s="8"/>
      <c r="F1289" s="8">
        <v>100</v>
      </c>
      <c r="G1289" s="8">
        <v>15</v>
      </c>
      <c r="H1289" s="8">
        <v>192.09135000000001</v>
      </c>
    </row>
    <row r="1290" spans="1:8" s="7" customFormat="1" ht="27.75" hidden="1" customHeight="1" outlineLevel="1" x14ac:dyDescent="0.25">
      <c r="A1290" s="62">
        <v>1516</v>
      </c>
      <c r="B1290" s="8" t="s">
        <v>215</v>
      </c>
      <c r="C1290" s="54" t="s">
        <v>2634</v>
      </c>
      <c r="D1290" s="8">
        <v>2021</v>
      </c>
      <c r="E1290" s="8"/>
      <c r="F1290" s="8">
        <v>384</v>
      </c>
      <c r="G1290" s="8">
        <v>15</v>
      </c>
      <c r="H1290" s="8">
        <v>531.68168000000003</v>
      </c>
    </row>
    <row r="1291" spans="1:8" s="7" customFormat="1" ht="27.75" hidden="1" customHeight="1" outlineLevel="1" x14ac:dyDescent="0.25">
      <c r="A1291" s="61">
        <v>9857</v>
      </c>
      <c r="B1291" s="8" t="s">
        <v>215</v>
      </c>
      <c r="C1291" s="54" t="s">
        <v>2635</v>
      </c>
      <c r="D1291" s="8">
        <v>2021</v>
      </c>
      <c r="E1291" s="8"/>
      <c r="F1291" s="8">
        <v>160</v>
      </c>
      <c r="G1291" s="8">
        <v>15</v>
      </c>
      <c r="H1291" s="8">
        <v>164.72433000000001</v>
      </c>
    </row>
    <row r="1292" spans="1:8" s="7" customFormat="1" ht="27.75" hidden="1" customHeight="1" outlineLevel="1" x14ac:dyDescent="0.25">
      <c r="A1292" s="61">
        <v>9824</v>
      </c>
      <c r="B1292" s="8" t="s">
        <v>215</v>
      </c>
      <c r="C1292" s="54" t="s">
        <v>2636</v>
      </c>
      <c r="D1292" s="8">
        <v>2021</v>
      </c>
      <c r="E1292" s="8"/>
      <c r="F1292" s="8">
        <v>30</v>
      </c>
      <c r="G1292" s="8">
        <v>15</v>
      </c>
      <c r="H1292" s="8">
        <v>49.721457999999998</v>
      </c>
    </row>
    <row r="1293" spans="1:8" s="7" customFormat="1" ht="27.75" hidden="1" customHeight="1" outlineLevel="1" x14ac:dyDescent="0.25">
      <c r="A1293" s="62">
        <v>9823</v>
      </c>
      <c r="B1293" s="8" t="s">
        <v>215</v>
      </c>
      <c r="C1293" s="54" t="s">
        <v>2637</v>
      </c>
      <c r="D1293" s="8">
        <v>2021</v>
      </c>
      <c r="E1293" s="8"/>
      <c r="F1293" s="8">
        <v>40</v>
      </c>
      <c r="G1293" s="8">
        <v>24</v>
      </c>
      <c r="H1293" s="8">
        <v>51.271850000000001</v>
      </c>
    </row>
    <row r="1294" spans="1:8" s="7" customFormat="1" ht="27.75" hidden="1" customHeight="1" outlineLevel="1" x14ac:dyDescent="0.25">
      <c r="A1294" s="62">
        <v>1458</v>
      </c>
      <c r="B1294" s="8" t="s">
        <v>215</v>
      </c>
      <c r="C1294" s="54" t="s">
        <v>2638</v>
      </c>
      <c r="D1294" s="8">
        <v>2021</v>
      </c>
      <c r="E1294" s="8"/>
      <c r="F1294" s="8">
        <v>30</v>
      </c>
      <c r="G1294" s="8">
        <v>10</v>
      </c>
      <c r="H1294" s="8">
        <v>40.193959999999997</v>
      </c>
    </row>
    <row r="1295" spans="1:8" s="7" customFormat="1" ht="27.75" hidden="1" customHeight="1" outlineLevel="1" x14ac:dyDescent="0.25">
      <c r="A1295" s="62">
        <v>9764</v>
      </c>
      <c r="B1295" s="8" t="s">
        <v>215</v>
      </c>
      <c r="C1295" s="54" t="s">
        <v>2639</v>
      </c>
      <c r="D1295" s="8">
        <v>2021</v>
      </c>
      <c r="E1295" s="8"/>
      <c r="F1295" s="8">
        <v>85</v>
      </c>
      <c r="G1295" s="8">
        <v>15</v>
      </c>
      <c r="H1295" s="8">
        <v>114.75641</v>
      </c>
    </row>
    <row r="1296" spans="1:8" s="7" customFormat="1" ht="27.75" hidden="1" customHeight="1" outlineLevel="1" x14ac:dyDescent="0.25">
      <c r="A1296" s="61">
        <v>9751</v>
      </c>
      <c r="B1296" s="8" t="s">
        <v>215</v>
      </c>
      <c r="C1296" s="54" t="s">
        <v>2640</v>
      </c>
      <c r="D1296" s="8">
        <v>2021</v>
      </c>
      <c r="E1296" s="8"/>
      <c r="F1296" s="8">
        <v>100</v>
      </c>
      <c r="G1296" s="8">
        <v>12</v>
      </c>
      <c r="H1296" s="8">
        <v>75.21114</v>
      </c>
    </row>
    <row r="1297" spans="1:8" s="7" customFormat="1" ht="27.75" hidden="1" customHeight="1" outlineLevel="1" x14ac:dyDescent="0.25">
      <c r="A1297" s="61">
        <v>9760</v>
      </c>
      <c r="B1297" s="8" t="s">
        <v>215</v>
      </c>
      <c r="C1297" s="54" t="s">
        <v>2641</v>
      </c>
      <c r="D1297" s="8">
        <v>2021</v>
      </c>
      <c r="E1297" s="8"/>
      <c r="F1297" s="8">
        <v>35</v>
      </c>
      <c r="G1297" s="8">
        <v>30</v>
      </c>
      <c r="H1297" s="8">
        <v>73.574330000000003</v>
      </c>
    </row>
    <row r="1298" spans="1:8" s="7" customFormat="1" ht="27.75" hidden="1" customHeight="1" outlineLevel="1" x14ac:dyDescent="0.25">
      <c r="A1298" s="61">
        <v>9872</v>
      </c>
      <c r="B1298" s="8" t="s">
        <v>215</v>
      </c>
      <c r="C1298" s="54" t="s">
        <v>2642</v>
      </c>
      <c r="D1298" s="8">
        <v>2021</v>
      </c>
      <c r="E1298" s="8"/>
      <c r="F1298" s="8">
        <v>102</v>
      </c>
      <c r="G1298" s="8">
        <v>15</v>
      </c>
      <c r="H1298" s="8">
        <v>276.12</v>
      </c>
    </row>
    <row r="1299" spans="1:8" s="7" customFormat="1" ht="27.75" hidden="1" customHeight="1" outlineLevel="1" x14ac:dyDescent="0.25">
      <c r="A1299" s="61">
        <v>9749</v>
      </c>
      <c r="B1299" s="8" t="s">
        <v>215</v>
      </c>
      <c r="C1299" s="54" t="s">
        <v>2643</v>
      </c>
      <c r="D1299" s="8">
        <v>2021</v>
      </c>
      <c r="E1299" s="8"/>
      <c r="F1299" s="8">
        <v>30</v>
      </c>
      <c r="G1299" s="8">
        <v>15</v>
      </c>
      <c r="H1299" s="8">
        <v>44.851390000000002</v>
      </c>
    </row>
    <row r="1300" spans="1:8" s="7" customFormat="1" ht="57.75" hidden="1" customHeight="1" outlineLevel="1" x14ac:dyDescent="0.25">
      <c r="A1300" s="6">
        <v>1060</v>
      </c>
      <c r="B1300" s="8" t="s">
        <v>215</v>
      </c>
      <c r="C1300" s="54" t="s">
        <v>216</v>
      </c>
      <c r="D1300" s="8">
        <v>2019</v>
      </c>
      <c r="E1300" s="8"/>
      <c r="F1300" s="8">
        <v>520</v>
      </c>
      <c r="G1300" s="8">
        <v>15</v>
      </c>
      <c r="H1300" s="8">
        <v>471.565</v>
      </c>
    </row>
    <row r="1301" spans="1:8" s="7" customFormat="1" ht="53.25" hidden="1" customHeight="1" outlineLevel="1" x14ac:dyDescent="0.25">
      <c r="A1301" s="6">
        <v>6716</v>
      </c>
      <c r="B1301" s="8" t="s">
        <v>215</v>
      </c>
      <c r="C1301" s="54" t="s">
        <v>4083</v>
      </c>
      <c r="D1301" s="8">
        <v>2019</v>
      </c>
      <c r="E1301" s="8"/>
      <c r="F1301" s="8">
        <v>30</v>
      </c>
      <c r="G1301" s="8">
        <v>6</v>
      </c>
      <c r="H1301" s="8">
        <v>29</v>
      </c>
    </row>
    <row r="1302" spans="1:8" s="7" customFormat="1" ht="63" hidden="1" outlineLevel="1" x14ac:dyDescent="0.25">
      <c r="A1302" s="6">
        <v>6717</v>
      </c>
      <c r="B1302" s="8" t="s">
        <v>215</v>
      </c>
      <c r="C1302" s="54" t="s">
        <v>1049</v>
      </c>
      <c r="D1302" s="8">
        <v>2019</v>
      </c>
      <c r="E1302" s="8"/>
      <c r="F1302" s="8">
        <v>232</v>
      </c>
      <c r="G1302" s="8">
        <v>16</v>
      </c>
      <c r="H1302" s="8">
        <v>325</v>
      </c>
    </row>
    <row r="1303" spans="1:8" s="7" customFormat="1" ht="47.25" hidden="1" outlineLevel="1" x14ac:dyDescent="0.25">
      <c r="A1303" s="6">
        <v>6718</v>
      </c>
      <c r="B1303" s="8" t="s">
        <v>215</v>
      </c>
      <c r="C1303" s="54" t="s">
        <v>4084</v>
      </c>
      <c r="D1303" s="8">
        <v>2019</v>
      </c>
      <c r="E1303" s="8"/>
      <c r="F1303" s="8">
        <v>60</v>
      </c>
      <c r="G1303" s="8">
        <v>15</v>
      </c>
      <c r="H1303" s="8">
        <v>133</v>
      </c>
    </row>
    <row r="1304" spans="1:8" s="7" customFormat="1" ht="47.25" hidden="1" outlineLevel="1" x14ac:dyDescent="0.25">
      <c r="A1304" s="6">
        <v>6719</v>
      </c>
      <c r="B1304" s="8" t="s">
        <v>215</v>
      </c>
      <c r="C1304" s="54" t="s">
        <v>1050</v>
      </c>
      <c r="D1304" s="8">
        <v>2019</v>
      </c>
      <c r="E1304" s="8"/>
      <c r="F1304" s="8">
        <v>142</v>
      </c>
      <c r="G1304" s="8">
        <v>15</v>
      </c>
      <c r="H1304" s="8">
        <v>292</v>
      </c>
    </row>
    <row r="1305" spans="1:8" s="7" customFormat="1" ht="47.25" hidden="1" outlineLevel="1" x14ac:dyDescent="0.25">
      <c r="A1305" s="6">
        <v>6720</v>
      </c>
      <c r="B1305" s="8" t="s">
        <v>215</v>
      </c>
      <c r="C1305" s="54" t="s">
        <v>4085</v>
      </c>
      <c r="D1305" s="8">
        <v>2019</v>
      </c>
      <c r="E1305" s="8"/>
      <c r="F1305" s="8">
        <v>190</v>
      </c>
      <c r="G1305" s="8">
        <v>15</v>
      </c>
      <c r="H1305" s="8">
        <v>310</v>
      </c>
    </row>
    <row r="1306" spans="1:8" s="7" customFormat="1" ht="47.25" hidden="1" outlineLevel="1" x14ac:dyDescent="0.25">
      <c r="A1306" s="6">
        <v>6721</v>
      </c>
      <c r="B1306" s="8" t="s">
        <v>215</v>
      </c>
      <c r="C1306" s="54" t="s">
        <v>4086</v>
      </c>
      <c r="D1306" s="8">
        <v>2019</v>
      </c>
      <c r="E1306" s="8"/>
      <c r="F1306" s="8">
        <v>236</v>
      </c>
      <c r="G1306" s="8">
        <v>15</v>
      </c>
      <c r="H1306" s="8">
        <v>311</v>
      </c>
    </row>
    <row r="1307" spans="1:8" s="7" customFormat="1" ht="47.25" hidden="1" outlineLevel="1" x14ac:dyDescent="0.25">
      <c r="A1307" s="6">
        <v>6722</v>
      </c>
      <c r="B1307" s="8" t="s">
        <v>215</v>
      </c>
      <c r="C1307" s="54" t="s">
        <v>1051</v>
      </c>
      <c r="D1307" s="8">
        <v>2019</v>
      </c>
      <c r="E1307" s="8"/>
      <c r="F1307" s="8">
        <v>50</v>
      </c>
      <c r="G1307" s="8">
        <v>15</v>
      </c>
      <c r="H1307" s="8">
        <v>194</v>
      </c>
    </row>
    <row r="1308" spans="1:8" s="7" customFormat="1" ht="47.25" hidden="1" outlineLevel="1" x14ac:dyDescent="0.25">
      <c r="A1308" s="6">
        <v>6723</v>
      </c>
      <c r="B1308" s="8" t="s">
        <v>215</v>
      </c>
      <c r="C1308" s="54" t="s">
        <v>1052</v>
      </c>
      <c r="D1308" s="8">
        <v>2019</v>
      </c>
      <c r="E1308" s="8"/>
      <c r="F1308" s="8">
        <v>49</v>
      </c>
      <c r="G1308" s="8">
        <v>13</v>
      </c>
      <c r="H1308" s="8">
        <v>177</v>
      </c>
    </row>
    <row r="1309" spans="1:8" s="7" customFormat="1" ht="47.25" hidden="1" outlineLevel="1" x14ac:dyDescent="0.25">
      <c r="A1309" s="6">
        <v>6724</v>
      </c>
      <c r="B1309" s="8" t="s">
        <v>215</v>
      </c>
      <c r="C1309" s="54" t="s">
        <v>1053</v>
      </c>
      <c r="D1309" s="8">
        <v>2019</v>
      </c>
      <c r="E1309" s="8"/>
      <c r="F1309" s="8">
        <v>30</v>
      </c>
      <c r="G1309" s="8">
        <v>5</v>
      </c>
      <c r="H1309" s="8">
        <v>90</v>
      </c>
    </row>
    <row r="1310" spans="1:8" s="7" customFormat="1" ht="78.75" hidden="1" outlineLevel="1" x14ac:dyDescent="0.25">
      <c r="A1310" s="6">
        <v>6725</v>
      </c>
      <c r="B1310" s="8" t="s">
        <v>215</v>
      </c>
      <c r="C1310" s="54" t="s">
        <v>794</v>
      </c>
      <c r="D1310" s="8">
        <v>2019</v>
      </c>
      <c r="E1310" s="8"/>
      <c r="F1310" s="8">
        <v>8</v>
      </c>
      <c r="G1310" s="8">
        <v>7</v>
      </c>
      <c r="H1310" s="8">
        <v>47</v>
      </c>
    </row>
    <row r="1311" spans="1:8" s="7" customFormat="1" ht="47.25" hidden="1" outlineLevel="1" x14ac:dyDescent="0.25">
      <c r="A1311" s="6">
        <v>6726</v>
      </c>
      <c r="B1311" s="8" t="s">
        <v>215</v>
      </c>
      <c r="C1311" s="54" t="s">
        <v>1054</v>
      </c>
      <c r="D1311" s="8">
        <v>2019</v>
      </c>
      <c r="E1311" s="8"/>
      <c r="F1311" s="8">
        <v>265</v>
      </c>
      <c r="G1311" s="8">
        <v>15</v>
      </c>
      <c r="H1311" s="8">
        <v>409</v>
      </c>
    </row>
    <row r="1312" spans="1:8" s="7" customFormat="1" ht="63" hidden="1" outlineLevel="1" x14ac:dyDescent="0.25">
      <c r="A1312" s="6">
        <v>6727</v>
      </c>
      <c r="B1312" s="8" t="s">
        <v>215</v>
      </c>
      <c r="C1312" s="54" t="s">
        <v>1055</v>
      </c>
      <c r="D1312" s="8">
        <v>2019</v>
      </c>
      <c r="E1312" s="8"/>
      <c r="F1312" s="8">
        <v>30</v>
      </c>
      <c r="G1312" s="8">
        <v>15</v>
      </c>
      <c r="H1312" s="8">
        <v>102</v>
      </c>
    </row>
    <row r="1313" spans="1:8" s="7" customFormat="1" ht="63" hidden="1" outlineLevel="1" x14ac:dyDescent="0.25">
      <c r="A1313" s="6">
        <v>938</v>
      </c>
      <c r="B1313" s="8" t="s">
        <v>215</v>
      </c>
      <c r="C1313" s="54" t="s">
        <v>1056</v>
      </c>
      <c r="D1313" s="8">
        <v>2019</v>
      </c>
      <c r="E1313" s="8"/>
      <c r="F1313" s="8">
        <v>110</v>
      </c>
      <c r="G1313" s="8">
        <v>30</v>
      </c>
      <c r="H1313" s="8">
        <v>193</v>
      </c>
    </row>
    <row r="1314" spans="1:8" s="7" customFormat="1" ht="47.25" hidden="1" outlineLevel="1" x14ac:dyDescent="0.25">
      <c r="A1314" s="6">
        <v>6728</v>
      </c>
      <c r="B1314" s="8" t="s">
        <v>215</v>
      </c>
      <c r="C1314" s="54" t="s">
        <v>1057</v>
      </c>
      <c r="D1314" s="8">
        <v>2019</v>
      </c>
      <c r="E1314" s="8"/>
      <c r="F1314" s="8">
        <v>40</v>
      </c>
      <c r="G1314" s="8">
        <v>5</v>
      </c>
      <c r="H1314" s="8">
        <v>113</v>
      </c>
    </row>
    <row r="1315" spans="1:8" s="7" customFormat="1" ht="63" hidden="1" outlineLevel="1" x14ac:dyDescent="0.25">
      <c r="A1315" s="6">
        <v>6729</v>
      </c>
      <c r="B1315" s="8" t="s">
        <v>215</v>
      </c>
      <c r="C1315" s="54" t="s">
        <v>1058</v>
      </c>
      <c r="D1315" s="8">
        <v>2019</v>
      </c>
      <c r="E1315" s="8"/>
      <c r="F1315" s="8">
        <v>40</v>
      </c>
      <c r="G1315" s="8">
        <v>15</v>
      </c>
      <c r="H1315" s="8">
        <v>109</v>
      </c>
    </row>
    <row r="1316" spans="1:8" s="7" customFormat="1" ht="47.25" hidden="1" outlineLevel="1" x14ac:dyDescent="0.25">
      <c r="A1316" s="6">
        <v>1135</v>
      </c>
      <c r="B1316" s="8" t="s">
        <v>215</v>
      </c>
      <c r="C1316" s="54" t="s">
        <v>1059</v>
      </c>
      <c r="D1316" s="8">
        <v>2019</v>
      </c>
      <c r="E1316" s="8"/>
      <c r="F1316" s="8">
        <v>60</v>
      </c>
      <c r="G1316" s="8">
        <v>16</v>
      </c>
      <c r="H1316" s="8">
        <v>131</v>
      </c>
    </row>
    <row r="1317" spans="1:8" s="7" customFormat="1" ht="47.25" hidden="1" outlineLevel="1" x14ac:dyDescent="0.25">
      <c r="A1317" s="6">
        <v>6730</v>
      </c>
      <c r="B1317" s="8" t="s">
        <v>215</v>
      </c>
      <c r="C1317" s="54" t="s">
        <v>1060</v>
      </c>
      <c r="D1317" s="8">
        <v>2019</v>
      </c>
      <c r="E1317" s="8"/>
      <c r="F1317" s="8">
        <v>20</v>
      </c>
      <c r="G1317" s="8">
        <v>5</v>
      </c>
      <c r="H1317" s="8">
        <v>92</v>
      </c>
    </row>
    <row r="1318" spans="1:8" s="7" customFormat="1" ht="63" hidden="1" outlineLevel="1" x14ac:dyDescent="0.25">
      <c r="A1318" s="6">
        <v>6731</v>
      </c>
      <c r="B1318" s="8" t="s">
        <v>215</v>
      </c>
      <c r="C1318" s="54" t="s">
        <v>1061</v>
      </c>
      <c r="D1318" s="8">
        <v>2019</v>
      </c>
      <c r="E1318" s="8"/>
      <c r="F1318" s="8">
        <v>72</v>
      </c>
      <c r="G1318" s="8">
        <v>15</v>
      </c>
      <c r="H1318" s="8">
        <v>174</v>
      </c>
    </row>
    <row r="1319" spans="1:8" s="7" customFormat="1" ht="47.25" hidden="1" outlineLevel="1" x14ac:dyDescent="0.25">
      <c r="A1319" s="6">
        <v>807</v>
      </c>
      <c r="B1319" s="8" t="s">
        <v>215</v>
      </c>
      <c r="C1319" s="54" t="s">
        <v>1062</v>
      </c>
      <c r="D1319" s="8">
        <v>2019</v>
      </c>
      <c r="E1319" s="8"/>
      <c r="F1319" s="8">
        <v>194</v>
      </c>
      <c r="G1319" s="8">
        <v>15</v>
      </c>
      <c r="H1319" s="8">
        <v>317</v>
      </c>
    </row>
    <row r="1320" spans="1:8" s="7" customFormat="1" ht="78.75" hidden="1" outlineLevel="1" x14ac:dyDescent="0.25">
      <c r="A1320" s="6">
        <v>1782</v>
      </c>
      <c r="B1320" s="8" t="s">
        <v>215</v>
      </c>
      <c r="C1320" s="54" t="s">
        <v>1063</v>
      </c>
      <c r="D1320" s="8">
        <v>2019</v>
      </c>
      <c r="E1320" s="8"/>
      <c r="F1320" s="8">
        <v>15</v>
      </c>
      <c r="G1320" s="8">
        <v>15</v>
      </c>
      <c r="H1320" s="8">
        <v>95</v>
      </c>
    </row>
    <row r="1321" spans="1:8" s="7" customFormat="1" ht="78.75" hidden="1" outlineLevel="1" x14ac:dyDescent="0.25">
      <c r="A1321" s="6">
        <v>6732</v>
      </c>
      <c r="B1321" s="8" t="s">
        <v>215</v>
      </c>
      <c r="C1321" s="54" t="s">
        <v>798</v>
      </c>
      <c r="D1321" s="8">
        <v>2019</v>
      </c>
      <c r="E1321" s="8"/>
      <c r="F1321" s="8">
        <v>272</v>
      </c>
      <c r="G1321" s="8">
        <v>60</v>
      </c>
      <c r="H1321" s="8">
        <v>239</v>
      </c>
    </row>
    <row r="1322" spans="1:8" s="7" customFormat="1" ht="47.25" hidden="1" outlineLevel="1" x14ac:dyDescent="0.25">
      <c r="A1322" s="6">
        <v>6733</v>
      </c>
      <c r="B1322" s="8" t="s">
        <v>215</v>
      </c>
      <c r="C1322" s="54" t="s">
        <v>1064</v>
      </c>
      <c r="D1322" s="8">
        <v>2019</v>
      </c>
      <c r="E1322" s="8"/>
      <c r="F1322" s="8">
        <v>54</v>
      </c>
      <c r="G1322" s="8">
        <v>15</v>
      </c>
      <c r="H1322" s="8">
        <v>190</v>
      </c>
    </row>
    <row r="1323" spans="1:8" s="7" customFormat="1" ht="63" hidden="1" outlineLevel="1" x14ac:dyDescent="0.25">
      <c r="A1323" s="6">
        <v>6734</v>
      </c>
      <c r="B1323" s="8" t="s">
        <v>215</v>
      </c>
      <c r="C1323" s="54" t="s">
        <v>1065</v>
      </c>
      <c r="D1323" s="8">
        <v>2019</v>
      </c>
      <c r="E1323" s="8"/>
      <c r="F1323" s="8">
        <v>20</v>
      </c>
      <c r="G1323" s="8">
        <v>5</v>
      </c>
      <c r="H1323" s="8">
        <v>153</v>
      </c>
    </row>
    <row r="1324" spans="1:8" s="7" customFormat="1" ht="47.25" hidden="1" outlineLevel="1" x14ac:dyDescent="0.25">
      <c r="A1324" s="6">
        <v>1319</v>
      </c>
      <c r="B1324" s="8" t="s">
        <v>215</v>
      </c>
      <c r="C1324" s="54" t="s">
        <v>1066</v>
      </c>
      <c r="D1324" s="8">
        <v>2019</v>
      </c>
      <c r="E1324" s="8"/>
      <c r="F1324" s="8">
        <v>210</v>
      </c>
      <c r="G1324" s="8">
        <v>15</v>
      </c>
      <c r="H1324" s="8">
        <v>463</v>
      </c>
    </row>
    <row r="1325" spans="1:8" s="7" customFormat="1" ht="47.25" hidden="1" outlineLevel="1" x14ac:dyDescent="0.25">
      <c r="A1325" s="6">
        <v>1523</v>
      </c>
      <c r="B1325" s="8" t="s">
        <v>215</v>
      </c>
      <c r="C1325" s="54" t="s">
        <v>1067</v>
      </c>
      <c r="D1325" s="8">
        <v>2019</v>
      </c>
      <c r="E1325" s="8"/>
      <c r="F1325" s="8">
        <v>11</v>
      </c>
      <c r="G1325" s="8">
        <v>15</v>
      </c>
      <c r="H1325" s="8">
        <v>159</v>
      </c>
    </row>
    <row r="1326" spans="1:8" s="7" customFormat="1" ht="63" hidden="1" outlineLevel="1" x14ac:dyDescent="0.25">
      <c r="A1326" s="6">
        <v>6735</v>
      </c>
      <c r="B1326" s="8" t="s">
        <v>215</v>
      </c>
      <c r="C1326" s="54" t="s">
        <v>1068</v>
      </c>
      <c r="D1326" s="8">
        <v>2019</v>
      </c>
      <c r="E1326" s="8"/>
      <c r="F1326" s="8">
        <v>22</v>
      </c>
      <c r="G1326" s="8">
        <v>10</v>
      </c>
      <c r="H1326" s="8">
        <v>153</v>
      </c>
    </row>
    <row r="1327" spans="1:8" s="7" customFormat="1" ht="47.25" hidden="1" outlineLevel="1" x14ac:dyDescent="0.25">
      <c r="A1327" s="6">
        <v>6736</v>
      </c>
      <c r="B1327" s="8" t="s">
        <v>215</v>
      </c>
      <c r="C1327" s="54" t="s">
        <v>1069</v>
      </c>
      <c r="D1327" s="8">
        <v>2019</v>
      </c>
      <c r="E1327" s="8"/>
      <c r="F1327" s="8">
        <v>40</v>
      </c>
      <c r="G1327" s="8">
        <v>6</v>
      </c>
      <c r="H1327" s="8">
        <v>195</v>
      </c>
    </row>
    <row r="1328" spans="1:8" s="7" customFormat="1" ht="63" hidden="1" outlineLevel="1" x14ac:dyDescent="0.25">
      <c r="A1328" s="6">
        <v>755</v>
      </c>
      <c r="B1328" s="8" t="s">
        <v>215</v>
      </c>
      <c r="C1328" s="54" t="s">
        <v>1070</v>
      </c>
      <c r="D1328" s="8">
        <v>2019</v>
      </c>
      <c r="E1328" s="8"/>
      <c r="F1328" s="8">
        <v>150</v>
      </c>
      <c r="G1328" s="8">
        <v>15</v>
      </c>
      <c r="H1328" s="8">
        <v>258</v>
      </c>
    </row>
    <row r="1329" spans="1:8" s="7" customFormat="1" ht="47.25" hidden="1" outlineLevel="1" x14ac:dyDescent="0.25">
      <c r="A1329" s="6">
        <v>603</v>
      </c>
      <c r="B1329" s="8" t="s">
        <v>215</v>
      </c>
      <c r="C1329" s="54" t="s">
        <v>1071</v>
      </c>
      <c r="D1329" s="8">
        <v>2019</v>
      </c>
      <c r="E1329" s="8"/>
      <c r="F1329" s="8">
        <v>75</v>
      </c>
      <c r="G1329" s="8">
        <v>15</v>
      </c>
      <c r="H1329" s="8">
        <v>88</v>
      </c>
    </row>
    <row r="1330" spans="1:8" s="7" customFormat="1" ht="47.25" hidden="1" outlineLevel="1" x14ac:dyDescent="0.25">
      <c r="A1330" s="6">
        <v>1553</v>
      </c>
      <c r="B1330" s="8" t="s">
        <v>215</v>
      </c>
      <c r="C1330" s="54" t="s">
        <v>1072</v>
      </c>
      <c r="D1330" s="8">
        <v>2019</v>
      </c>
      <c r="E1330" s="8"/>
      <c r="F1330" s="8">
        <v>31</v>
      </c>
      <c r="G1330" s="8">
        <v>9</v>
      </c>
      <c r="H1330" s="8">
        <v>224</v>
      </c>
    </row>
    <row r="1331" spans="1:8" s="7" customFormat="1" ht="78.75" hidden="1" outlineLevel="1" x14ac:dyDescent="0.25">
      <c r="A1331" s="6">
        <v>6737</v>
      </c>
      <c r="B1331" s="8" t="s">
        <v>215</v>
      </c>
      <c r="C1331" s="54" t="s">
        <v>1073</v>
      </c>
      <c r="D1331" s="8">
        <v>2019</v>
      </c>
      <c r="E1331" s="8"/>
      <c r="F1331" s="8">
        <v>20</v>
      </c>
      <c r="G1331" s="8">
        <v>35</v>
      </c>
      <c r="H1331" s="8">
        <v>159</v>
      </c>
    </row>
    <row r="1332" spans="1:8" s="7" customFormat="1" ht="47.25" hidden="1" outlineLevel="1" x14ac:dyDescent="0.25">
      <c r="A1332" s="6">
        <v>1136</v>
      </c>
      <c r="B1332" s="8" t="s">
        <v>215</v>
      </c>
      <c r="C1332" s="54" t="s">
        <v>1074</v>
      </c>
      <c r="D1332" s="8">
        <v>2019</v>
      </c>
      <c r="E1332" s="8"/>
      <c r="F1332" s="8">
        <v>240</v>
      </c>
      <c r="G1332" s="8">
        <v>15</v>
      </c>
      <c r="H1332" s="8">
        <v>315</v>
      </c>
    </row>
    <row r="1333" spans="1:8" s="7" customFormat="1" ht="47.25" hidden="1" outlineLevel="1" x14ac:dyDescent="0.25">
      <c r="A1333" s="6">
        <v>6738</v>
      </c>
      <c r="B1333" s="8" t="s">
        <v>215</v>
      </c>
      <c r="C1333" s="54" t="s">
        <v>1075</v>
      </c>
      <c r="D1333" s="8">
        <v>2019</v>
      </c>
      <c r="E1333" s="8"/>
      <c r="F1333" s="8">
        <v>67</v>
      </c>
      <c r="G1333" s="8">
        <v>15</v>
      </c>
      <c r="H1333" s="8">
        <v>168.46</v>
      </c>
    </row>
    <row r="1334" spans="1:8" s="7" customFormat="1" ht="63" hidden="1" outlineLevel="1" x14ac:dyDescent="0.25">
      <c r="A1334" s="6">
        <v>1414</v>
      </c>
      <c r="B1334" s="8" t="s">
        <v>215</v>
      </c>
      <c r="C1334" s="54" t="s">
        <v>1076</v>
      </c>
      <c r="D1334" s="8">
        <v>2019</v>
      </c>
      <c r="E1334" s="8"/>
      <c r="F1334" s="8">
        <v>30</v>
      </c>
      <c r="G1334" s="8">
        <v>15</v>
      </c>
      <c r="H1334" s="8">
        <v>174</v>
      </c>
    </row>
    <row r="1335" spans="1:8" s="7" customFormat="1" ht="47.25" hidden="1" outlineLevel="1" x14ac:dyDescent="0.25">
      <c r="A1335" s="6">
        <v>1551</v>
      </c>
      <c r="B1335" s="8" t="s">
        <v>215</v>
      </c>
      <c r="C1335" s="54" t="s">
        <v>1077</v>
      </c>
      <c r="D1335" s="8">
        <v>2019</v>
      </c>
      <c r="E1335" s="8"/>
      <c r="F1335" s="8">
        <v>40</v>
      </c>
      <c r="G1335" s="8">
        <v>15</v>
      </c>
      <c r="H1335" s="8">
        <v>278</v>
      </c>
    </row>
    <row r="1336" spans="1:8" s="7" customFormat="1" ht="94.5" hidden="1" outlineLevel="1" x14ac:dyDescent="0.25">
      <c r="A1336" s="6">
        <v>2291</v>
      </c>
      <c r="B1336" s="8" t="s">
        <v>215</v>
      </c>
      <c r="C1336" s="54" t="s">
        <v>1078</v>
      </c>
      <c r="D1336" s="8">
        <v>2019</v>
      </c>
      <c r="E1336" s="8"/>
      <c r="F1336" s="8">
        <v>30</v>
      </c>
      <c r="G1336" s="8">
        <v>15</v>
      </c>
      <c r="H1336" s="8">
        <v>139</v>
      </c>
    </row>
    <row r="1337" spans="1:8" s="7" customFormat="1" ht="78.75" hidden="1" outlineLevel="1" x14ac:dyDescent="0.25">
      <c r="A1337" s="6">
        <v>2402</v>
      </c>
      <c r="B1337" s="8" t="s">
        <v>215</v>
      </c>
      <c r="C1337" s="54" t="s">
        <v>1079</v>
      </c>
      <c r="D1337" s="8">
        <v>2019</v>
      </c>
      <c r="E1337" s="8"/>
      <c r="F1337" s="8">
        <v>19</v>
      </c>
      <c r="G1337" s="8">
        <v>5</v>
      </c>
      <c r="H1337" s="8">
        <v>145</v>
      </c>
    </row>
    <row r="1338" spans="1:8" s="7" customFormat="1" ht="78.75" hidden="1" outlineLevel="1" x14ac:dyDescent="0.25">
      <c r="A1338" s="6">
        <v>2556</v>
      </c>
      <c r="B1338" s="8" t="s">
        <v>215</v>
      </c>
      <c r="C1338" s="54" t="s">
        <v>1080</v>
      </c>
      <c r="D1338" s="8">
        <v>2019</v>
      </c>
      <c r="E1338" s="8"/>
      <c r="F1338" s="8">
        <v>18</v>
      </c>
      <c r="G1338" s="8">
        <v>15</v>
      </c>
      <c r="H1338" s="8">
        <v>149</v>
      </c>
    </row>
    <row r="1339" spans="1:8" s="7" customFormat="1" ht="47.25" hidden="1" outlineLevel="1" x14ac:dyDescent="0.25">
      <c r="A1339" s="6">
        <v>1712</v>
      </c>
      <c r="B1339" s="8" t="s">
        <v>215</v>
      </c>
      <c r="C1339" s="54" t="s">
        <v>1081</v>
      </c>
      <c r="D1339" s="8">
        <v>2019</v>
      </c>
      <c r="E1339" s="8"/>
      <c r="F1339" s="8">
        <v>23</v>
      </c>
      <c r="G1339" s="8">
        <v>15</v>
      </c>
      <c r="H1339" s="8">
        <v>199</v>
      </c>
    </row>
    <row r="1340" spans="1:8" s="7" customFormat="1" ht="63" hidden="1" outlineLevel="1" x14ac:dyDescent="0.25">
      <c r="A1340" s="6">
        <v>711</v>
      </c>
      <c r="B1340" s="8" t="s">
        <v>215</v>
      </c>
      <c r="C1340" s="54" t="s">
        <v>1082</v>
      </c>
      <c r="D1340" s="8">
        <v>2019</v>
      </c>
      <c r="E1340" s="8"/>
      <c r="F1340" s="8">
        <v>135</v>
      </c>
      <c r="G1340" s="8">
        <v>30</v>
      </c>
      <c r="H1340" s="8">
        <v>194</v>
      </c>
    </row>
    <row r="1341" spans="1:8" s="7" customFormat="1" ht="47.25" hidden="1" outlineLevel="1" x14ac:dyDescent="0.25">
      <c r="A1341" s="6">
        <v>939</v>
      </c>
      <c r="B1341" s="8" t="s">
        <v>215</v>
      </c>
      <c r="C1341" s="54" t="s">
        <v>1083</v>
      </c>
      <c r="D1341" s="8">
        <v>2019</v>
      </c>
      <c r="E1341" s="8"/>
      <c r="F1341" s="8">
        <v>110</v>
      </c>
      <c r="G1341" s="8">
        <v>15</v>
      </c>
      <c r="H1341" s="8">
        <v>262.45999999999998</v>
      </c>
    </row>
    <row r="1342" spans="1:8" s="7" customFormat="1" ht="47.25" hidden="1" outlineLevel="1" x14ac:dyDescent="0.25">
      <c r="A1342" s="6">
        <v>6739</v>
      </c>
      <c r="B1342" s="8" t="s">
        <v>215</v>
      </c>
      <c r="C1342" s="54" t="s">
        <v>1084</v>
      </c>
      <c r="D1342" s="8">
        <v>2019</v>
      </c>
      <c r="E1342" s="8"/>
      <c r="F1342" s="8">
        <v>70</v>
      </c>
      <c r="G1342" s="8">
        <v>15</v>
      </c>
      <c r="H1342" s="8">
        <v>269</v>
      </c>
    </row>
    <row r="1343" spans="1:8" s="7" customFormat="1" ht="94.5" hidden="1" outlineLevel="1" x14ac:dyDescent="0.25">
      <c r="A1343" s="6">
        <v>1852</v>
      </c>
      <c r="B1343" s="8" t="s">
        <v>215</v>
      </c>
      <c r="C1343" s="54" t="s">
        <v>1085</v>
      </c>
      <c r="D1343" s="8">
        <v>2019</v>
      </c>
      <c r="E1343" s="8"/>
      <c r="F1343" s="8">
        <v>14</v>
      </c>
      <c r="G1343" s="8">
        <v>15</v>
      </c>
      <c r="H1343" s="8">
        <v>154</v>
      </c>
    </row>
    <row r="1344" spans="1:8" s="7" customFormat="1" ht="63" hidden="1" outlineLevel="1" x14ac:dyDescent="0.25">
      <c r="A1344" s="6">
        <v>971</v>
      </c>
      <c r="B1344" s="8" t="s">
        <v>215</v>
      </c>
      <c r="C1344" s="54" t="s">
        <v>1086</v>
      </c>
      <c r="D1344" s="8">
        <v>2019</v>
      </c>
      <c r="E1344" s="8"/>
      <c r="F1344" s="8">
        <v>65</v>
      </c>
      <c r="G1344" s="8">
        <v>15</v>
      </c>
      <c r="H1344" s="8">
        <v>310</v>
      </c>
    </row>
    <row r="1345" spans="1:8" s="7" customFormat="1" ht="47.25" hidden="1" outlineLevel="1" x14ac:dyDescent="0.25">
      <c r="A1345" s="6">
        <v>1169</v>
      </c>
      <c r="B1345" s="8" t="s">
        <v>215</v>
      </c>
      <c r="C1345" s="54" t="s">
        <v>1087</v>
      </c>
      <c r="D1345" s="8">
        <v>2019</v>
      </c>
      <c r="E1345" s="8"/>
      <c r="F1345" s="8">
        <v>15</v>
      </c>
      <c r="G1345" s="8">
        <v>15</v>
      </c>
      <c r="H1345" s="8">
        <v>175</v>
      </c>
    </row>
    <row r="1346" spans="1:8" s="7" customFormat="1" ht="47.25" hidden="1" outlineLevel="1" x14ac:dyDescent="0.25">
      <c r="A1346" s="6">
        <v>1602</v>
      </c>
      <c r="B1346" s="8" t="s">
        <v>215</v>
      </c>
      <c r="C1346" s="54" t="s">
        <v>1088</v>
      </c>
      <c r="D1346" s="8">
        <v>2019</v>
      </c>
      <c r="E1346" s="8"/>
      <c r="F1346" s="8">
        <v>15</v>
      </c>
      <c r="G1346" s="8">
        <v>3</v>
      </c>
      <c r="H1346" s="8">
        <v>174</v>
      </c>
    </row>
    <row r="1347" spans="1:8" s="7" customFormat="1" ht="63" hidden="1" outlineLevel="1" x14ac:dyDescent="0.25">
      <c r="A1347" s="6">
        <v>1514</v>
      </c>
      <c r="B1347" s="8" t="s">
        <v>215</v>
      </c>
      <c r="C1347" s="54" t="s">
        <v>1089</v>
      </c>
      <c r="D1347" s="8">
        <v>2019</v>
      </c>
      <c r="E1347" s="8"/>
      <c r="F1347" s="8">
        <v>35</v>
      </c>
      <c r="G1347" s="8">
        <v>10</v>
      </c>
      <c r="H1347" s="8">
        <v>178</v>
      </c>
    </row>
    <row r="1348" spans="1:8" s="7" customFormat="1" ht="63" hidden="1" outlineLevel="1" x14ac:dyDescent="0.25">
      <c r="A1348" s="6">
        <v>1513</v>
      </c>
      <c r="B1348" s="8" t="s">
        <v>215</v>
      </c>
      <c r="C1348" s="54" t="s">
        <v>1090</v>
      </c>
      <c r="D1348" s="8">
        <v>2019</v>
      </c>
      <c r="E1348" s="8"/>
      <c r="F1348" s="8">
        <v>30</v>
      </c>
      <c r="G1348" s="8">
        <v>10</v>
      </c>
      <c r="H1348" s="8">
        <v>173</v>
      </c>
    </row>
    <row r="1349" spans="1:8" s="7" customFormat="1" ht="47.25" hidden="1" outlineLevel="1" x14ac:dyDescent="0.25">
      <c r="A1349" s="6">
        <v>1735</v>
      </c>
      <c r="B1349" s="8" t="s">
        <v>215</v>
      </c>
      <c r="C1349" s="54" t="s">
        <v>1091</v>
      </c>
      <c r="D1349" s="8">
        <v>2019</v>
      </c>
      <c r="E1349" s="8"/>
      <c r="F1349" s="8">
        <v>17</v>
      </c>
      <c r="G1349" s="8">
        <v>15</v>
      </c>
      <c r="H1349" s="8">
        <v>119</v>
      </c>
    </row>
    <row r="1350" spans="1:8" s="7" customFormat="1" ht="78.75" hidden="1" outlineLevel="1" x14ac:dyDescent="0.25">
      <c r="A1350" s="6">
        <v>2516</v>
      </c>
      <c r="B1350" s="8" t="s">
        <v>215</v>
      </c>
      <c r="C1350" s="54" t="s">
        <v>1092</v>
      </c>
      <c r="D1350" s="8">
        <v>2019</v>
      </c>
      <c r="E1350" s="8"/>
      <c r="F1350" s="8">
        <v>27</v>
      </c>
      <c r="G1350" s="8">
        <v>15</v>
      </c>
      <c r="H1350" s="8">
        <v>118</v>
      </c>
    </row>
    <row r="1351" spans="1:8" s="7" customFormat="1" ht="78.75" hidden="1" outlineLevel="1" x14ac:dyDescent="0.25">
      <c r="A1351" s="6">
        <v>2649</v>
      </c>
      <c r="B1351" s="8" t="s">
        <v>215</v>
      </c>
      <c r="C1351" s="54" t="s">
        <v>1093</v>
      </c>
      <c r="D1351" s="8">
        <v>2019</v>
      </c>
      <c r="E1351" s="8"/>
      <c r="F1351" s="8">
        <v>17</v>
      </c>
      <c r="G1351" s="8">
        <v>5</v>
      </c>
      <c r="H1351" s="8">
        <v>138</v>
      </c>
    </row>
    <row r="1352" spans="1:8" s="7" customFormat="1" ht="63" hidden="1" outlineLevel="1" x14ac:dyDescent="0.25">
      <c r="A1352" s="6">
        <v>6740</v>
      </c>
      <c r="B1352" s="8" t="s">
        <v>215</v>
      </c>
      <c r="C1352" s="54" t="s">
        <v>1094</v>
      </c>
      <c r="D1352" s="8">
        <v>2019</v>
      </c>
      <c r="E1352" s="8"/>
      <c r="F1352" s="8">
        <v>82</v>
      </c>
      <c r="G1352" s="8">
        <v>15</v>
      </c>
      <c r="H1352" s="8">
        <v>181</v>
      </c>
    </row>
    <row r="1353" spans="1:8" s="7" customFormat="1" ht="63" hidden="1" outlineLevel="1" x14ac:dyDescent="0.25">
      <c r="A1353" s="6">
        <v>2890</v>
      </c>
      <c r="B1353" s="8" t="s">
        <v>215</v>
      </c>
      <c r="C1353" s="54" t="s">
        <v>1095</v>
      </c>
      <c r="D1353" s="8">
        <v>2019</v>
      </c>
      <c r="E1353" s="8"/>
      <c r="F1353" s="8">
        <v>173</v>
      </c>
      <c r="G1353" s="8">
        <v>20</v>
      </c>
      <c r="H1353" s="8">
        <v>320</v>
      </c>
    </row>
    <row r="1354" spans="1:8" s="7" customFormat="1" ht="47.25" hidden="1" outlineLevel="1" x14ac:dyDescent="0.25">
      <c r="A1354" s="6">
        <v>1456</v>
      </c>
      <c r="B1354" s="8" t="s">
        <v>215</v>
      </c>
      <c r="C1354" s="54" t="s">
        <v>1096</v>
      </c>
      <c r="D1354" s="8">
        <v>2019</v>
      </c>
      <c r="E1354" s="8"/>
      <c r="F1354" s="8">
        <v>35</v>
      </c>
      <c r="G1354" s="8">
        <v>6</v>
      </c>
      <c r="H1354" s="8">
        <v>168</v>
      </c>
    </row>
    <row r="1355" spans="1:8" s="7" customFormat="1" ht="47.25" hidden="1" outlineLevel="1" x14ac:dyDescent="0.25">
      <c r="A1355" s="6">
        <v>1629</v>
      </c>
      <c r="B1355" s="8" t="s">
        <v>215</v>
      </c>
      <c r="C1355" s="54" t="s">
        <v>1097</v>
      </c>
      <c r="D1355" s="8">
        <v>2019</v>
      </c>
      <c r="E1355" s="8"/>
      <c r="F1355" s="8">
        <v>12</v>
      </c>
      <c r="G1355" s="8">
        <v>6</v>
      </c>
      <c r="H1355" s="8">
        <v>171</v>
      </c>
    </row>
    <row r="1356" spans="1:8" s="7" customFormat="1" ht="94.5" hidden="1" outlineLevel="1" x14ac:dyDescent="0.25">
      <c r="A1356" s="6">
        <v>911</v>
      </c>
      <c r="B1356" s="8" t="s">
        <v>215</v>
      </c>
      <c r="C1356" s="54" t="s">
        <v>801</v>
      </c>
      <c r="D1356" s="8">
        <v>2019</v>
      </c>
      <c r="E1356" s="8"/>
      <c r="F1356" s="8">
        <v>324</v>
      </c>
      <c r="G1356" s="8">
        <v>60</v>
      </c>
      <c r="H1356" s="8">
        <v>365</v>
      </c>
    </row>
    <row r="1357" spans="1:8" s="7" customFormat="1" ht="47.25" hidden="1" outlineLevel="1" x14ac:dyDescent="0.25">
      <c r="A1357" s="6">
        <v>1546</v>
      </c>
      <c r="B1357" s="8" t="s">
        <v>215</v>
      </c>
      <c r="C1357" s="54" t="s">
        <v>1098</v>
      </c>
      <c r="D1357" s="8">
        <v>2019</v>
      </c>
      <c r="E1357" s="8"/>
      <c r="F1357" s="8">
        <v>165</v>
      </c>
      <c r="G1357" s="8">
        <v>15</v>
      </c>
      <c r="H1357" s="8">
        <v>270</v>
      </c>
    </row>
    <row r="1358" spans="1:8" s="7" customFormat="1" ht="78.75" hidden="1" outlineLevel="1" x14ac:dyDescent="0.25">
      <c r="A1358" s="6">
        <v>2187</v>
      </c>
      <c r="B1358" s="8" t="s">
        <v>215</v>
      </c>
      <c r="C1358" s="54" t="s">
        <v>1099</v>
      </c>
      <c r="D1358" s="8">
        <v>2019</v>
      </c>
      <c r="E1358" s="8"/>
      <c r="F1358" s="8">
        <v>10</v>
      </c>
      <c r="G1358" s="8">
        <v>5</v>
      </c>
      <c r="H1358" s="8">
        <v>100</v>
      </c>
    </row>
    <row r="1359" spans="1:8" s="7" customFormat="1" ht="47.25" hidden="1" outlineLevel="1" x14ac:dyDescent="0.25">
      <c r="A1359" s="6">
        <v>1739</v>
      </c>
      <c r="B1359" s="8" t="s">
        <v>215</v>
      </c>
      <c r="C1359" s="54" t="s">
        <v>1100</v>
      </c>
      <c r="D1359" s="8">
        <v>2019</v>
      </c>
      <c r="E1359" s="8"/>
      <c r="F1359" s="8">
        <v>27</v>
      </c>
      <c r="G1359" s="8">
        <v>5</v>
      </c>
      <c r="H1359" s="8">
        <v>115</v>
      </c>
    </row>
    <row r="1360" spans="1:8" s="7" customFormat="1" ht="78.75" hidden="1" outlineLevel="1" x14ac:dyDescent="0.25">
      <c r="A1360" s="6">
        <v>2274</v>
      </c>
      <c r="B1360" s="8" t="s">
        <v>215</v>
      </c>
      <c r="C1360" s="54" t="s">
        <v>1101</v>
      </c>
      <c r="D1360" s="8">
        <v>2019</v>
      </c>
      <c r="E1360" s="8"/>
      <c r="F1360" s="8">
        <v>10</v>
      </c>
      <c r="G1360" s="8">
        <v>5</v>
      </c>
      <c r="H1360" s="8">
        <v>66</v>
      </c>
    </row>
    <row r="1361" spans="1:8" s="7" customFormat="1" ht="47.25" hidden="1" outlineLevel="1" x14ac:dyDescent="0.25">
      <c r="A1361" s="6">
        <v>6741</v>
      </c>
      <c r="B1361" s="8" t="s">
        <v>215</v>
      </c>
      <c r="C1361" s="54" t="s">
        <v>1102</v>
      </c>
      <c r="D1361" s="8">
        <v>2019</v>
      </c>
      <c r="E1361" s="8"/>
      <c r="F1361" s="8">
        <v>176</v>
      </c>
      <c r="G1361" s="8">
        <v>31</v>
      </c>
      <c r="H1361" s="8">
        <v>306</v>
      </c>
    </row>
    <row r="1362" spans="1:8" s="7" customFormat="1" ht="63" hidden="1" outlineLevel="1" x14ac:dyDescent="0.25">
      <c r="A1362" s="6">
        <v>962</v>
      </c>
      <c r="B1362" s="8" t="s">
        <v>215</v>
      </c>
      <c r="C1362" s="54" t="s">
        <v>1103</v>
      </c>
      <c r="D1362" s="8">
        <v>2019</v>
      </c>
      <c r="E1362" s="8"/>
      <c r="F1362" s="8">
        <v>75</v>
      </c>
      <c r="G1362" s="8">
        <v>15</v>
      </c>
      <c r="H1362" s="8">
        <v>140</v>
      </c>
    </row>
    <row r="1363" spans="1:8" s="7" customFormat="1" ht="63" hidden="1" outlineLevel="1" x14ac:dyDescent="0.25">
      <c r="A1363" s="6">
        <v>1468</v>
      </c>
      <c r="B1363" s="8" t="s">
        <v>215</v>
      </c>
      <c r="C1363" s="54" t="s">
        <v>1104</v>
      </c>
      <c r="D1363" s="8">
        <v>2019</v>
      </c>
      <c r="E1363" s="8"/>
      <c r="F1363" s="8">
        <v>25</v>
      </c>
      <c r="G1363" s="8">
        <v>15</v>
      </c>
      <c r="H1363" s="8">
        <v>180</v>
      </c>
    </row>
    <row r="1364" spans="1:8" s="7" customFormat="1" ht="63" hidden="1" outlineLevel="1" x14ac:dyDescent="0.25">
      <c r="A1364" s="6">
        <v>1515</v>
      </c>
      <c r="B1364" s="8" t="s">
        <v>215</v>
      </c>
      <c r="C1364" s="54" t="s">
        <v>1105</v>
      </c>
      <c r="D1364" s="8">
        <v>2019</v>
      </c>
      <c r="E1364" s="8"/>
      <c r="F1364" s="8">
        <v>101</v>
      </c>
      <c r="G1364" s="8">
        <v>6</v>
      </c>
      <c r="H1364" s="8">
        <v>260</v>
      </c>
    </row>
    <row r="1365" spans="1:8" s="7" customFormat="1" ht="78.75" hidden="1" outlineLevel="1" x14ac:dyDescent="0.25">
      <c r="A1365" s="6">
        <v>2156</v>
      </c>
      <c r="B1365" s="8" t="s">
        <v>215</v>
      </c>
      <c r="C1365" s="54" t="s">
        <v>1106</v>
      </c>
      <c r="D1365" s="8">
        <v>2019</v>
      </c>
      <c r="E1365" s="8"/>
      <c r="F1365" s="8">
        <v>10</v>
      </c>
      <c r="G1365" s="8">
        <v>15</v>
      </c>
      <c r="H1365" s="8">
        <v>81</v>
      </c>
    </row>
    <row r="1366" spans="1:8" s="7" customFormat="1" ht="47.25" hidden="1" outlineLevel="1" x14ac:dyDescent="0.25">
      <c r="A1366" s="6">
        <v>6742</v>
      </c>
      <c r="B1366" s="8" t="s">
        <v>215</v>
      </c>
      <c r="C1366" s="54" t="s">
        <v>1107</v>
      </c>
      <c r="D1366" s="8">
        <v>2019</v>
      </c>
      <c r="E1366" s="8"/>
      <c r="F1366" s="8">
        <v>51</v>
      </c>
      <c r="G1366" s="8">
        <v>15</v>
      </c>
      <c r="H1366" s="8">
        <v>240</v>
      </c>
    </row>
    <row r="1367" spans="1:8" s="7" customFormat="1" ht="78.75" hidden="1" outlineLevel="1" x14ac:dyDescent="0.25">
      <c r="A1367" s="6">
        <v>3173</v>
      </c>
      <c r="B1367" s="8" t="s">
        <v>215</v>
      </c>
      <c r="C1367" s="54" t="s">
        <v>1108</v>
      </c>
      <c r="D1367" s="8">
        <v>2019</v>
      </c>
      <c r="E1367" s="8"/>
      <c r="F1367" s="8">
        <v>18</v>
      </c>
      <c r="G1367" s="8">
        <v>5</v>
      </c>
      <c r="H1367" s="8">
        <v>75</v>
      </c>
    </row>
    <row r="1368" spans="1:8" s="7" customFormat="1" ht="78.75" hidden="1" outlineLevel="1" x14ac:dyDescent="0.25">
      <c r="A1368" s="6">
        <v>3656</v>
      </c>
      <c r="B1368" s="8" t="s">
        <v>215</v>
      </c>
      <c r="C1368" s="54" t="s">
        <v>1109</v>
      </c>
      <c r="D1368" s="8">
        <v>2019</v>
      </c>
      <c r="E1368" s="8"/>
      <c r="F1368" s="8">
        <v>30</v>
      </c>
      <c r="G1368" s="8">
        <v>15</v>
      </c>
      <c r="H1368" s="8">
        <v>99</v>
      </c>
    </row>
    <row r="1369" spans="1:8" s="7" customFormat="1" ht="110.25" hidden="1" outlineLevel="1" x14ac:dyDescent="0.25">
      <c r="A1369" s="6">
        <v>2330</v>
      </c>
      <c r="B1369" s="8" t="s">
        <v>215</v>
      </c>
      <c r="C1369" s="54" t="s">
        <v>1110</v>
      </c>
      <c r="D1369" s="8">
        <v>2019</v>
      </c>
      <c r="E1369" s="8"/>
      <c r="F1369" s="8">
        <v>22</v>
      </c>
      <c r="G1369" s="8">
        <v>5</v>
      </c>
      <c r="H1369" s="8">
        <v>77.5</v>
      </c>
    </row>
    <row r="1370" spans="1:8" s="7" customFormat="1" ht="78.75" hidden="1" outlineLevel="1" x14ac:dyDescent="0.25">
      <c r="A1370" s="6">
        <v>1325</v>
      </c>
      <c r="B1370" s="8" t="s">
        <v>215</v>
      </c>
      <c r="C1370" s="54" t="s">
        <v>1111</v>
      </c>
      <c r="D1370" s="8">
        <v>2019</v>
      </c>
      <c r="E1370" s="8"/>
      <c r="F1370" s="8">
        <v>25</v>
      </c>
      <c r="G1370" s="8">
        <v>9</v>
      </c>
      <c r="H1370" s="8">
        <v>219</v>
      </c>
    </row>
    <row r="1371" spans="1:8" s="7" customFormat="1" ht="94.5" hidden="1" outlineLevel="1" x14ac:dyDescent="0.25">
      <c r="A1371" s="6">
        <v>2303</v>
      </c>
      <c r="B1371" s="8" t="s">
        <v>215</v>
      </c>
      <c r="C1371" s="54" t="s">
        <v>1112</v>
      </c>
      <c r="D1371" s="8">
        <v>2019</v>
      </c>
      <c r="E1371" s="8"/>
      <c r="F1371" s="8">
        <v>18</v>
      </c>
      <c r="G1371" s="8">
        <v>5</v>
      </c>
      <c r="H1371" s="8">
        <v>94</v>
      </c>
    </row>
    <row r="1372" spans="1:8" s="7" customFormat="1" ht="47.25" hidden="1" outlineLevel="1" x14ac:dyDescent="0.25">
      <c r="A1372" s="6">
        <v>793</v>
      </c>
      <c r="B1372" s="8" t="s">
        <v>215</v>
      </c>
      <c r="C1372" s="54" t="s">
        <v>1113</v>
      </c>
      <c r="D1372" s="8">
        <v>2019</v>
      </c>
      <c r="E1372" s="8"/>
      <c r="F1372" s="8">
        <v>140</v>
      </c>
      <c r="G1372" s="8">
        <v>15</v>
      </c>
      <c r="H1372" s="8">
        <v>281</v>
      </c>
    </row>
    <row r="1373" spans="1:8" s="7" customFormat="1" ht="78.75" hidden="1" outlineLevel="1" x14ac:dyDescent="0.25">
      <c r="A1373" s="6">
        <v>4003</v>
      </c>
      <c r="B1373" s="8" t="s">
        <v>215</v>
      </c>
      <c r="C1373" s="54" t="s">
        <v>1114</v>
      </c>
      <c r="D1373" s="8">
        <v>2019</v>
      </c>
      <c r="E1373" s="8"/>
      <c r="F1373" s="8">
        <v>24</v>
      </c>
      <c r="G1373" s="8">
        <v>15</v>
      </c>
      <c r="H1373" s="8">
        <v>89</v>
      </c>
    </row>
    <row r="1374" spans="1:8" s="7" customFormat="1" ht="78.75" hidden="1" outlineLevel="1" x14ac:dyDescent="0.25">
      <c r="A1374" s="6">
        <v>2323</v>
      </c>
      <c r="B1374" s="8" t="s">
        <v>215</v>
      </c>
      <c r="C1374" s="54" t="s">
        <v>1115</v>
      </c>
      <c r="D1374" s="8">
        <v>2019</v>
      </c>
      <c r="E1374" s="8"/>
      <c r="F1374" s="8">
        <v>235</v>
      </c>
      <c r="G1374" s="8">
        <v>15</v>
      </c>
      <c r="H1374" s="8">
        <v>391</v>
      </c>
    </row>
    <row r="1375" spans="1:8" s="7" customFormat="1" ht="94.5" hidden="1" outlineLevel="1" x14ac:dyDescent="0.25">
      <c r="A1375" s="6">
        <v>3170</v>
      </c>
      <c r="B1375" s="8" t="s">
        <v>215</v>
      </c>
      <c r="C1375" s="54" t="s">
        <v>1116</v>
      </c>
      <c r="D1375" s="8">
        <v>2019</v>
      </c>
      <c r="E1375" s="8"/>
      <c r="F1375" s="8">
        <v>30</v>
      </c>
      <c r="G1375" s="8">
        <v>5</v>
      </c>
      <c r="H1375" s="8">
        <v>80</v>
      </c>
    </row>
    <row r="1376" spans="1:8" s="7" customFormat="1" ht="47.25" hidden="1" outlineLevel="1" x14ac:dyDescent="0.25">
      <c r="A1376" s="6">
        <v>678</v>
      </c>
      <c r="B1376" s="8" t="s">
        <v>215</v>
      </c>
      <c r="C1376" s="54" t="s">
        <v>1117</v>
      </c>
      <c r="D1376" s="8">
        <v>2019</v>
      </c>
      <c r="E1376" s="8"/>
      <c r="F1376" s="8">
        <v>360</v>
      </c>
      <c r="G1376" s="8">
        <v>15</v>
      </c>
      <c r="H1376" s="8">
        <v>493</v>
      </c>
    </row>
    <row r="1377" spans="1:8" s="7" customFormat="1" ht="78.75" hidden="1" outlineLevel="1" x14ac:dyDescent="0.25">
      <c r="A1377" s="6">
        <v>3167</v>
      </c>
      <c r="B1377" s="8" t="s">
        <v>215</v>
      </c>
      <c r="C1377" s="54" t="s">
        <v>1118</v>
      </c>
      <c r="D1377" s="8">
        <v>2019</v>
      </c>
      <c r="E1377" s="8"/>
      <c r="F1377" s="8">
        <v>25</v>
      </c>
      <c r="G1377" s="8">
        <v>15</v>
      </c>
      <c r="H1377" s="8">
        <v>80</v>
      </c>
    </row>
    <row r="1378" spans="1:8" s="7" customFormat="1" ht="78.75" hidden="1" outlineLevel="1" x14ac:dyDescent="0.25">
      <c r="A1378" s="6">
        <v>2446</v>
      </c>
      <c r="B1378" s="8" t="s">
        <v>215</v>
      </c>
      <c r="C1378" s="54" t="s">
        <v>1119</v>
      </c>
      <c r="D1378" s="8">
        <v>2019</v>
      </c>
      <c r="E1378" s="8"/>
      <c r="F1378" s="8">
        <v>15</v>
      </c>
      <c r="G1378" s="8">
        <v>5</v>
      </c>
      <c r="H1378" s="8">
        <v>80</v>
      </c>
    </row>
    <row r="1379" spans="1:8" s="7" customFormat="1" ht="94.5" hidden="1" outlineLevel="1" x14ac:dyDescent="0.25">
      <c r="A1379" s="6">
        <v>1330</v>
      </c>
      <c r="B1379" s="8" t="s">
        <v>215</v>
      </c>
      <c r="C1379" s="54" t="s">
        <v>808</v>
      </c>
      <c r="D1379" s="8">
        <v>2019</v>
      </c>
      <c r="E1379" s="8"/>
      <c r="F1379" s="8">
        <v>6</v>
      </c>
      <c r="G1379" s="8">
        <v>10</v>
      </c>
      <c r="H1379" s="8">
        <v>29</v>
      </c>
    </row>
    <row r="1380" spans="1:8" s="7" customFormat="1" ht="126" hidden="1" outlineLevel="1" x14ac:dyDescent="0.25">
      <c r="A1380" s="6">
        <v>4198</v>
      </c>
      <c r="B1380" s="8" t="s">
        <v>215</v>
      </c>
      <c r="C1380" s="54" t="s">
        <v>1120</v>
      </c>
      <c r="D1380" s="8">
        <v>2019</v>
      </c>
      <c r="E1380" s="8"/>
      <c r="F1380" s="8">
        <v>6</v>
      </c>
      <c r="G1380" s="8">
        <v>16</v>
      </c>
      <c r="H1380" s="8">
        <v>47.353000000000002</v>
      </c>
    </row>
    <row r="1381" spans="1:8" s="7" customFormat="1" ht="78.75" hidden="1" outlineLevel="1" x14ac:dyDescent="0.25">
      <c r="A1381" s="6">
        <v>5522</v>
      </c>
      <c r="B1381" s="8" t="s">
        <v>215</v>
      </c>
      <c r="C1381" s="54" t="s">
        <v>1121</v>
      </c>
      <c r="D1381" s="8">
        <v>2019</v>
      </c>
      <c r="E1381" s="8"/>
      <c r="F1381" s="8">
        <v>20</v>
      </c>
      <c r="G1381" s="8">
        <v>15</v>
      </c>
      <c r="H1381" s="8">
        <v>62</v>
      </c>
    </row>
    <row r="1382" spans="1:8" s="7" customFormat="1" ht="78.75" hidden="1" outlineLevel="1" x14ac:dyDescent="0.25">
      <c r="A1382" s="6">
        <v>4531</v>
      </c>
      <c r="B1382" s="8" t="s">
        <v>215</v>
      </c>
      <c r="C1382" s="54" t="s">
        <v>1122</v>
      </c>
      <c r="D1382" s="8">
        <v>2019</v>
      </c>
      <c r="E1382" s="8"/>
      <c r="F1382" s="8">
        <v>20</v>
      </c>
      <c r="G1382" s="8">
        <v>15</v>
      </c>
      <c r="H1382" s="8">
        <v>68</v>
      </c>
    </row>
    <row r="1383" spans="1:8" s="7" customFormat="1" ht="94.5" hidden="1" outlineLevel="1" x14ac:dyDescent="0.25">
      <c r="A1383" s="6">
        <v>2434</v>
      </c>
      <c r="B1383" s="8" t="s">
        <v>215</v>
      </c>
      <c r="C1383" s="54" t="s">
        <v>1123</v>
      </c>
      <c r="D1383" s="8">
        <v>2019</v>
      </c>
      <c r="E1383" s="8"/>
      <c r="F1383" s="8">
        <v>38</v>
      </c>
      <c r="G1383" s="8">
        <v>15</v>
      </c>
      <c r="H1383" s="8">
        <v>106</v>
      </c>
    </row>
    <row r="1384" spans="1:8" s="7" customFormat="1" ht="94.5" hidden="1" outlineLevel="1" x14ac:dyDescent="0.25">
      <c r="A1384" s="6">
        <v>4254</v>
      </c>
      <c r="B1384" s="8" t="s">
        <v>215</v>
      </c>
      <c r="C1384" s="54" t="s">
        <v>1124</v>
      </c>
      <c r="D1384" s="8">
        <v>2019</v>
      </c>
      <c r="E1384" s="8"/>
      <c r="F1384" s="8">
        <v>20</v>
      </c>
      <c r="G1384" s="8">
        <v>5</v>
      </c>
      <c r="H1384" s="8">
        <v>81</v>
      </c>
    </row>
    <row r="1385" spans="1:8" s="7" customFormat="1" ht="110.25" hidden="1" outlineLevel="1" x14ac:dyDescent="0.25">
      <c r="A1385" s="6">
        <v>427</v>
      </c>
      <c r="B1385" s="8" t="s">
        <v>215</v>
      </c>
      <c r="C1385" s="54" t="s">
        <v>809</v>
      </c>
      <c r="D1385" s="8">
        <v>2019</v>
      </c>
      <c r="E1385" s="8"/>
      <c r="F1385" s="8">
        <v>153</v>
      </c>
      <c r="G1385" s="8">
        <v>30</v>
      </c>
      <c r="H1385" s="8">
        <v>198</v>
      </c>
    </row>
    <row r="1386" spans="1:8" s="7" customFormat="1" ht="78.75" hidden="1" outlineLevel="1" x14ac:dyDescent="0.25">
      <c r="A1386" s="6">
        <v>2668</v>
      </c>
      <c r="B1386" s="8" t="s">
        <v>215</v>
      </c>
      <c r="C1386" s="54" t="s">
        <v>1125</v>
      </c>
      <c r="D1386" s="8">
        <v>2019</v>
      </c>
      <c r="E1386" s="8"/>
      <c r="F1386" s="8">
        <v>200</v>
      </c>
      <c r="G1386" s="8">
        <v>15</v>
      </c>
      <c r="H1386" s="8">
        <v>233</v>
      </c>
    </row>
    <row r="1387" spans="1:8" s="7" customFormat="1" ht="78.75" hidden="1" outlineLevel="1" x14ac:dyDescent="0.25">
      <c r="A1387" s="6">
        <v>2656</v>
      </c>
      <c r="B1387" s="8" t="s">
        <v>215</v>
      </c>
      <c r="C1387" s="54" t="s">
        <v>1126</v>
      </c>
      <c r="D1387" s="8">
        <v>2019</v>
      </c>
      <c r="E1387" s="8"/>
      <c r="F1387" s="8">
        <v>34</v>
      </c>
      <c r="G1387" s="8">
        <v>15</v>
      </c>
      <c r="H1387" s="8">
        <v>205</v>
      </c>
    </row>
    <row r="1388" spans="1:8" s="7" customFormat="1" ht="126" hidden="1" outlineLevel="1" x14ac:dyDescent="0.25">
      <c r="A1388" s="6">
        <v>4032</v>
      </c>
      <c r="B1388" s="8" t="s">
        <v>215</v>
      </c>
      <c r="C1388" s="54" t="s">
        <v>1127</v>
      </c>
      <c r="D1388" s="8">
        <v>2019</v>
      </c>
      <c r="E1388" s="8"/>
      <c r="F1388" s="8">
        <v>20</v>
      </c>
      <c r="G1388" s="8">
        <v>75</v>
      </c>
      <c r="H1388" s="8">
        <v>69.742999999999995</v>
      </c>
    </row>
    <row r="1389" spans="1:8" s="7" customFormat="1" ht="78.75" hidden="1" outlineLevel="1" x14ac:dyDescent="0.25">
      <c r="A1389" s="6">
        <v>2917</v>
      </c>
      <c r="B1389" s="8" t="s">
        <v>215</v>
      </c>
      <c r="C1389" s="54" t="s">
        <v>1128</v>
      </c>
      <c r="D1389" s="8">
        <v>2019</v>
      </c>
      <c r="E1389" s="8"/>
      <c r="F1389" s="8">
        <v>50</v>
      </c>
      <c r="G1389" s="8">
        <v>5</v>
      </c>
      <c r="H1389" s="8">
        <v>109</v>
      </c>
    </row>
    <row r="1390" spans="1:8" s="7" customFormat="1" ht="78.75" hidden="1" outlineLevel="1" x14ac:dyDescent="0.25">
      <c r="A1390" s="6">
        <v>3139</v>
      </c>
      <c r="B1390" s="8" t="s">
        <v>215</v>
      </c>
      <c r="C1390" s="54" t="s">
        <v>1129</v>
      </c>
      <c r="D1390" s="8">
        <v>2019</v>
      </c>
      <c r="E1390" s="8"/>
      <c r="F1390" s="8">
        <v>81</v>
      </c>
      <c r="G1390" s="8">
        <v>15</v>
      </c>
      <c r="H1390" s="8">
        <v>120</v>
      </c>
    </row>
    <row r="1391" spans="1:8" s="7" customFormat="1" ht="94.5" hidden="1" outlineLevel="1" x14ac:dyDescent="0.25">
      <c r="A1391" s="6">
        <v>5131</v>
      </c>
      <c r="B1391" s="8" t="s">
        <v>215</v>
      </c>
      <c r="C1391" s="54" t="s">
        <v>1130</v>
      </c>
      <c r="D1391" s="8">
        <v>2019</v>
      </c>
      <c r="E1391" s="8"/>
      <c r="F1391" s="8">
        <v>100</v>
      </c>
      <c r="G1391" s="8">
        <v>15</v>
      </c>
      <c r="H1391" s="8">
        <v>543</v>
      </c>
    </row>
    <row r="1392" spans="1:8" s="7" customFormat="1" ht="63" hidden="1" outlineLevel="1" x14ac:dyDescent="0.25">
      <c r="A1392" s="6">
        <v>6885</v>
      </c>
      <c r="B1392" s="8" t="s">
        <v>215</v>
      </c>
      <c r="C1392" s="54" t="s">
        <v>1131</v>
      </c>
      <c r="D1392" s="8">
        <v>2019</v>
      </c>
      <c r="E1392" s="8"/>
      <c r="F1392" s="8">
        <v>130</v>
      </c>
      <c r="G1392" s="8">
        <v>60</v>
      </c>
      <c r="H1392" s="8">
        <v>380.16699999999997</v>
      </c>
    </row>
    <row r="1393" spans="1:8" s="7" customFormat="1" ht="47.25" hidden="1" outlineLevel="1" x14ac:dyDescent="0.25">
      <c r="A1393" s="6">
        <v>6743</v>
      </c>
      <c r="B1393" s="8" t="s">
        <v>215</v>
      </c>
      <c r="C1393" s="54" t="s">
        <v>1132</v>
      </c>
      <c r="D1393" s="8">
        <v>2019</v>
      </c>
      <c r="E1393" s="8"/>
      <c r="F1393" s="8">
        <v>80</v>
      </c>
      <c r="G1393" s="8">
        <v>15</v>
      </c>
      <c r="H1393" s="8">
        <v>209.489</v>
      </c>
    </row>
    <row r="1394" spans="1:8" s="7" customFormat="1" ht="63" hidden="1" outlineLevel="1" x14ac:dyDescent="0.25">
      <c r="A1394" s="6">
        <v>1944</v>
      </c>
      <c r="B1394" s="8" t="s">
        <v>215</v>
      </c>
      <c r="C1394" s="54" t="s">
        <v>1133</v>
      </c>
      <c r="D1394" s="8">
        <v>2019</v>
      </c>
      <c r="E1394" s="8"/>
      <c r="F1394" s="8">
        <v>60</v>
      </c>
      <c r="G1394" s="8">
        <v>15</v>
      </c>
      <c r="H1394" s="8">
        <v>81.007999999999996</v>
      </c>
    </row>
    <row r="1395" spans="1:8" s="7" customFormat="1" ht="63" hidden="1" outlineLevel="1" x14ac:dyDescent="0.25">
      <c r="A1395" s="6">
        <v>1404</v>
      </c>
      <c r="B1395" s="8" t="s">
        <v>215</v>
      </c>
      <c r="C1395" s="54" t="s">
        <v>1134</v>
      </c>
      <c r="D1395" s="8">
        <v>2019</v>
      </c>
      <c r="E1395" s="8"/>
      <c r="F1395" s="8">
        <v>50</v>
      </c>
      <c r="G1395" s="8">
        <v>15</v>
      </c>
      <c r="H1395" s="8">
        <v>193.32599999999999</v>
      </c>
    </row>
    <row r="1396" spans="1:8" s="7" customFormat="1" ht="94.5" hidden="1" outlineLevel="1" x14ac:dyDescent="0.25">
      <c r="A1396" s="6">
        <v>1358</v>
      </c>
      <c r="B1396" s="8" t="s">
        <v>215</v>
      </c>
      <c r="C1396" s="54" t="s">
        <v>1135</v>
      </c>
      <c r="D1396" s="8">
        <v>2019</v>
      </c>
      <c r="E1396" s="8"/>
      <c r="F1396" s="8">
        <v>250</v>
      </c>
      <c r="G1396" s="8">
        <v>15</v>
      </c>
      <c r="H1396" s="8">
        <v>265.947</v>
      </c>
    </row>
    <row r="1397" spans="1:8" s="7" customFormat="1" ht="47.25" hidden="1" outlineLevel="1" x14ac:dyDescent="0.25">
      <c r="A1397" s="6">
        <v>1430</v>
      </c>
      <c r="B1397" s="8" t="s">
        <v>215</v>
      </c>
      <c r="C1397" s="54" t="s">
        <v>1136</v>
      </c>
      <c r="D1397" s="8">
        <v>2019</v>
      </c>
      <c r="E1397" s="8"/>
      <c r="F1397" s="8">
        <v>50</v>
      </c>
      <c r="G1397" s="8">
        <v>10</v>
      </c>
      <c r="H1397" s="8">
        <v>61.673000000000002</v>
      </c>
    </row>
    <row r="1398" spans="1:8" s="7" customFormat="1" ht="63" hidden="1" outlineLevel="1" x14ac:dyDescent="0.25">
      <c r="A1398" s="6">
        <v>1521</v>
      </c>
      <c r="B1398" s="8" t="s">
        <v>215</v>
      </c>
      <c r="C1398" s="54" t="s">
        <v>1137</v>
      </c>
      <c r="D1398" s="8">
        <v>2019</v>
      </c>
      <c r="E1398" s="8"/>
      <c r="F1398" s="8">
        <v>52</v>
      </c>
      <c r="G1398" s="8">
        <v>15</v>
      </c>
      <c r="H1398" s="8">
        <v>66.078999999999994</v>
      </c>
    </row>
    <row r="1399" spans="1:8" s="7" customFormat="1" ht="63" hidden="1" outlineLevel="1" x14ac:dyDescent="0.25">
      <c r="A1399" s="6">
        <v>1398</v>
      </c>
      <c r="B1399" s="8" t="s">
        <v>215</v>
      </c>
      <c r="C1399" s="54" t="s">
        <v>1138</v>
      </c>
      <c r="D1399" s="8">
        <v>2019</v>
      </c>
      <c r="E1399" s="8"/>
      <c r="F1399" s="8">
        <v>205</v>
      </c>
      <c r="G1399" s="8">
        <v>15</v>
      </c>
      <c r="H1399" s="8">
        <v>198.304</v>
      </c>
    </row>
    <row r="1400" spans="1:8" s="7" customFormat="1" ht="47.25" hidden="1" outlineLevel="1" x14ac:dyDescent="0.25">
      <c r="A1400" s="6">
        <v>1124</v>
      </c>
      <c r="B1400" s="8" t="s">
        <v>215</v>
      </c>
      <c r="C1400" s="54" t="s">
        <v>1139</v>
      </c>
      <c r="D1400" s="8">
        <v>2019</v>
      </c>
      <c r="E1400" s="8"/>
      <c r="F1400" s="8">
        <v>40</v>
      </c>
      <c r="G1400" s="8">
        <v>15</v>
      </c>
      <c r="H1400" s="8">
        <v>74.828999999999994</v>
      </c>
    </row>
    <row r="1401" spans="1:8" s="7" customFormat="1" ht="63" hidden="1" outlineLevel="1" x14ac:dyDescent="0.25">
      <c r="A1401" s="6">
        <v>1565</v>
      </c>
      <c r="B1401" s="8" t="s">
        <v>215</v>
      </c>
      <c r="C1401" s="54" t="s">
        <v>1140</v>
      </c>
      <c r="D1401" s="8">
        <v>2019</v>
      </c>
      <c r="E1401" s="8"/>
      <c r="F1401" s="8">
        <v>235</v>
      </c>
      <c r="G1401" s="8">
        <v>15</v>
      </c>
      <c r="H1401" s="8">
        <v>234.40899999999999</v>
      </c>
    </row>
    <row r="1402" spans="1:8" s="7" customFormat="1" ht="47.25" hidden="1" outlineLevel="1" x14ac:dyDescent="0.25">
      <c r="A1402" s="6">
        <v>658</v>
      </c>
      <c r="B1402" s="8" t="s">
        <v>215</v>
      </c>
      <c r="C1402" s="54" t="s">
        <v>1141</v>
      </c>
      <c r="D1402" s="8">
        <v>2019</v>
      </c>
      <c r="E1402" s="8"/>
      <c r="F1402" s="8">
        <v>454</v>
      </c>
      <c r="G1402" s="8">
        <v>15</v>
      </c>
      <c r="H1402" s="8">
        <v>338.31200000000001</v>
      </c>
    </row>
    <row r="1403" spans="1:8" s="7" customFormat="1" ht="63" hidden="1" outlineLevel="1" x14ac:dyDescent="0.25">
      <c r="A1403" s="6">
        <v>804</v>
      </c>
      <c r="B1403" s="8" t="s">
        <v>215</v>
      </c>
      <c r="C1403" s="54" t="s">
        <v>1142</v>
      </c>
      <c r="D1403" s="8">
        <v>2019</v>
      </c>
      <c r="E1403" s="8"/>
      <c r="F1403" s="8">
        <v>249</v>
      </c>
      <c r="G1403" s="8">
        <v>105</v>
      </c>
      <c r="H1403" s="8">
        <v>344.79199999999997</v>
      </c>
    </row>
    <row r="1404" spans="1:8" s="7" customFormat="1" ht="47.25" hidden="1" outlineLevel="1" x14ac:dyDescent="0.25">
      <c r="A1404" s="6">
        <v>642</v>
      </c>
      <c r="B1404" s="8" t="s">
        <v>215</v>
      </c>
      <c r="C1404" s="54" t="s">
        <v>1143</v>
      </c>
      <c r="D1404" s="8">
        <v>2019</v>
      </c>
      <c r="E1404" s="8"/>
      <c r="F1404" s="8">
        <v>30</v>
      </c>
      <c r="G1404" s="8">
        <v>15</v>
      </c>
      <c r="H1404" s="8">
        <v>156.54</v>
      </c>
    </row>
    <row r="1405" spans="1:8" s="7" customFormat="1" ht="63" hidden="1" outlineLevel="1" x14ac:dyDescent="0.25">
      <c r="A1405" s="6">
        <v>922</v>
      </c>
      <c r="B1405" s="8" t="s">
        <v>215</v>
      </c>
      <c r="C1405" s="54" t="s">
        <v>1144</v>
      </c>
      <c r="D1405" s="8">
        <v>2019</v>
      </c>
      <c r="E1405" s="8"/>
      <c r="F1405" s="8">
        <v>72</v>
      </c>
      <c r="G1405" s="8">
        <v>15</v>
      </c>
      <c r="H1405" s="8">
        <v>160.221</v>
      </c>
    </row>
    <row r="1406" spans="1:8" s="7" customFormat="1" ht="78.75" hidden="1" outlineLevel="1" x14ac:dyDescent="0.25">
      <c r="A1406" s="6">
        <v>1034</v>
      </c>
      <c r="B1406" s="8" t="s">
        <v>215</v>
      </c>
      <c r="C1406" s="54" t="s">
        <v>1145</v>
      </c>
      <c r="D1406" s="8">
        <v>2019</v>
      </c>
      <c r="E1406" s="8"/>
      <c r="F1406" s="8">
        <v>80</v>
      </c>
      <c r="G1406" s="8">
        <v>30</v>
      </c>
      <c r="H1406" s="8">
        <v>176.70099999999999</v>
      </c>
    </row>
    <row r="1407" spans="1:8" s="7" customFormat="1" ht="47.25" hidden="1" outlineLevel="1" x14ac:dyDescent="0.25">
      <c r="A1407" s="6">
        <v>3221</v>
      </c>
      <c r="B1407" s="8" t="s">
        <v>215</v>
      </c>
      <c r="C1407" s="54" t="s">
        <v>1146</v>
      </c>
      <c r="D1407" s="8">
        <v>2019</v>
      </c>
      <c r="E1407" s="8"/>
      <c r="F1407" s="8">
        <v>180</v>
      </c>
      <c r="G1407" s="8">
        <v>75</v>
      </c>
      <c r="H1407" s="8">
        <v>221.321</v>
      </c>
    </row>
    <row r="1408" spans="1:8" s="7" customFormat="1" ht="63" hidden="1" outlineLevel="1" x14ac:dyDescent="0.25">
      <c r="A1408" s="6">
        <v>1774</v>
      </c>
      <c r="B1408" s="8" t="s">
        <v>215</v>
      </c>
      <c r="C1408" s="54" t="s">
        <v>1147</v>
      </c>
      <c r="D1408" s="8">
        <v>2019</v>
      </c>
      <c r="E1408" s="8"/>
      <c r="F1408" s="8">
        <v>65</v>
      </c>
      <c r="G1408" s="8">
        <v>5</v>
      </c>
      <c r="H1408" s="8">
        <v>192.27600000000001</v>
      </c>
    </row>
    <row r="1409" spans="1:8" s="7" customFormat="1" ht="47.25" hidden="1" outlineLevel="1" x14ac:dyDescent="0.25">
      <c r="A1409" s="6">
        <v>1797</v>
      </c>
      <c r="B1409" s="8" t="s">
        <v>215</v>
      </c>
      <c r="C1409" s="54" t="s">
        <v>1148</v>
      </c>
      <c r="D1409" s="8">
        <v>2019</v>
      </c>
      <c r="E1409" s="8"/>
      <c r="F1409" s="8">
        <v>100</v>
      </c>
      <c r="G1409" s="8">
        <v>15</v>
      </c>
      <c r="H1409" s="8">
        <v>194.82400000000001</v>
      </c>
    </row>
    <row r="1410" spans="1:8" s="7" customFormat="1" ht="63" hidden="1" outlineLevel="1" x14ac:dyDescent="0.25">
      <c r="A1410" s="6">
        <v>1402</v>
      </c>
      <c r="B1410" s="8" t="s">
        <v>215</v>
      </c>
      <c r="C1410" s="54" t="s">
        <v>1149</v>
      </c>
      <c r="D1410" s="8">
        <v>2019</v>
      </c>
      <c r="E1410" s="8"/>
      <c r="F1410" s="8">
        <v>140</v>
      </c>
      <c r="G1410" s="8">
        <v>15</v>
      </c>
      <c r="H1410" s="8">
        <v>281.93700000000001</v>
      </c>
    </row>
    <row r="1411" spans="1:8" s="7" customFormat="1" ht="47.25" hidden="1" outlineLevel="1" x14ac:dyDescent="0.25">
      <c r="A1411" s="6">
        <v>968</v>
      </c>
      <c r="B1411" s="8" t="s">
        <v>215</v>
      </c>
      <c r="C1411" s="54" t="s">
        <v>1150</v>
      </c>
      <c r="D1411" s="8">
        <v>2019</v>
      </c>
      <c r="E1411" s="8"/>
      <c r="F1411" s="8">
        <v>279</v>
      </c>
      <c r="G1411" s="8">
        <v>30</v>
      </c>
      <c r="H1411" s="8">
        <v>261.13600000000002</v>
      </c>
    </row>
    <row r="1412" spans="1:8" s="7" customFormat="1" ht="63" hidden="1" outlineLevel="1" x14ac:dyDescent="0.25">
      <c r="A1412" s="6">
        <v>416</v>
      </c>
      <c r="B1412" s="8" t="s">
        <v>215</v>
      </c>
      <c r="C1412" s="54" t="s">
        <v>1151</v>
      </c>
      <c r="D1412" s="8">
        <v>2019</v>
      </c>
      <c r="E1412" s="8"/>
      <c r="F1412" s="8">
        <v>69</v>
      </c>
      <c r="G1412" s="8">
        <v>15</v>
      </c>
      <c r="H1412" s="8">
        <v>167.99299999999999</v>
      </c>
    </row>
    <row r="1413" spans="1:8" s="7" customFormat="1" ht="63" hidden="1" outlineLevel="1" x14ac:dyDescent="0.25">
      <c r="A1413" s="6">
        <v>478</v>
      </c>
      <c r="B1413" s="8" t="s">
        <v>215</v>
      </c>
      <c r="C1413" s="54" t="s">
        <v>1152</v>
      </c>
      <c r="D1413" s="8">
        <v>2019</v>
      </c>
      <c r="E1413" s="8"/>
      <c r="F1413" s="8">
        <v>200</v>
      </c>
      <c r="G1413" s="8">
        <v>15</v>
      </c>
      <c r="H1413" s="8">
        <v>159.69999999999999</v>
      </c>
    </row>
    <row r="1414" spans="1:8" s="7" customFormat="1" ht="47.25" hidden="1" outlineLevel="1" x14ac:dyDescent="0.25">
      <c r="A1414" s="6">
        <v>1100</v>
      </c>
      <c r="B1414" s="8" t="s">
        <v>215</v>
      </c>
      <c r="C1414" s="54" t="s">
        <v>1153</v>
      </c>
      <c r="D1414" s="8">
        <v>2019</v>
      </c>
      <c r="E1414" s="8"/>
      <c r="F1414" s="8">
        <v>28</v>
      </c>
      <c r="G1414" s="8">
        <v>15</v>
      </c>
      <c r="H1414" s="8">
        <v>49.424999999999997</v>
      </c>
    </row>
    <row r="1415" spans="1:8" s="7" customFormat="1" ht="47.25" hidden="1" outlineLevel="1" x14ac:dyDescent="0.25">
      <c r="A1415" s="6">
        <v>4516</v>
      </c>
      <c r="B1415" s="8" t="s">
        <v>215</v>
      </c>
      <c r="C1415" s="54" t="s">
        <v>1154</v>
      </c>
      <c r="D1415" s="8">
        <v>2019</v>
      </c>
      <c r="E1415" s="8"/>
      <c r="F1415" s="8">
        <v>110</v>
      </c>
      <c r="G1415" s="8">
        <v>30</v>
      </c>
      <c r="H1415" s="8">
        <v>65.707999999999998</v>
      </c>
    </row>
    <row r="1416" spans="1:8" s="7" customFormat="1" ht="47.25" hidden="1" outlineLevel="1" x14ac:dyDescent="0.25">
      <c r="A1416" s="6">
        <v>1364</v>
      </c>
      <c r="B1416" s="8" t="s">
        <v>215</v>
      </c>
      <c r="C1416" s="54" t="s">
        <v>1155</v>
      </c>
      <c r="D1416" s="8">
        <v>2019</v>
      </c>
      <c r="E1416" s="8"/>
      <c r="F1416" s="8">
        <v>100</v>
      </c>
      <c r="G1416" s="8">
        <v>15</v>
      </c>
      <c r="H1416" s="8">
        <v>97.563999999999993</v>
      </c>
    </row>
    <row r="1417" spans="1:8" s="7" customFormat="1" ht="47.25" hidden="1" outlineLevel="1" x14ac:dyDescent="0.25">
      <c r="A1417" s="6">
        <v>1798</v>
      </c>
      <c r="B1417" s="8" t="s">
        <v>215</v>
      </c>
      <c r="C1417" s="54" t="s">
        <v>1156</v>
      </c>
      <c r="D1417" s="8">
        <v>2019</v>
      </c>
      <c r="E1417" s="8"/>
      <c r="F1417" s="8">
        <v>30</v>
      </c>
      <c r="G1417" s="8">
        <v>15</v>
      </c>
      <c r="H1417" s="8">
        <v>54.085999999999999</v>
      </c>
    </row>
    <row r="1418" spans="1:8" s="7" customFormat="1" ht="63" hidden="1" outlineLevel="1" x14ac:dyDescent="0.25">
      <c r="A1418" s="6">
        <v>1554</v>
      </c>
      <c r="B1418" s="8" t="s">
        <v>215</v>
      </c>
      <c r="C1418" s="54" t="s">
        <v>1157</v>
      </c>
      <c r="D1418" s="8">
        <v>2019</v>
      </c>
      <c r="E1418" s="8"/>
      <c r="F1418" s="8">
        <v>30</v>
      </c>
      <c r="G1418" s="8">
        <v>15</v>
      </c>
      <c r="H1418" s="8">
        <v>68.537999999999997</v>
      </c>
    </row>
    <row r="1419" spans="1:8" s="7" customFormat="1" ht="78.75" hidden="1" outlineLevel="1" x14ac:dyDescent="0.25">
      <c r="A1419" s="6">
        <v>1424</v>
      </c>
      <c r="B1419" s="8" t="s">
        <v>215</v>
      </c>
      <c r="C1419" s="54" t="s">
        <v>1158</v>
      </c>
      <c r="D1419" s="8">
        <v>2019</v>
      </c>
      <c r="E1419" s="8"/>
      <c r="F1419" s="8">
        <v>30</v>
      </c>
      <c r="G1419" s="8">
        <v>15</v>
      </c>
      <c r="H1419" s="8">
        <v>56.765000000000001</v>
      </c>
    </row>
    <row r="1420" spans="1:8" s="7" customFormat="1" ht="63" hidden="1" outlineLevel="1" x14ac:dyDescent="0.25">
      <c r="A1420" s="6">
        <v>1391</v>
      </c>
      <c r="B1420" s="8" t="s">
        <v>215</v>
      </c>
      <c r="C1420" s="54" t="s">
        <v>1159</v>
      </c>
      <c r="D1420" s="8">
        <v>2019</v>
      </c>
      <c r="E1420" s="8"/>
      <c r="F1420" s="8">
        <v>112</v>
      </c>
      <c r="G1420" s="8">
        <v>15</v>
      </c>
      <c r="H1420" s="8">
        <v>136.45099999999999</v>
      </c>
    </row>
    <row r="1421" spans="1:8" s="7" customFormat="1" ht="63" hidden="1" outlineLevel="1" x14ac:dyDescent="0.25">
      <c r="A1421" s="6">
        <v>2409</v>
      </c>
      <c r="B1421" s="8" t="s">
        <v>215</v>
      </c>
      <c r="C1421" s="54" t="s">
        <v>1160</v>
      </c>
      <c r="D1421" s="8">
        <v>2019</v>
      </c>
      <c r="E1421" s="8"/>
      <c r="F1421" s="8">
        <v>60</v>
      </c>
      <c r="G1421" s="8">
        <v>15</v>
      </c>
      <c r="H1421" s="8">
        <v>133.77600000000001</v>
      </c>
    </row>
    <row r="1422" spans="1:8" s="7" customFormat="1" ht="63" hidden="1" outlineLevel="1" x14ac:dyDescent="0.25">
      <c r="A1422" s="6">
        <v>1607</v>
      </c>
      <c r="B1422" s="8" t="s">
        <v>215</v>
      </c>
      <c r="C1422" s="54" t="s">
        <v>1161</v>
      </c>
      <c r="D1422" s="8">
        <v>2019</v>
      </c>
      <c r="E1422" s="8"/>
      <c r="F1422" s="8">
        <v>44</v>
      </c>
      <c r="G1422" s="8">
        <v>15</v>
      </c>
      <c r="H1422" s="8">
        <v>102.898</v>
      </c>
    </row>
    <row r="1423" spans="1:8" s="7" customFormat="1" ht="63" hidden="1" outlineLevel="1" x14ac:dyDescent="0.25">
      <c r="A1423" s="6">
        <v>1662</v>
      </c>
      <c r="B1423" s="8" t="s">
        <v>215</v>
      </c>
      <c r="C1423" s="54" t="s">
        <v>1162</v>
      </c>
      <c r="D1423" s="8">
        <v>2019</v>
      </c>
      <c r="E1423" s="8"/>
      <c r="F1423" s="8">
        <v>60</v>
      </c>
      <c r="G1423" s="8">
        <v>15</v>
      </c>
      <c r="H1423" s="8">
        <v>137.66399999999999</v>
      </c>
    </row>
    <row r="1424" spans="1:8" s="7" customFormat="1" ht="63" hidden="1" outlineLevel="1" x14ac:dyDescent="0.25">
      <c r="A1424" s="6">
        <v>3016</v>
      </c>
      <c r="B1424" s="8" t="s">
        <v>215</v>
      </c>
      <c r="C1424" s="54" t="s">
        <v>1163</v>
      </c>
      <c r="D1424" s="8">
        <v>2019</v>
      </c>
      <c r="E1424" s="8"/>
      <c r="F1424" s="8">
        <v>42</v>
      </c>
      <c r="G1424" s="8">
        <v>15</v>
      </c>
      <c r="H1424" s="8">
        <v>103.992</v>
      </c>
    </row>
    <row r="1425" spans="1:8" s="7" customFormat="1" ht="47.25" hidden="1" outlineLevel="1" x14ac:dyDescent="0.25">
      <c r="A1425" s="6">
        <v>3633</v>
      </c>
      <c r="B1425" s="8" t="s">
        <v>215</v>
      </c>
      <c r="C1425" s="54" t="s">
        <v>1164</v>
      </c>
      <c r="D1425" s="8">
        <v>2019</v>
      </c>
      <c r="E1425" s="8"/>
      <c r="F1425" s="8">
        <v>90</v>
      </c>
      <c r="G1425" s="8">
        <v>15</v>
      </c>
      <c r="H1425" s="8">
        <v>163.46600000000001</v>
      </c>
    </row>
    <row r="1426" spans="1:8" s="7" customFormat="1" ht="47.25" hidden="1" outlineLevel="1" x14ac:dyDescent="0.25">
      <c r="A1426" s="6">
        <v>3519</v>
      </c>
      <c r="B1426" s="8" t="s">
        <v>215</v>
      </c>
      <c r="C1426" s="54" t="s">
        <v>1165</v>
      </c>
      <c r="D1426" s="8">
        <v>2019</v>
      </c>
      <c r="E1426" s="8"/>
      <c r="F1426" s="8">
        <v>40</v>
      </c>
      <c r="G1426" s="8">
        <v>15</v>
      </c>
      <c r="H1426" s="8">
        <v>110.307</v>
      </c>
    </row>
    <row r="1427" spans="1:8" s="7" customFormat="1" ht="63" hidden="1" outlineLevel="1" x14ac:dyDescent="0.25">
      <c r="A1427" s="6">
        <v>6744</v>
      </c>
      <c r="B1427" s="8" t="s">
        <v>215</v>
      </c>
      <c r="C1427" s="54" t="s">
        <v>1166</v>
      </c>
      <c r="D1427" s="8">
        <v>2019</v>
      </c>
      <c r="E1427" s="8"/>
      <c r="F1427" s="8">
        <v>125</v>
      </c>
      <c r="G1427" s="8">
        <v>35</v>
      </c>
      <c r="H1427" s="8">
        <v>327.92099999999999</v>
      </c>
    </row>
    <row r="1428" spans="1:8" s="7" customFormat="1" ht="47.25" hidden="1" outlineLevel="1" x14ac:dyDescent="0.25">
      <c r="A1428" s="6">
        <v>1953</v>
      </c>
      <c r="B1428" s="8" t="s">
        <v>215</v>
      </c>
      <c r="C1428" s="54" t="s">
        <v>1167</v>
      </c>
      <c r="D1428" s="8">
        <v>2019</v>
      </c>
      <c r="E1428" s="8"/>
      <c r="F1428" s="8">
        <v>73</v>
      </c>
      <c r="G1428" s="8">
        <v>30</v>
      </c>
      <c r="H1428" s="8">
        <v>98.308000000000007</v>
      </c>
    </row>
    <row r="1429" spans="1:8" s="7" customFormat="1" ht="63" hidden="1" outlineLevel="1" x14ac:dyDescent="0.25">
      <c r="A1429" s="6">
        <v>6745</v>
      </c>
      <c r="B1429" s="8" t="s">
        <v>215</v>
      </c>
      <c r="C1429" s="54" t="s">
        <v>1168</v>
      </c>
      <c r="D1429" s="8">
        <v>2019</v>
      </c>
      <c r="E1429" s="8"/>
      <c r="F1429" s="8">
        <v>160</v>
      </c>
      <c r="G1429" s="8">
        <v>15</v>
      </c>
      <c r="H1429" s="8">
        <v>195.435</v>
      </c>
    </row>
    <row r="1430" spans="1:8" s="7" customFormat="1" ht="63" hidden="1" outlineLevel="1" x14ac:dyDescent="0.25">
      <c r="A1430" s="6">
        <v>6746</v>
      </c>
      <c r="B1430" s="8" t="s">
        <v>215</v>
      </c>
      <c r="C1430" s="54" t="s">
        <v>1169</v>
      </c>
      <c r="D1430" s="8">
        <v>2019</v>
      </c>
      <c r="E1430" s="8"/>
      <c r="F1430" s="8">
        <v>70</v>
      </c>
      <c r="G1430" s="8">
        <v>15</v>
      </c>
      <c r="H1430" s="8">
        <v>145.38399999999999</v>
      </c>
    </row>
    <row r="1431" spans="1:8" s="7" customFormat="1" ht="47.25" hidden="1" outlineLevel="1" x14ac:dyDescent="0.25">
      <c r="A1431" s="6">
        <v>3086</v>
      </c>
      <c r="B1431" s="8" t="s">
        <v>215</v>
      </c>
      <c r="C1431" s="54" t="s">
        <v>1170</v>
      </c>
      <c r="D1431" s="8">
        <v>2019</v>
      </c>
      <c r="E1431" s="8"/>
      <c r="F1431" s="8">
        <v>30</v>
      </c>
      <c r="G1431" s="8">
        <v>15</v>
      </c>
      <c r="H1431" s="8">
        <v>118.87</v>
      </c>
    </row>
    <row r="1432" spans="1:8" s="7" customFormat="1" ht="47.25" hidden="1" outlineLevel="1" x14ac:dyDescent="0.25">
      <c r="A1432" s="6">
        <v>2959</v>
      </c>
      <c r="B1432" s="8" t="s">
        <v>215</v>
      </c>
      <c r="C1432" s="54" t="s">
        <v>1171</v>
      </c>
      <c r="D1432" s="8">
        <v>2019</v>
      </c>
      <c r="E1432" s="8"/>
      <c r="F1432" s="8">
        <v>75</v>
      </c>
      <c r="G1432" s="8">
        <v>15</v>
      </c>
      <c r="H1432" s="8">
        <v>150.672</v>
      </c>
    </row>
    <row r="1433" spans="1:8" s="7" customFormat="1" ht="47.25" hidden="1" outlineLevel="1" x14ac:dyDescent="0.25">
      <c r="A1433" s="6">
        <v>6747</v>
      </c>
      <c r="B1433" s="8" t="s">
        <v>215</v>
      </c>
      <c r="C1433" s="54" t="s">
        <v>1172</v>
      </c>
      <c r="D1433" s="8">
        <v>2019</v>
      </c>
      <c r="E1433" s="8"/>
      <c r="F1433" s="8">
        <v>60</v>
      </c>
      <c r="G1433" s="8">
        <v>15</v>
      </c>
      <c r="H1433" s="8">
        <v>126.233</v>
      </c>
    </row>
    <row r="1434" spans="1:8" s="7" customFormat="1" ht="47.25" hidden="1" outlineLevel="1" x14ac:dyDescent="0.25">
      <c r="A1434" s="6">
        <v>5577</v>
      </c>
      <c r="B1434" s="8" t="s">
        <v>215</v>
      </c>
      <c r="C1434" s="54" t="s">
        <v>1173</v>
      </c>
      <c r="D1434" s="8">
        <v>2019</v>
      </c>
      <c r="E1434" s="8"/>
      <c r="F1434" s="8">
        <v>90</v>
      </c>
      <c r="G1434" s="8">
        <v>57</v>
      </c>
      <c r="H1434" s="8">
        <v>221.80799999999999</v>
      </c>
    </row>
    <row r="1435" spans="1:8" s="7" customFormat="1" ht="63" hidden="1" outlineLevel="1" x14ac:dyDescent="0.25">
      <c r="A1435" s="6">
        <v>1819</v>
      </c>
      <c r="B1435" s="8" t="s">
        <v>215</v>
      </c>
      <c r="C1435" s="54" t="s">
        <v>1174</v>
      </c>
      <c r="D1435" s="8">
        <v>2019</v>
      </c>
      <c r="E1435" s="8"/>
      <c r="F1435" s="8">
        <v>910</v>
      </c>
      <c r="G1435" s="8">
        <v>240</v>
      </c>
      <c r="H1435" s="8">
        <v>786.41</v>
      </c>
    </row>
    <row r="1436" spans="1:8" s="7" customFormat="1" ht="63" hidden="1" outlineLevel="1" x14ac:dyDescent="0.25">
      <c r="A1436" s="6">
        <v>6748</v>
      </c>
      <c r="B1436" s="8" t="s">
        <v>215</v>
      </c>
      <c r="C1436" s="54" t="s">
        <v>1175</v>
      </c>
      <c r="D1436" s="8">
        <v>2019</v>
      </c>
      <c r="E1436" s="8"/>
      <c r="F1436" s="8">
        <v>26</v>
      </c>
      <c r="G1436" s="8">
        <v>15</v>
      </c>
      <c r="H1436" s="8">
        <v>50.655000000000001</v>
      </c>
    </row>
    <row r="1437" spans="1:8" s="7" customFormat="1" ht="47.25" hidden="1" outlineLevel="1" x14ac:dyDescent="0.25">
      <c r="A1437" s="6">
        <v>1021</v>
      </c>
      <c r="B1437" s="8" t="s">
        <v>215</v>
      </c>
      <c r="C1437" s="54" t="s">
        <v>1176</v>
      </c>
      <c r="D1437" s="8">
        <v>2019</v>
      </c>
      <c r="E1437" s="8"/>
      <c r="F1437" s="8">
        <v>90</v>
      </c>
      <c r="G1437" s="8">
        <v>15</v>
      </c>
      <c r="H1437" s="8">
        <v>96.328000000000003</v>
      </c>
    </row>
    <row r="1438" spans="1:8" s="7" customFormat="1" ht="47.25" hidden="1" outlineLevel="1" x14ac:dyDescent="0.25">
      <c r="A1438" s="6">
        <v>3786</v>
      </c>
      <c r="B1438" s="8" t="s">
        <v>215</v>
      </c>
      <c r="C1438" s="54" t="s">
        <v>1177</v>
      </c>
      <c r="D1438" s="8">
        <v>2019</v>
      </c>
      <c r="E1438" s="8"/>
      <c r="F1438" s="8">
        <v>60</v>
      </c>
      <c r="G1438" s="8">
        <v>15</v>
      </c>
      <c r="H1438" s="8">
        <v>83.826999999999998</v>
      </c>
    </row>
    <row r="1439" spans="1:8" s="7" customFormat="1" ht="47.25" hidden="1" outlineLevel="1" x14ac:dyDescent="0.25">
      <c r="A1439" s="6">
        <v>6749</v>
      </c>
      <c r="B1439" s="8" t="s">
        <v>215</v>
      </c>
      <c r="C1439" s="54" t="s">
        <v>1178</v>
      </c>
      <c r="D1439" s="8">
        <v>2019</v>
      </c>
      <c r="E1439" s="8"/>
      <c r="F1439" s="8">
        <v>210</v>
      </c>
      <c r="G1439" s="8">
        <v>15</v>
      </c>
      <c r="H1439" s="8">
        <v>372.39800000000002</v>
      </c>
    </row>
    <row r="1440" spans="1:8" s="7" customFormat="1" ht="63" hidden="1" outlineLevel="1" x14ac:dyDescent="0.25">
      <c r="A1440" s="6">
        <v>2679</v>
      </c>
      <c r="B1440" s="8" t="s">
        <v>215</v>
      </c>
      <c r="C1440" s="54" t="s">
        <v>1179</v>
      </c>
      <c r="D1440" s="8">
        <v>2019</v>
      </c>
      <c r="E1440" s="8"/>
      <c r="F1440" s="8">
        <v>37</v>
      </c>
      <c r="G1440" s="8">
        <v>15</v>
      </c>
      <c r="H1440" s="8">
        <v>130.38499999999999</v>
      </c>
    </row>
    <row r="1441" spans="1:8" s="7" customFormat="1" ht="47.25" hidden="1" outlineLevel="1" x14ac:dyDescent="0.25">
      <c r="A1441" s="6">
        <v>3639</v>
      </c>
      <c r="B1441" s="8" t="s">
        <v>215</v>
      </c>
      <c r="C1441" s="54" t="s">
        <v>1180</v>
      </c>
      <c r="D1441" s="8">
        <v>2019</v>
      </c>
      <c r="E1441" s="8"/>
      <c r="F1441" s="8">
        <v>95</v>
      </c>
      <c r="G1441" s="8">
        <v>45</v>
      </c>
      <c r="H1441" s="8">
        <v>79.150000000000006</v>
      </c>
    </row>
    <row r="1442" spans="1:8" s="7" customFormat="1" ht="47.25" hidden="1" outlineLevel="1" x14ac:dyDescent="0.25">
      <c r="A1442" s="6">
        <v>3731</v>
      </c>
      <c r="B1442" s="8" t="s">
        <v>215</v>
      </c>
      <c r="C1442" s="54" t="s">
        <v>1181</v>
      </c>
      <c r="D1442" s="8">
        <v>2019</v>
      </c>
      <c r="E1442" s="8"/>
      <c r="F1442" s="8">
        <v>38</v>
      </c>
      <c r="G1442" s="8">
        <v>15</v>
      </c>
      <c r="H1442" s="8">
        <v>147.70699999999999</v>
      </c>
    </row>
    <row r="1443" spans="1:8" s="7" customFormat="1" ht="63" hidden="1" outlineLevel="1" x14ac:dyDescent="0.25">
      <c r="A1443" s="6">
        <v>3906</v>
      </c>
      <c r="B1443" s="8" t="s">
        <v>215</v>
      </c>
      <c r="C1443" s="54" t="s">
        <v>1182</v>
      </c>
      <c r="D1443" s="8">
        <v>2019</v>
      </c>
      <c r="E1443" s="8"/>
      <c r="F1443" s="8">
        <v>47</v>
      </c>
      <c r="G1443" s="8">
        <v>15</v>
      </c>
      <c r="H1443" s="8">
        <v>99.474000000000004</v>
      </c>
    </row>
    <row r="1444" spans="1:8" s="7" customFormat="1" ht="63" hidden="1" outlineLevel="1" x14ac:dyDescent="0.25">
      <c r="A1444" s="6">
        <v>3124</v>
      </c>
      <c r="B1444" s="8" t="s">
        <v>215</v>
      </c>
      <c r="C1444" s="54" t="s">
        <v>1183</v>
      </c>
      <c r="D1444" s="8">
        <v>2019</v>
      </c>
      <c r="E1444" s="8"/>
      <c r="F1444" s="8">
        <v>93</v>
      </c>
      <c r="G1444" s="8">
        <v>15</v>
      </c>
      <c r="H1444" s="8">
        <v>188.09299999999999</v>
      </c>
    </row>
    <row r="1445" spans="1:8" s="7" customFormat="1" ht="47.25" hidden="1" outlineLevel="1" x14ac:dyDescent="0.25">
      <c r="A1445" s="6">
        <v>6750</v>
      </c>
      <c r="B1445" s="8" t="s">
        <v>215</v>
      </c>
      <c r="C1445" s="54" t="s">
        <v>1184</v>
      </c>
      <c r="D1445" s="8">
        <v>2019</v>
      </c>
      <c r="E1445" s="8"/>
      <c r="F1445" s="8">
        <v>55</v>
      </c>
      <c r="G1445" s="8">
        <v>30</v>
      </c>
      <c r="H1445" s="8">
        <v>83.132999999999996</v>
      </c>
    </row>
    <row r="1446" spans="1:8" s="7" customFormat="1" ht="78.75" hidden="1" outlineLevel="1" x14ac:dyDescent="0.25">
      <c r="A1446" s="6">
        <v>6751</v>
      </c>
      <c r="B1446" s="8" t="s">
        <v>215</v>
      </c>
      <c r="C1446" s="54" t="s">
        <v>1185</v>
      </c>
      <c r="D1446" s="8">
        <v>2019</v>
      </c>
      <c r="E1446" s="8"/>
      <c r="F1446" s="8">
        <v>70</v>
      </c>
      <c r="G1446" s="8">
        <v>30</v>
      </c>
      <c r="H1446" s="8">
        <v>122.06100000000001</v>
      </c>
    </row>
    <row r="1447" spans="1:8" s="7" customFormat="1" ht="63" hidden="1" outlineLevel="1" x14ac:dyDescent="0.25">
      <c r="A1447" s="6">
        <v>6752</v>
      </c>
      <c r="B1447" s="8" t="s">
        <v>215</v>
      </c>
      <c r="C1447" s="54" t="s">
        <v>1186</v>
      </c>
      <c r="D1447" s="8">
        <v>2019</v>
      </c>
      <c r="E1447" s="8"/>
      <c r="F1447" s="8">
        <v>70</v>
      </c>
      <c r="G1447" s="8">
        <v>15</v>
      </c>
      <c r="H1447" s="8">
        <v>94.361999999999995</v>
      </c>
    </row>
    <row r="1448" spans="1:8" s="7" customFormat="1" ht="63" hidden="1" outlineLevel="1" x14ac:dyDescent="0.25">
      <c r="A1448" s="6">
        <v>6753</v>
      </c>
      <c r="B1448" s="8" t="s">
        <v>215</v>
      </c>
      <c r="C1448" s="54" t="s">
        <v>1187</v>
      </c>
      <c r="D1448" s="8">
        <v>2019</v>
      </c>
      <c r="E1448" s="8"/>
      <c r="F1448" s="8">
        <v>35</v>
      </c>
      <c r="G1448" s="8">
        <v>15</v>
      </c>
      <c r="H1448" s="8">
        <v>77.626000000000005</v>
      </c>
    </row>
    <row r="1449" spans="1:8" s="7" customFormat="1" ht="63" hidden="1" outlineLevel="1" x14ac:dyDescent="0.25">
      <c r="A1449" s="6">
        <v>1300</v>
      </c>
      <c r="B1449" s="8" t="s">
        <v>215</v>
      </c>
      <c r="C1449" s="54" t="s">
        <v>1188</v>
      </c>
      <c r="D1449" s="8">
        <v>2019</v>
      </c>
      <c r="E1449" s="8"/>
      <c r="F1449" s="8">
        <v>35</v>
      </c>
      <c r="G1449" s="8">
        <v>10</v>
      </c>
      <c r="H1449" s="8">
        <v>158.017</v>
      </c>
    </row>
    <row r="1450" spans="1:8" s="7" customFormat="1" ht="63" hidden="1" outlineLevel="1" x14ac:dyDescent="0.25">
      <c r="A1450" s="6">
        <v>1434</v>
      </c>
      <c r="B1450" s="8" t="s">
        <v>215</v>
      </c>
      <c r="C1450" s="54" t="s">
        <v>1189</v>
      </c>
      <c r="D1450" s="8">
        <v>2019</v>
      </c>
      <c r="E1450" s="8"/>
      <c r="F1450" s="8">
        <v>35</v>
      </c>
      <c r="G1450" s="8">
        <v>15</v>
      </c>
      <c r="H1450" s="8">
        <v>152.51300000000001</v>
      </c>
    </row>
    <row r="1451" spans="1:8" s="7" customFormat="1" ht="63" hidden="1" outlineLevel="1" x14ac:dyDescent="0.25">
      <c r="A1451" s="6">
        <v>1570</v>
      </c>
      <c r="B1451" s="8" t="s">
        <v>215</v>
      </c>
      <c r="C1451" s="54" t="s">
        <v>1190</v>
      </c>
      <c r="D1451" s="8">
        <v>2019</v>
      </c>
      <c r="E1451" s="8"/>
      <c r="F1451" s="8">
        <v>30</v>
      </c>
      <c r="G1451" s="8">
        <v>5</v>
      </c>
      <c r="H1451" s="8">
        <v>167.27</v>
      </c>
    </row>
    <row r="1452" spans="1:8" s="7" customFormat="1" ht="63" hidden="1" outlineLevel="1" x14ac:dyDescent="0.25">
      <c r="A1452" s="6">
        <v>2307</v>
      </c>
      <c r="B1452" s="8" t="s">
        <v>215</v>
      </c>
      <c r="C1452" s="54" t="s">
        <v>1191</v>
      </c>
      <c r="D1452" s="8">
        <v>2019</v>
      </c>
      <c r="E1452" s="8"/>
      <c r="F1452" s="8">
        <v>90</v>
      </c>
      <c r="G1452" s="8">
        <v>10</v>
      </c>
      <c r="H1452" s="8">
        <v>126.136</v>
      </c>
    </row>
    <row r="1453" spans="1:8" s="7" customFormat="1" ht="63" hidden="1" outlineLevel="1" x14ac:dyDescent="0.25">
      <c r="A1453" s="6">
        <v>2306</v>
      </c>
      <c r="B1453" s="8" t="s">
        <v>215</v>
      </c>
      <c r="C1453" s="54" t="s">
        <v>1192</v>
      </c>
      <c r="D1453" s="8">
        <v>2019</v>
      </c>
      <c r="E1453" s="8"/>
      <c r="F1453" s="8">
        <v>100</v>
      </c>
      <c r="G1453" s="8">
        <v>10</v>
      </c>
      <c r="H1453" s="8">
        <v>53.860999999999997</v>
      </c>
    </row>
    <row r="1454" spans="1:8" s="7" customFormat="1" ht="63" hidden="1" outlineLevel="1" x14ac:dyDescent="0.25">
      <c r="A1454" s="6">
        <v>6754</v>
      </c>
      <c r="B1454" s="8" t="s">
        <v>215</v>
      </c>
      <c r="C1454" s="54" t="s">
        <v>1193</v>
      </c>
      <c r="D1454" s="8">
        <v>2019</v>
      </c>
      <c r="E1454" s="8"/>
      <c r="F1454" s="8">
        <v>30</v>
      </c>
      <c r="G1454" s="8">
        <v>15</v>
      </c>
      <c r="H1454" s="8">
        <v>92.292000000000002</v>
      </c>
    </row>
    <row r="1455" spans="1:8" s="7" customFormat="1" ht="63" hidden="1" outlineLevel="1" x14ac:dyDescent="0.25">
      <c r="A1455" s="6">
        <v>5391</v>
      </c>
      <c r="B1455" s="8" t="s">
        <v>215</v>
      </c>
      <c r="C1455" s="54" t="s">
        <v>1194</v>
      </c>
      <c r="D1455" s="8">
        <v>2019</v>
      </c>
      <c r="E1455" s="8"/>
      <c r="F1455" s="8">
        <v>70</v>
      </c>
      <c r="G1455" s="8">
        <v>15</v>
      </c>
      <c r="H1455" s="8">
        <v>104.51</v>
      </c>
    </row>
    <row r="1456" spans="1:8" s="7" customFormat="1" ht="63" hidden="1" outlineLevel="1" x14ac:dyDescent="0.25">
      <c r="A1456" s="6">
        <v>2454</v>
      </c>
      <c r="B1456" s="8" t="s">
        <v>215</v>
      </c>
      <c r="C1456" s="54" t="s">
        <v>1195</v>
      </c>
      <c r="D1456" s="8">
        <v>2019</v>
      </c>
      <c r="E1456" s="8"/>
      <c r="F1456" s="8">
        <v>30</v>
      </c>
      <c r="G1456" s="8">
        <v>5</v>
      </c>
      <c r="H1456" s="8">
        <v>144.90899999999999</v>
      </c>
    </row>
    <row r="1457" spans="1:8" s="7" customFormat="1" ht="63" hidden="1" outlineLevel="1" x14ac:dyDescent="0.25">
      <c r="A1457" s="6">
        <v>2150</v>
      </c>
      <c r="B1457" s="8" t="s">
        <v>215</v>
      </c>
      <c r="C1457" s="54" t="s">
        <v>1196</v>
      </c>
      <c r="D1457" s="8">
        <v>2019</v>
      </c>
      <c r="E1457" s="8"/>
      <c r="F1457" s="8">
        <v>25</v>
      </c>
      <c r="G1457" s="8">
        <v>15</v>
      </c>
      <c r="H1457" s="8">
        <v>165.916</v>
      </c>
    </row>
    <row r="1458" spans="1:8" s="7" customFormat="1" ht="94.5" hidden="1" outlineLevel="1" x14ac:dyDescent="0.25">
      <c r="A1458" s="6">
        <v>3905</v>
      </c>
      <c r="B1458" s="8" t="s">
        <v>215</v>
      </c>
      <c r="C1458" s="54" t="s">
        <v>1197</v>
      </c>
      <c r="D1458" s="8">
        <v>2019</v>
      </c>
      <c r="E1458" s="8"/>
      <c r="F1458" s="8">
        <v>165</v>
      </c>
      <c r="G1458" s="8">
        <v>30</v>
      </c>
      <c r="H1458" s="8">
        <v>264.822</v>
      </c>
    </row>
    <row r="1459" spans="1:8" s="7" customFormat="1" ht="94.5" hidden="1" outlineLevel="1" x14ac:dyDescent="0.25">
      <c r="A1459" s="6">
        <v>3917</v>
      </c>
      <c r="B1459" s="8" t="s">
        <v>215</v>
      </c>
      <c r="C1459" s="54" t="s">
        <v>1198</v>
      </c>
      <c r="D1459" s="8">
        <v>2019</v>
      </c>
      <c r="E1459" s="8"/>
      <c r="F1459" s="8">
        <v>70</v>
      </c>
      <c r="G1459" s="8">
        <v>30</v>
      </c>
      <c r="H1459" s="8">
        <v>128.41200000000001</v>
      </c>
    </row>
    <row r="1460" spans="1:8" s="7" customFormat="1" ht="63" hidden="1" outlineLevel="1" x14ac:dyDescent="0.25">
      <c r="A1460" s="6">
        <v>6755</v>
      </c>
      <c r="B1460" s="8" t="s">
        <v>215</v>
      </c>
      <c r="C1460" s="54" t="s">
        <v>1199</v>
      </c>
      <c r="D1460" s="8">
        <v>2019</v>
      </c>
      <c r="E1460" s="8"/>
      <c r="F1460" s="8">
        <v>70</v>
      </c>
      <c r="G1460" s="8">
        <v>15</v>
      </c>
      <c r="H1460" s="8">
        <v>142.209</v>
      </c>
    </row>
    <row r="1461" spans="1:8" s="7" customFormat="1" ht="78.75" hidden="1" outlineLevel="1" x14ac:dyDescent="0.25">
      <c r="A1461" s="6">
        <v>1784</v>
      </c>
      <c r="B1461" s="8" t="s">
        <v>215</v>
      </c>
      <c r="C1461" s="54" t="s">
        <v>1200</v>
      </c>
      <c r="D1461" s="8">
        <v>2019</v>
      </c>
      <c r="E1461" s="8"/>
      <c r="F1461" s="8">
        <v>45</v>
      </c>
      <c r="G1461" s="8">
        <v>5</v>
      </c>
      <c r="H1461" s="8">
        <v>53.856000000000002</v>
      </c>
    </row>
    <row r="1462" spans="1:8" s="7" customFormat="1" ht="63" hidden="1" outlineLevel="1" x14ac:dyDescent="0.25">
      <c r="A1462" s="6">
        <v>1815</v>
      </c>
      <c r="B1462" s="8" t="s">
        <v>215</v>
      </c>
      <c r="C1462" s="54" t="s">
        <v>1201</v>
      </c>
      <c r="D1462" s="8">
        <v>2019</v>
      </c>
      <c r="E1462" s="8"/>
      <c r="F1462" s="8">
        <v>40</v>
      </c>
      <c r="G1462" s="8">
        <v>15</v>
      </c>
      <c r="H1462" s="8">
        <v>218.81700000000001</v>
      </c>
    </row>
    <row r="1463" spans="1:8" s="7" customFormat="1" ht="78.75" hidden="1" outlineLevel="1" x14ac:dyDescent="0.25">
      <c r="A1463" s="6">
        <v>1825</v>
      </c>
      <c r="B1463" s="8" t="s">
        <v>215</v>
      </c>
      <c r="C1463" s="54" t="s">
        <v>1202</v>
      </c>
      <c r="D1463" s="8">
        <v>2019</v>
      </c>
      <c r="E1463" s="8"/>
      <c r="F1463" s="8">
        <v>150</v>
      </c>
      <c r="G1463" s="8">
        <v>12</v>
      </c>
      <c r="H1463" s="8">
        <v>280.52600000000001</v>
      </c>
    </row>
    <row r="1464" spans="1:8" s="7" customFormat="1" ht="63" hidden="1" outlineLevel="1" x14ac:dyDescent="0.25">
      <c r="A1464" s="6">
        <v>2579</v>
      </c>
      <c r="B1464" s="8" t="s">
        <v>215</v>
      </c>
      <c r="C1464" s="54" t="s">
        <v>1203</v>
      </c>
      <c r="D1464" s="8">
        <v>2019</v>
      </c>
      <c r="E1464" s="8"/>
      <c r="F1464" s="8">
        <v>90</v>
      </c>
      <c r="G1464" s="8">
        <v>6</v>
      </c>
      <c r="H1464" s="8">
        <v>208.09100000000001</v>
      </c>
    </row>
    <row r="1465" spans="1:8" s="7" customFormat="1" ht="63" hidden="1" outlineLevel="1" x14ac:dyDescent="0.25">
      <c r="A1465" s="6">
        <v>1195</v>
      </c>
      <c r="B1465" s="8" t="s">
        <v>215</v>
      </c>
      <c r="C1465" s="54" t="s">
        <v>1204</v>
      </c>
      <c r="D1465" s="8">
        <v>2019</v>
      </c>
      <c r="E1465" s="8"/>
      <c r="F1465" s="8">
        <v>215</v>
      </c>
      <c r="G1465" s="8">
        <v>15</v>
      </c>
      <c r="H1465" s="8">
        <v>230.96100000000001</v>
      </c>
    </row>
    <row r="1466" spans="1:8" s="7" customFormat="1" ht="78.75" hidden="1" outlineLevel="1" x14ac:dyDescent="0.25">
      <c r="A1466" s="6">
        <v>2414</v>
      </c>
      <c r="B1466" s="8" t="s">
        <v>215</v>
      </c>
      <c r="C1466" s="54" t="s">
        <v>1205</v>
      </c>
      <c r="D1466" s="8">
        <v>2019</v>
      </c>
      <c r="E1466" s="8"/>
      <c r="F1466" s="8">
        <v>28</v>
      </c>
      <c r="G1466" s="8">
        <v>6</v>
      </c>
      <c r="H1466" s="8">
        <v>162.76</v>
      </c>
    </row>
    <row r="1467" spans="1:8" s="7" customFormat="1" ht="63" hidden="1" outlineLevel="1" x14ac:dyDescent="0.25">
      <c r="A1467" s="6">
        <v>6756</v>
      </c>
      <c r="B1467" s="8" t="s">
        <v>215</v>
      </c>
      <c r="C1467" s="54" t="s">
        <v>811</v>
      </c>
      <c r="D1467" s="8">
        <v>2019</v>
      </c>
      <c r="E1467" s="8"/>
      <c r="F1467" s="8">
        <v>36</v>
      </c>
      <c r="G1467" s="8">
        <v>15</v>
      </c>
      <c r="H1467" s="8">
        <v>73.489999999999995</v>
      </c>
    </row>
    <row r="1468" spans="1:8" s="7" customFormat="1" ht="47.25" hidden="1" outlineLevel="1" x14ac:dyDescent="0.25">
      <c r="A1468" s="6">
        <v>1083</v>
      </c>
      <c r="B1468" s="8" t="s">
        <v>215</v>
      </c>
      <c r="C1468" s="54" t="s">
        <v>1206</v>
      </c>
      <c r="D1468" s="8">
        <v>2019</v>
      </c>
      <c r="E1468" s="8"/>
      <c r="F1468" s="8">
        <v>20</v>
      </c>
      <c r="G1468" s="8">
        <v>120</v>
      </c>
      <c r="H1468" s="8">
        <v>63.892000000000003</v>
      </c>
    </row>
    <row r="1469" spans="1:8" s="7" customFormat="1" ht="63" hidden="1" outlineLevel="1" x14ac:dyDescent="0.25">
      <c r="A1469" s="6">
        <v>6757</v>
      </c>
      <c r="B1469" s="8" t="s">
        <v>215</v>
      </c>
      <c r="C1469" s="54" t="s">
        <v>812</v>
      </c>
      <c r="D1469" s="8">
        <v>2019</v>
      </c>
      <c r="E1469" s="8"/>
      <c r="F1469" s="8">
        <v>10</v>
      </c>
      <c r="G1469" s="8">
        <v>100</v>
      </c>
      <c r="H1469" s="8">
        <v>40.796999999999997</v>
      </c>
    </row>
    <row r="1470" spans="1:8" s="7" customFormat="1" ht="63" hidden="1" outlineLevel="1" x14ac:dyDescent="0.25">
      <c r="A1470" s="6">
        <v>6758</v>
      </c>
      <c r="B1470" s="8" t="s">
        <v>215</v>
      </c>
      <c r="C1470" s="54" t="s">
        <v>813</v>
      </c>
      <c r="D1470" s="8">
        <v>2019</v>
      </c>
      <c r="E1470" s="8"/>
      <c r="F1470" s="8">
        <v>100</v>
      </c>
      <c r="G1470" s="8">
        <v>15</v>
      </c>
      <c r="H1470" s="8">
        <v>236.416</v>
      </c>
    </row>
    <row r="1471" spans="1:8" s="7" customFormat="1" ht="47.25" hidden="1" outlineLevel="1" x14ac:dyDescent="0.25">
      <c r="A1471" s="6">
        <v>6759</v>
      </c>
      <c r="B1471" s="8" t="s">
        <v>215</v>
      </c>
      <c r="C1471" s="54" t="s">
        <v>814</v>
      </c>
      <c r="D1471" s="8">
        <v>2019</v>
      </c>
      <c r="E1471" s="8"/>
      <c r="F1471" s="8">
        <v>20</v>
      </c>
      <c r="G1471" s="8">
        <v>90</v>
      </c>
      <c r="H1471" s="8">
        <v>50.484000000000002</v>
      </c>
    </row>
    <row r="1472" spans="1:8" s="7" customFormat="1" ht="47.25" hidden="1" outlineLevel="1" x14ac:dyDescent="0.25">
      <c r="A1472" s="6">
        <v>1373</v>
      </c>
      <c r="B1472" s="8" t="s">
        <v>215</v>
      </c>
      <c r="C1472" s="54" t="s">
        <v>817</v>
      </c>
      <c r="D1472" s="8">
        <v>2019</v>
      </c>
      <c r="E1472" s="8"/>
      <c r="F1472" s="8">
        <v>66</v>
      </c>
      <c r="G1472" s="8">
        <v>15</v>
      </c>
      <c r="H1472" s="8">
        <v>151.577</v>
      </c>
    </row>
    <row r="1473" spans="1:8" s="7" customFormat="1" ht="94.5" hidden="1" outlineLevel="1" x14ac:dyDescent="0.25">
      <c r="A1473" s="6">
        <v>1164</v>
      </c>
      <c r="B1473" s="8" t="s">
        <v>215</v>
      </c>
      <c r="C1473" s="54" t="s">
        <v>1207</v>
      </c>
      <c r="D1473" s="8">
        <v>2019</v>
      </c>
      <c r="E1473" s="8"/>
      <c r="F1473" s="8">
        <v>5</v>
      </c>
      <c r="G1473" s="8">
        <v>75</v>
      </c>
      <c r="H1473" s="8">
        <v>36.963999999999999</v>
      </c>
    </row>
    <row r="1474" spans="1:8" s="7" customFormat="1" ht="63" hidden="1" outlineLevel="1" x14ac:dyDescent="0.25">
      <c r="A1474" s="6">
        <v>789</v>
      </c>
      <c r="B1474" s="8" t="s">
        <v>215</v>
      </c>
      <c r="C1474" s="54" t="s">
        <v>820</v>
      </c>
      <c r="D1474" s="8">
        <v>2019</v>
      </c>
      <c r="E1474" s="8"/>
      <c r="F1474" s="8">
        <v>689</v>
      </c>
      <c r="G1474" s="8">
        <v>30</v>
      </c>
      <c r="H1474" s="8">
        <v>537.226</v>
      </c>
    </row>
    <row r="1475" spans="1:8" s="7" customFormat="1" ht="47.25" hidden="1" outlineLevel="1" x14ac:dyDescent="0.25">
      <c r="A1475" s="6">
        <v>1500</v>
      </c>
      <c r="B1475" s="8" t="s">
        <v>215</v>
      </c>
      <c r="C1475" s="54" t="s">
        <v>1208</v>
      </c>
      <c r="D1475" s="8">
        <v>2019</v>
      </c>
      <c r="E1475" s="8"/>
      <c r="F1475" s="8">
        <v>15</v>
      </c>
      <c r="G1475" s="8">
        <v>150</v>
      </c>
      <c r="H1475" s="8">
        <v>53.354999999999997</v>
      </c>
    </row>
    <row r="1476" spans="1:8" s="7" customFormat="1" ht="47.25" hidden="1" outlineLevel="1" x14ac:dyDescent="0.25">
      <c r="A1476" s="6">
        <v>6760</v>
      </c>
      <c r="B1476" s="8" t="s">
        <v>215</v>
      </c>
      <c r="C1476" s="54" t="s">
        <v>821</v>
      </c>
      <c r="D1476" s="8">
        <v>2019</v>
      </c>
      <c r="E1476" s="8"/>
      <c r="F1476" s="8">
        <v>14</v>
      </c>
      <c r="G1476" s="8">
        <v>15</v>
      </c>
      <c r="H1476" s="8">
        <v>56.817999999999998</v>
      </c>
    </row>
    <row r="1477" spans="1:8" s="7" customFormat="1" ht="63" hidden="1" outlineLevel="1" x14ac:dyDescent="0.25">
      <c r="A1477" s="6">
        <v>6761</v>
      </c>
      <c r="B1477" s="8" t="s">
        <v>215</v>
      </c>
      <c r="C1477" s="54" t="s">
        <v>827</v>
      </c>
      <c r="D1477" s="8">
        <v>2019</v>
      </c>
      <c r="E1477" s="8"/>
      <c r="F1477" s="8">
        <v>45</v>
      </c>
      <c r="G1477" s="8">
        <v>150</v>
      </c>
      <c r="H1477" s="8">
        <v>52.33</v>
      </c>
    </row>
    <row r="1478" spans="1:8" s="7" customFormat="1" ht="63" hidden="1" outlineLevel="1" x14ac:dyDescent="0.25">
      <c r="A1478" s="6">
        <v>6762</v>
      </c>
      <c r="B1478" s="8" t="s">
        <v>215</v>
      </c>
      <c r="C1478" s="54" t="s">
        <v>828</v>
      </c>
      <c r="D1478" s="8">
        <v>2019</v>
      </c>
      <c r="E1478" s="8"/>
      <c r="F1478" s="8">
        <v>50</v>
      </c>
      <c r="G1478" s="8">
        <v>150</v>
      </c>
      <c r="H1478" s="8">
        <v>63.46</v>
      </c>
    </row>
    <row r="1479" spans="1:8" s="7" customFormat="1" ht="78.75" hidden="1" outlineLevel="1" x14ac:dyDescent="0.25">
      <c r="A1479" s="6">
        <v>6763</v>
      </c>
      <c r="B1479" s="8" t="s">
        <v>215</v>
      </c>
      <c r="C1479" s="54" t="s">
        <v>829</v>
      </c>
      <c r="D1479" s="8">
        <v>2019</v>
      </c>
      <c r="E1479" s="8"/>
      <c r="F1479" s="8">
        <v>5</v>
      </c>
      <c r="G1479" s="8">
        <v>90</v>
      </c>
      <c r="H1479" s="8">
        <v>19.555</v>
      </c>
    </row>
    <row r="1480" spans="1:8" s="7" customFormat="1" ht="78.75" hidden="1" outlineLevel="1" x14ac:dyDescent="0.25">
      <c r="A1480" s="6">
        <v>2314</v>
      </c>
      <c r="B1480" s="8" t="s">
        <v>215</v>
      </c>
      <c r="C1480" s="54" t="s">
        <v>830</v>
      </c>
      <c r="D1480" s="8">
        <v>2019</v>
      </c>
      <c r="E1480" s="8"/>
      <c r="F1480" s="8">
        <v>45</v>
      </c>
      <c r="G1480" s="8">
        <v>150</v>
      </c>
      <c r="H1480" s="8">
        <v>75.100999999999999</v>
      </c>
    </row>
    <row r="1481" spans="1:8" s="7" customFormat="1" ht="110.25" hidden="1" outlineLevel="1" x14ac:dyDescent="0.25">
      <c r="A1481" s="6">
        <v>1297</v>
      </c>
      <c r="B1481" s="8" t="s">
        <v>215</v>
      </c>
      <c r="C1481" s="54" t="s">
        <v>831</v>
      </c>
      <c r="D1481" s="8">
        <v>2019</v>
      </c>
      <c r="E1481" s="8"/>
      <c r="F1481" s="8">
        <v>15</v>
      </c>
      <c r="G1481" s="8">
        <v>30</v>
      </c>
      <c r="H1481" s="8">
        <v>171.96</v>
      </c>
    </row>
    <row r="1482" spans="1:8" s="7" customFormat="1" ht="94.5" hidden="1" outlineLevel="1" x14ac:dyDescent="0.25">
      <c r="A1482" s="6">
        <v>1715</v>
      </c>
      <c r="B1482" s="8" t="s">
        <v>215</v>
      </c>
      <c r="C1482" s="54" t="s">
        <v>834</v>
      </c>
      <c r="D1482" s="8">
        <v>2019</v>
      </c>
      <c r="E1482" s="8"/>
      <c r="F1482" s="8">
        <v>3253</v>
      </c>
      <c r="G1482" s="8">
        <v>380</v>
      </c>
      <c r="H1482" s="8">
        <v>3198.3939999999998</v>
      </c>
    </row>
    <row r="1483" spans="1:8" s="7" customFormat="1" ht="78.75" hidden="1" outlineLevel="1" x14ac:dyDescent="0.25">
      <c r="A1483" s="6">
        <v>1718</v>
      </c>
      <c r="B1483" s="8" t="s">
        <v>215</v>
      </c>
      <c r="C1483" s="54" t="s">
        <v>835</v>
      </c>
      <c r="D1483" s="8">
        <v>2019</v>
      </c>
      <c r="E1483" s="8"/>
      <c r="F1483" s="8">
        <v>1532</v>
      </c>
      <c r="G1483" s="8">
        <v>295</v>
      </c>
      <c r="H1483" s="8">
        <v>1590.808</v>
      </c>
    </row>
    <row r="1484" spans="1:8" s="7" customFormat="1" ht="63" hidden="1" outlineLevel="1" x14ac:dyDescent="0.25">
      <c r="A1484" s="6">
        <v>6764</v>
      </c>
      <c r="B1484" s="8" t="s">
        <v>215</v>
      </c>
      <c r="C1484" s="54" t="s">
        <v>837</v>
      </c>
      <c r="D1484" s="8">
        <v>2019</v>
      </c>
      <c r="E1484" s="8"/>
      <c r="F1484" s="8">
        <v>170</v>
      </c>
      <c r="G1484" s="8">
        <v>30</v>
      </c>
      <c r="H1484" s="8">
        <v>214.68899999999999</v>
      </c>
    </row>
    <row r="1485" spans="1:8" s="7" customFormat="1" ht="47.25" hidden="1" outlineLevel="1" x14ac:dyDescent="0.25">
      <c r="A1485" s="6">
        <v>6765</v>
      </c>
      <c r="B1485" s="8" t="s">
        <v>215</v>
      </c>
      <c r="C1485" s="54" t="s">
        <v>841</v>
      </c>
      <c r="D1485" s="8">
        <v>2019</v>
      </c>
      <c r="E1485" s="8"/>
      <c r="F1485" s="8">
        <v>30</v>
      </c>
      <c r="G1485" s="8">
        <v>15</v>
      </c>
      <c r="H1485" s="8">
        <v>54.33</v>
      </c>
    </row>
    <row r="1486" spans="1:8" s="7" customFormat="1" ht="47.25" hidden="1" outlineLevel="1" x14ac:dyDescent="0.25">
      <c r="A1486" s="6">
        <v>6766</v>
      </c>
      <c r="B1486" s="8" t="s">
        <v>215</v>
      </c>
      <c r="C1486" s="54" t="s">
        <v>842</v>
      </c>
      <c r="D1486" s="8">
        <v>2019</v>
      </c>
      <c r="E1486" s="8"/>
      <c r="F1486" s="8">
        <v>30</v>
      </c>
      <c r="G1486" s="8">
        <v>15</v>
      </c>
      <c r="H1486" s="8">
        <v>44.929000000000002</v>
      </c>
    </row>
    <row r="1487" spans="1:8" s="7" customFormat="1" ht="47.25" hidden="1" outlineLevel="1" x14ac:dyDescent="0.25">
      <c r="A1487" s="6">
        <v>6767</v>
      </c>
      <c r="B1487" s="8" t="s">
        <v>215</v>
      </c>
      <c r="C1487" s="54" t="s">
        <v>843</v>
      </c>
      <c r="D1487" s="8">
        <v>2019</v>
      </c>
      <c r="E1487" s="8"/>
      <c r="F1487" s="8">
        <v>30</v>
      </c>
      <c r="G1487" s="8">
        <v>149</v>
      </c>
      <c r="H1487" s="8">
        <v>62.405000000000001</v>
      </c>
    </row>
    <row r="1488" spans="1:8" s="7" customFormat="1" ht="110.25" hidden="1" outlineLevel="1" x14ac:dyDescent="0.25">
      <c r="A1488" s="6">
        <v>1282</v>
      </c>
      <c r="B1488" s="8" t="s">
        <v>215</v>
      </c>
      <c r="C1488" s="54" t="s">
        <v>1209</v>
      </c>
      <c r="D1488" s="8">
        <v>2019</v>
      </c>
      <c r="E1488" s="8"/>
      <c r="F1488" s="8">
        <v>880</v>
      </c>
      <c r="G1488" s="8">
        <v>42</v>
      </c>
      <c r="H1488" s="8">
        <v>712.71500000000003</v>
      </c>
    </row>
    <row r="1489" spans="1:8" s="7" customFormat="1" ht="94.5" hidden="1" outlineLevel="1" x14ac:dyDescent="0.25">
      <c r="A1489" s="6">
        <v>1479</v>
      </c>
      <c r="B1489" s="8" t="s">
        <v>215</v>
      </c>
      <c r="C1489" s="54" t="s">
        <v>1210</v>
      </c>
      <c r="D1489" s="8">
        <v>2019</v>
      </c>
      <c r="E1489" s="8"/>
      <c r="F1489" s="8">
        <v>45</v>
      </c>
      <c r="G1489" s="8">
        <v>30</v>
      </c>
      <c r="H1489" s="8">
        <v>64.135000000000005</v>
      </c>
    </row>
    <row r="1490" spans="1:8" s="7" customFormat="1" ht="78.75" hidden="1" outlineLevel="1" x14ac:dyDescent="0.25">
      <c r="A1490" s="6">
        <v>1465</v>
      </c>
      <c r="B1490" s="8" t="s">
        <v>215</v>
      </c>
      <c r="C1490" s="54" t="s">
        <v>1211</v>
      </c>
      <c r="D1490" s="8">
        <v>2019</v>
      </c>
      <c r="E1490" s="8"/>
      <c r="F1490" s="8">
        <v>450</v>
      </c>
      <c r="G1490" s="8">
        <v>15</v>
      </c>
      <c r="H1490" s="8">
        <v>395.899</v>
      </c>
    </row>
    <row r="1491" spans="1:8" s="7" customFormat="1" ht="47.25" hidden="1" outlineLevel="1" x14ac:dyDescent="0.25">
      <c r="A1491" s="6">
        <v>923</v>
      </c>
      <c r="B1491" s="8" t="s">
        <v>215</v>
      </c>
      <c r="C1491" s="54" t="s">
        <v>1212</v>
      </c>
      <c r="D1491" s="8">
        <v>2019</v>
      </c>
      <c r="E1491" s="8"/>
      <c r="F1491" s="8">
        <v>431</v>
      </c>
      <c r="G1491" s="8">
        <v>27</v>
      </c>
      <c r="H1491" s="8">
        <v>401.52800000000002</v>
      </c>
    </row>
    <row r="1492" spans="1:8" s="7" customFormat="1" ht="78.75" hidden="1" outlineLevel="1" x14ac:dyDescent="0.25">
      <c r="A1492" s="6">
        <v>1125</v>
      </c>
      <c r="B1492" s="8" t="s">
        <v>215</v>
      </c>
      <c r="C1492" s="54" t="s">
        <v>1213</v>
      </c>
      <c r="D1492" s="8">
        <v>2019</v>
      </c>
      <c r="E1492" s="8"/>
      <c r="F1492" s="8">
        <v>135</v>
      </c>
      <c r="G1492" s="8">
        <v>15</v>
      </c>
      <c r="H1492" s="8">
        <v>267.976</v>
      </c>
    </row>
    <row r="1493" spans="1:8" s="7" customFormat="1" ht="47.25" hidden="1" outlineLevel="1" x14ac:dyDescent="0.25">
      <c r="A1493" s="6">
        <v>6768</v>
      </c>
      <c r="B1493" s="8" t="s">
        <v>215</v>
      </c>
      <c r="C1493" s="54" t="s">
        <v>1214</v>
      </c>
      <c r="D1493" s="8">
        <v>2019</v>
      </c>
      <c r="E1493" s="8"/>
      <c r="F1493" s="8">
        <v>150</v>
      </c>
      <c r="G1493" s="8">
        <v>15</v>
      </c>
      <c r="H1493" s="8">
        <v>246.744</v>
      </c>
    </row>
    <row r="1494" spans="1:8" s="7" customFormat="1" ht="47.25" hidden="1" outlineLevel="1" x14ac:dyDescent="0.25">
      <c r="A1494" s="6">
        <v>6769</v>
      </c>
      <c r="B1494" s="8" t="s">
        <v>215</v>
      </c>
      <c r="C1494" s="54" t="s">
        <v>1215</v>
      </c>
      <c r="D1494" s="8">
        <v>2019</v>
      </c>
      <c r="E1494" s="8"/>
      <c r="F1494" s="8">
        <v>90</v>
      </c>
      <c r="G1494" s="8">
        <v>15</v>
      </c>
      <c r="H1494" s="8">
        <v>216.256</v>
      </c>
    </row>
    <row r="1495" spans="1:8" s="7" customFormat="1" ht="47.25" hidden="1" outlineLevel="1" x14ac:dyDescent="0.25">
      <c r="A1495" s="6">
        <v>854</v>
      </c>
      <c r="B1495" s="8" t="s">
        <v>215</v>
      </c>
      <c r="C1495" s="54" t="s">
        <v>1216</v>
      </c>
      <c r="D1495" s="8">
        <v>2019</v>
      </c>
      <c r="E1495" s="8"/>
      <c r="F1495" s="8">
        <v>141</v>
      </c>
      <c r="G1495" s="8">
        <v>7</v>
      </c>
      <c r="H1495" s="8">
        <v>233.143</v>
      </c>
    </row>
    <row r="1496" spans="1:8" s="7" customFormat="1" ht="63" hidden="1" outlineLevel="1" x14ac:dyDescent="0.25">
      <c r="A1496" s="6">
        <v>1217</v>
      </c>
      <c r="B1496" s="8" t="s">
        <v>215</v>
      </c>
      <c r="C1496" s="54" t="s">
        <v>1217</v>
      </c>
      <c r="D1496" s="8">
        <v>2019</v>
      </c>
      <c r="E1496" s="8"/>
      <c r="F1496" s="8">
        <v>170</v>
      </c>
      <c r="G1496" s="8">
        <v>15</v>
      </c>
      <c r="H1496" s="8">
        <v>296.22500000000002</v>
      </c>
    </row>
    <row r="1497" spans="1:8" s="7" customFormat="1" ht="31.5" hidden="1" outlineLevel="1" x14ac:dyDescent="0.25">
      <c r="A1497" s="6">
        <v>6770</v>
      </c>
      <c r="B1497" s="8" t="s">
        <v>215</v>
      </c>
      <c r="C1497" s="54" t="s">
        <v>1218</v>
      </c>
      <c r="D1497" s="8">
        <v>2019</v>
      </c>
      <c r="E1497" s="8"/>
      <c r="F1497" s="8">
        <v>144</v>
      </c>
      <c r="G1497" s="8">
        <v>12</v>
      </c>
      <c r="H1497" s="8">
        <v>245.49</v>
      </c>
    </row>
    <row r="1498" spans="1:8" s="7" customFormat="1" ht="31.5" hidden="1" outlineLevel="1" x14ac:dyDescent="0.25">
      <c r="A1498" s="6">
        <v>6771</v>
      </c>
      <c r="B1498" s="8" t="s">
        <v>215</v>
      </c>
      <c r="C1498" s="54" t="s">
        <v>1219</v>
      </c>
      <c r="D1498" s="8">
        <v>2019</v>
      </c>
      <c r="E1498" s="8"/>
      <c r="F1498" s="8">
        <v>33</v>
      </c>
      <c r="G1498" s="8">
        <v>15</v>
      </c>
      <c r="H1498" s="8">
        <v>163.94399999999999</v>
      </c>
    </row>
    <row r="1499" spans="1:8" s="7" customFormat="1" ht="31.5" hidden="1" outlineLevel="1" x14ac:dyDescent="0.25">
      <c r="A1499" s="6">
        <v>6772</v>
      </c>
      <c r="B1499" s="8" t="s">
        <v>215</v>
      </c>
      <c r="C1499" s="54" t="s">
        <v>1220</v>
      </c>
      <c r="D1499" s="8">
        <v>2019</v>
      </c>
      <c r="E1499" s="8"/>
      <c r="F1499" s="8">
        <v>80</v>
      </c>
      <c r="G1499" s="8">
        <v>6</v>
      </c>
      <c r="H1499" s="8">
        <v>219.08799999999999</v>
      </c>
    </row>
    <row r="1500" spans="1:8" s="7" customFormat="1" ht="31.5" hidden="1" outlineLevel="1" x14ac:dyDescent="0.25">
      <c r="A1500" s="6">
        <v>6773</v>
      </c>
      <c r="B1500" s="8" t="s">
        <v>215</v>
      </c>
      <c r="C1500" s="54" t="s">
        <v>1221</v>
      </c>
      <c r="D1500" s="8">
        <v>2019</v>
      </c>
      <c r="E1500" s="8"/>
      <c r="F1500" s="8">
        <v>193</v>
      </c>
      <c r="G1500" s="8">
        <v>15</v>
      </c>
      <c r="H1500" s="8">
        <v>290.14299999999997</v>
      </c>
    </row>
    <row r="1501" spans="1:8" s="7" customFormat="1" ht="63" hidden="1" outlineLevel="1" x14ac:dyDescent="0.25">
      <c r="A1501" s="6">
        <v>1145</v>
      </c>
      <c r="B1501" s="8" t="s">
        <v>215</v>
      </c>
      <c r="C1501" s="54" t="s">
        <v>1222</v>
      </c>
      <c r="D1501" s="8">
        <v>2019</v>
      </c>
      <c r="E1501" s="8"/>
      <c r="F1501" s="8">
        <v>156</v>
      </c>
      <c r="G1501" s="8">
        <v>15</v>
      </c>
      <c r="H1501" s="8">
        <v>233.29499999999999</v>
      </c>
    </row>
    <row r="1502" spans="1:8" s="7" customFormat="1" ht="63" hidden="1" outlineLevel="1" x14ac:dyDescent="0.25">
      <c r="A1502" s="6">
        <v>1168</v>
      </c>
      <c r="B1502" s="8" t="s">
        <v>215</v>
      </c>
      <c r="C1502" s="54" t="s">
        <v>1223</v>
      </c>
      <c r="D1502" s="8">
        <v>2019</v>
      </c>
      <c r="E1502" s="8"/>
      <c r="F1502" s="8">
        <v>45</v>
      </c>
      <c r="G1502" s="8">
        <v>15</v>
      </c>
      <c r="H1502" s="8">
        <v>237.65299999999999</v>
      </c>
    </row>
    <row r="1503" spans="1:8" s="7" customFormat="1" ht="47.25" hidden="1" outlineLevel="1" x14ac:dyDescent="0.25">
      <c r="A1503" s="6">
        <v>1458</v>
      </c>
      <c r="B1503" s="8" t="s">
        <v>215</v>
      </c>
      <c r="C1503" s="54" t="s">
        <v>1224</v>
      </c>
      <c r="D1503" s="8">
        <v>2019</v>
      </c>
      <c r="E1503" s="8"/>
      <c r="F1503" s="8">
        <v>192</v>
      </c>
      <c r="G1503" s="8">
        <v>15</v>
      </c>
      <c r="H1503" s="8">
        <v>339.32799999999997</v>
      </c>
    </row>
    <row r="1504" spans="1:8" s="7" customFormat="1" ht="63" hidden="1" outlineLevel="1" x14ac:dyDescent="0.25">
      <c r="A1504" s="6">
        <v>2377</v>
      </c>
      <c r="B1504" s="8" t="s">
        <v>215</v>
      </c>
      <c r="C1504" s="54" t="s">
        <v>1225</v>
      </c>
      <c r="D1504" s="8">
        <v>2019</v>
      </c>
      <c r="E1504" s="8"/>
      <c r="F1504" s="8">
        <v>60</v>
      </c>
      <c r="G1504" s="8">
        <v>15</v>
      </c>
      <c r="H1504" s="8">
        <v>143.946</v>
      </c>
    </row>
    <row r="1505" spans="1:8" s="7" customFormat="1" ht="31.5" hidden="1" outlineLevel="1" x14ac:dyDescent="0.25">
      <c r="A1505" s="6">
        <v>6774</v>
      </c>
      <c r="B1505" s="8" t="s">
        <v>215</v>
      </c>
      <c r="C1505" s="54" t="s">
        <v>1226</v>
      </c>
      <c r="D1505" s="8">
        <v>2019</v>
      </c>
      <c r="E1505" s="8"/>
      <c r="F1505" s="8">
        <v>114</v>
      </c>
      <c r="G1505" s="8">
        <v>15</v>
      </c>
      <c r="H1505" s="8">
        <v>237.91300000000001</v>
      </c>
    </row>
    <row r="1506" spans="1:8" s="7" customFormat="1" ht="31.5" hidden="1" outlineLevel="1" x14ac:dyDescent="0.25">
      <c r="A1506" s="6">
        <v>6775</v>
      </c>
      <c r="B1506" s="8" t="s">
        <v>215</v>
      </c>
      <c r="C1506" s="54" t="s">
        <v>1227</v>
      </c>
      <c r="D1506" s="8">
        <v>2019</v>
      </c>
      <c r="E1506" s="8"/>
      <c r="F1506" s="8">
        <v>175</v>
      </c>
      <c r="G1506" s="8">
        <v>15</v>
      </c>
      <c r="H1506" s="8">
        <v>256.24799999999999</v>
      </c>
    </row>
    <row r="1507" spans="1:8" s="7" customFormat="1" ht="63" hidden="1" outlineLevel="1" x14ac:dyDescent="0.25">
      <c r="A1507" s="6">
        <v>6776</v>
      </c>
      <c r="B1507" s="8" t="s">
        <v>215</v>
      </c>
      <c r="C1507" s="54" t="s">
        <v>1228</v>
      </c>
      <c r="D1507" s="8">
        <v>2019</v>
      </c>
      <c r="E1507" s="8"/>
      <c r="F1507" s="8">
        <v>136</v>
      </c>
      <c r="G1507" s="8">
        <v>12</v>
      </c>
      <c r="H1507" s="8">
        <v>217.16200000000001</v>
      </c>
    </row>
    <row r="1508" spans="1:8" s="7" customFormat="1" ht="63" hidden="1" outlineLevel="1" x14ac:dyDescent="0.25">
      <c r="A1508" s="6">
        <v>6777</v>
      </c>
      <c r="B1508" s="8" t="s">
        <v>215</v>
      </c>
      <c r="C1508" s="54" t="s">
        <v>1229</v>
      </c>
      <c r="D1508" s="8">
        <v>2019</v>
      </c>
      <c r="E1508" s="8"/>
      <c r="F1508" s="8">
        <v>50</v>
      </c>
      <c r="G1508" s="8">
        <v>12</v>
      </c>
      <c r="H1508" s="8">
        <v>190.65799999999999</v>
      </c>
    </row>
    <row r="1509" spans="1:8" s="7" customFormat="1" ht="47.25" hidden="1" outlineLevel="1" x14ac:dyDescent="0.25">
      <c r="A1509" s="6">
        <v>832</v>
      </c>
      <c r="B1509" s="8" t="s">
        <v>215</v>
      </c>
      <c r="C1509" s="54" t="s">
        <v>1230</v>
      </c>
      <c r="D1509" s="8">
        <v>2019</v>
      </c>
      <c r="E1509" s="8"/>
      <c r="F1509" s="8">
        <v>225</v>
      </c>
      <c r="G1509" s="8">
        <v>10</v>
      </c>
      <c r="H1509" s="8">
        <v>282.42899999999997</v>
      </c>
    </row>
    <row r="1510" spans="1:8" s="7" customFormat="1" ht="47.25" hidden="1" outlineLevel="1" x14ac:dyDescent="0.25">
      <c r="A1510" s="6">
        <v>6778</v>
      </c>
      <c r="B1510" s="8" t="s">
        <v>215</v>
      </c>
      <c r="C1510" s="54" t="s">
        <v>1231</v>
      </c>
      <c r="D1510" s="8">
        <v>2019</v>
      </c>
      <c r="E1510" s="8"/>
      <c r="F1510" s="8">
        <v>16</v>
      </c>
      <c r="G1510" s="8">
        <v>12</v>
      </c>
      <c r="H1510" s="8">
        <v>168.69499999999999</v>
      </c>
    </row>
    <row r="1511" spans="1:8" s="7" customFormat="1" ht="63" hidden="1" outlineLevel="1" x14ac:dyDescent="0.25">
      <c r="A1511" s="6">
        <v>6779</v>
      </c>
      <c r="B1511" s="8" t="s">
        <v>215</v>
      </c>
      <c r="C1511" s="54" t="s">
        <v>1232</v>
      </c>
      <c r="D1511" s="8">
        <v>2019</v>
      </c>
      <c r="E1511" s="8"/>
      <c r="F1511" s="8">
        <v>16</v>
      </c>
      <c r="G1511" s="8">
        <v>15</v>
      </c>
      <c r="H1511" s="8">
        <v>145.864</v>
      </c>
    </row>
    <row r="1512" spans="1:8" s="7" customFormat="1" ht="31.5" hidden="1" outlineLevel="1" x14ac:dyDescent="0.25">
      <c r="A1512" s="6">
        <v>6780</v>
      </c>
      <c r="B1512" s="8" t="s">
        <v>215</v>
      </c>
      <c r="C1512" s="54" t="s">
        <v>1233</v>
      </c>
      <c r="D1512" s="8">
        <v>2019</v>
      </c>
      <c r="E1512" s="8"/>
      <c r="F1512" s="8">
        <v>152</v>
      </c>
      <c r="G1512" s="8">
        <v>12</v>
      </c>
      <c r="H1512" s="8">
        <v>369.387</v>
      </c>
    </row>
    <row r="1513" spans="1:8" s="7" customFormat="1" ht="47.25" hidden="1" outlineLevel="1" x14ac:dyDescent="0.25">
      <c r="A1513" s="6">
        <v>6781</v>
      </c>
      <c r="B1513" s="8" t="s">
        <v>215</v>
      </c>
      <c r="C1513" s="54" t="s">
        <v>1234</v>
      </c>
      <c r="D1513" s="8">
        <v>2019</v>
      </c>
      <c r="E1513" s="8"/>
      <c r="F1513" s="8">
        <v>179</v>
      </c>
      <c r="G1513" s="8">
        <v>5</v>
      </c>
      <c r="H1513" s="8">
        <v>251.30600000000001</v>
      </c>
    </row>
    <row r="1514" spans="1:8" s="7" customFormat="1" ht="47.25" hidden="1" outlineLevel="1" x14ac:dyDescent="0.25">
      <c r="A1514" s="6">
        <v>6782</v>
      </c>
      <c r="B1514" s="8" t="s">
        <v>215</v>
      </c>
      <c r="C1514" s="54" t="s">
        <v>1235</v>
      </c>
      <c r="D1514" s="8">
        <v>2019</v>
      </c>
      <c r="E1514" s="8"/>
      <c r="F1514" s="8">
        <v>76</v>
      </c>
      <c r="G1514" s="8">
        <v>10</v>
      </c>
      <c r="H1514" s="8">
        <v>186.173</v>
      </c>
    </row>
    <row r="1515" spans="1:8" s="7" customFormat="1" ht="63" hidden="1" outlineLevel="1" x14ac:dyDescent="0.25">
      <c r="A1515" s="6">
        <v>1239</v>
      </c>
      <c r="B1515" s="8" t="s">
        <v>215</v>
      </c>
      <c r="C1515" s="54" t="s">
        <v>1236</v>
      </c>
      <c r="D1515" s="8">
        <v>2019</v>
      </c>
      <c r="E1515" s="8"/>
      <c r="F1515" s="8">
        <v>120</v>
      </c>
      <c r="G1515" s="8">
        <v>15</v>
      </c>
      <c r="H1515" s="8">
        <v>254.58</v>
      </c>
    </row>
    <row r="1516" spans="1:8" s="7" customFormat="1" ht="63" hidden="1" outlineLevel="1" x14ac:dyDescent="0.25">
      <c r="A1516" s="6">
        <v>6783</v>
      </c>
      <c r="B1516" s="8" t="s">
        <v>215</v>
      </c>
      <c r="C1516" s="54" t="s">
        <v>1237</v>
      </c>
      <c r="D1516" s="8">
        <v>2019</v>
      </c>
      <c r="E1516" s="8"/>
      <c r="F1516" s="8">
        <v>70</v>
      </c>
      <c r="G1516" s="8">
        <v>10</v>
      </c>
      <c r="H1516" s="8">
        <v>210.9</v>
      </c>
    </row>
    <row r="1517" spans="1:8" s="7" customFormat="1" ht="47.25" hidden="1" outlineLevel="1" x14ac:dyDescent="0.25">
      <c r="A1517" s="6">
        <v>6784</v>
      </c>
      <c r="B1517" s="8" t="s">
        <v>215</v>
      </c>
      <c r="C1517" s="54" t="s">
        <v>1238</v>
      </c>
      <c r="D1517" s="8">
        <v>2019</v>
      </c>
      <c r="E1517" s="8"/>
      <c r="F1517" s="8">
        <v>50</v>
      </c>
      <c r="G1517" s="8">
        <v>8</v>
      </c>
      <c r="H1517" s="8">
        <v>128.137</v>
      </c>
    </row>
    <row r="1518" spans="1:8" s="7" customFormat="1" ht="47.25" hidden="1" outlineLevel="1" x14ac:dyDescent="0.25">
      <c r="A1518" s="6">
        <v>1394</v>
      </c>
      <c r="B1518" s="8" t="s">
        <v>215</v>
      </c>
      <c r="C1518" s="54" t="s">
        <v>1239</v>
      </c>
      <c r="D1518" s="8">
        <v>2019</v>
      </c>
      <c r="E1518" s="8"/>
      <c r="F1518" s="8">
        <v>96</v>
      </c>
      <c r="G1518" s="8">
        <v>15</v>
      </c>
      <c r="H1518" s="8">
        <v>178.958</v>
      </c>
    </row>
    <row r="1519" spans="1:8" s="7" customFormat="1" ht="63" hidden="1" outlineLevel="1" x14ac:dyDescent="0.25">
      <c r="A1519" s="6">
        <v>6785</v>
      </c>
      <c r="B1519" s="8" t="s">
        <v>215</v>
      </c>
      <c r="C1519" s="54" t="s">
        <v>1240</v>
      </c>
      <c r="D1519" s="8">
        <v>2019</v>
      </c>
      <c r="E1519" s="8"/>
      <c r="F1519" s="8">
        <v>90</v>
      </c>
      <c r="G1519" s="8">
        <v>45</v>
      </c>
      <c r="H1519" s="8">
        <v>197.86099999999999</v>
      </c>
    </row>
    <row r="1520" spans="1:8" s="7" customFormat="1" ht="47.25" hidden="1" outlineLevel="1" x14ac:dyDescent="0.25">
      <c r="A1520" s="6">
        <v>1475</v>
      </c>
      <c r="B1520" s="8" t="s">
        <v>215</v>
      </c>
      <c r="C1520" s="54" t="s">
        <v>1241</v>
      </c>
      <c r="D1520" s="8">
        <v>2019</v>
      </c>
      <c r="E1520" s="8"/>
      <c r="F1520" s="8">
        <v>30</v>
      </c>
      <c r="G1520" s="8">
        <v>8</v>
      </c>
      <c r="H1520" s="8">
        <v>110.977</v>
      </c>
    </row>
    <row r="1521" spans="1:8" s="7" customFormat="1" ht="47.25" hidden="1" outlineLevel="1" x14ac:dyDescent="0.25">
      <c r="A1521" s="6">
        <v>6786</v>
      </c>
      <c r="B1521" s="8" t="s">
        <v>215</v>
      </c>
      <c r="C1521" s="54" t="s">
        <v>1242</v>
      </c>
      <c r="D1521" s="8">
        <v>2019</v>
      </c>
      <c r="E1521" s="8"/>
      <c r="F1521" s="8">
        <v>149</v>
      </c>
      <c r="G1521" s="8">
        <v>15</v>
      </c>
      <c r="H1521" s="8">
        <v>248.66300000000001</v>
      </c>
    </row>
    <row r="1522" spans="1:8" s="7" customFormat="1" ht="63" hidden="1" outlineLevel="1" x14ac:dyDescent="0.25">
      <c r="A1522" s="6">
        <v>6787</v>
      </c>
      <c r="B1522" s="8" t="s">
        <v>215</v>
      </c>
      <c r="C1522" s="54" t="s">
        <v>1243</v>
      </c>
      <c r="D1522" s="8">
        <v>2019</v>
      </c>
      <c r="E1522" s="8"/>
      <c r="F1522" s="8">
        <v>50</v>
      </c>
      <c r="G1522" s="8">
        <v>10</v>
      </c>
      <c r="H1522" s="8">
        <v>106.733</v>
      </c>
    </row>
    <row r="1523" spans="1:8" s="7" customFormat="1" ht="78.75" hidden="1" outlineLevel="1" x14ac:dyDescent="0.25">
      <c r="A1523" s="6">
        <v>6788</v>
      </c>
      <c r="B1523" s="8" t="s">
        <v>215</v>
      </c>
      <c r="C1523" s="54" t="s">
        <v>1244</v>
      </c>
      <c r="D1523" s="8">
        <v>2019</v>
      </c>
      <c r="E1523" s="8"/>
      <c r="F1523" s="8">
        <v>70</v>
      </c>
      <c r="G1523" s="8">
        <v>15</v>
      </c>
      <c r="H1523" s="8">
        <v>115.566</v>
      </c>
    </row>
    <row r="1524" spans="1:8" s="7" customFormat="1" ht="63" hidden="1" outlineLevel="1" x14ac:dyDescent="0.25">
      <c r="A1524" s="6">
        <v>596</v>
      </c>
      <c r="B1524" s="8" t="s">
        <v>215</v>
      </c>
      <c r="C1524" s="54" t="s">
        <v>1245</v>
      </c>
      <c r="D1524" s="8">
        <v>2019</v>
      </c>
      <c r="E1524" s="8"/>
      <c r="F1524" s="8">
        <v>99</v>
      </c>
      <c r="G1524" s="8">
        <v>15</v>
      </c>
      <c r="H1524" s="8">
        <v>225.899</v>
      </c>
    </row>
    <row r="1525" spans="1:8" s="7" customFormat="1" ht="31.5" hidden="1" outlineLevel="1" x14ac:dyDescent="0.25">
      <c r="A1525" s="6">
        <v>314</v>
      </c>
      <c r="B1525" s="8" t="s">
        <v>215</v>
      </c>
      <c r="C1525" s="54" t="s">
        <v>1246</v>
      </c>
      <c r="D1525" s="8">
        <v>2019</v>
      </c>
      <c r="E1525" s="8"/>
      <c r="F1525" s="8">
        <v>270</v>
      </c>
      <c r="G1525" s="8">
        <v>30</v>
      </c>
      <c r="H1525" s="8">
        <v>213.803</v>
      </c>
    </row>
    <row r="1526" spans="1:8" s="7" customFormat="1" ht="47.25" hidden="1" outlineLevel="1" x14ac:dyDescent="0.25">
      <c r="A1526" s="6">
        <v>6789</v>
      </c>
      <c r="B1526" s="8" t="s">
        <v>215</v>
      </c>
      <c r="C1526" s="54" t="s">
        <v>1247</v>
      </c>
      <c r="D1526" s="8">
        <v>2019</v>
      </c>
      <c r="E1526" s="8"/>
      <c r="F1526" s="8">
        <v>144</v>
      </c>
      <c r="G1526" s="8">
        <v>15</v>
      </c>
      <c r="H1526" s="8">
        <v>143.68100000000001</v>
      </c>
    </row>
    <row r="1527" spans="1:8" s="7" customFormat="1" ht="47.25" hidden="1" outlineLevel="1" x14ac:dyDescent="0.25">
      <c r="A1527" s="6">
        <v>934</v>
      </c>
      <c r="B1527" s="8" t="s">
        <v>215</v>
      </c>
      <c r="C1527" s="54" t="s">
        <v>1248</v>
      </c>
      <c r="D1527" s="8">
        <v>2019</v>
      </c>
      <c r="E1527" s="8"/>
      <c r="F1527" s="8">
        <v>60</v>
      </c>
      <c r="G1527" s="8">
        <v>12</v>
      </c>
      <c r="H1527" s="8">
        <v>99.974999999999994</v>
      </c>
    </row>
    <row r="1528" spans="1:8" s="7" customFormat="1" ht="63" hidden="1" outlineLevel="1" x14ac:dyDescent="0.25">
      <c r="A1528" s="6">
        <v>1047</v>
      </c>
      <c r="B1528" s="8" t="s">
        <v>215</v>
      </c>
      <c r="C1528" s="54" t="s">
        <v>1249</v>
      </c>
      <c r="D1528" s="8">
        <v>2019</v>
      </c>
      <c r="E1528" s="8"/>
      <c r="F1528" s="8">
        <v>90</v>
      </c>
      <c r="G1528" s="8">
        <v>15</v>
      </c>
      <c r="H1528" s="8">
        <v>75.328000000000003</v>
      </c>
    </row>
    <row r="1529" spans="1:8" s="7" customFormat="1" ht="63" hidden="1" outlineLevel="1" x14ac:dyDescent="0.25">
      <c r="A1529" s="6">
        <v>1863</v>
      </c>
      <c r="B1529" s="8" t="s">
        <v>215</v>
      </c>
      <c r="C1529" s="54" t="s">
        <v>1250</v>
      </c>
      <c r="D1529" s="8">
        <v>2019</v>
      </c>
      <c r="E1529" s="8"/>
      <c r="F1529" s="8">
        <v>45</v>
      </c>
      <c r="G1529" s="8">
        <v>15</v>
      </c>
      <c r="H1529" s="8">
        <v>88.135000000000005</v>
      </c>
    </row>
    <row r="1530" spans="1:8" s="7" customFormat="1" ht="78.75" hidden="1" outlineLevel="1" x14ac:dyDescent="0.25">
      <c r="A1530" s="6">
        <v>6790</v>
      </c>
      <c r="B1530" s="8" t="s">
        <v>215</v>
      </c>
      <c r="C1530" s="54" t="s">
        <v>1251</v>
      </c>
      <c r="D1530" s="8">
        <v>2019</v>
      </c>
      <c r="E1530" s="8"/>
      <c r="F1530" s="8">
        <v>60</v>
      </c>
      <c r="G1530" s="8">
        <v>10</v>
      </c>
      <c r="H1530" s="8">
        <v>87.097999999999999</v>
      </c>
    </row>
    <row r="1531" spans="1:8" s="7" customFormat="1" ht="31.5" hidden="1" outlineLevel="1" x14ac:dyDescent="0.25">
      <c r="A1531" s="6">
        <v>6791</v>
      </c>
      <c r="B1531" s="8" t="s">
        <v>215</v>
      </c>
      <c r="C1531" s="54" t="s">
        <v>1252</v>
      </c>
      <c r="D1531" s="8">
        <v>2019</v>
      </c>
      <c r="E1531" s="8"/>
      <c r="F1531" s="8">
        <v>142</v>
      </c>
      <c r="G1531" s="8">
        <v>15</v>
      </c>
      <c r="H1531" s="8">
        <v>214.922</v>
      </c>
    </row>
    <row r="1532" spans="1:8" s="7" customFormat="1" ht="47.25" hidden="1" outlineLevel="1" x14ac:dyDescent="0.25">
      <c r="A1532" s="6">
        <v>1030</v>
      </c>
      <c r="B1532" s="8" t="s">
        <v>215</v>
      </c>
      <c r="C1532" s="54" t="s">
        <v>1253</v>
      </c>
      <c r="D1532" s="8">
        <v>2019</v>
      </c>
      <c r="E1532" s="8"/>
      <c r="F1532" s="8">
        <v>103</v>
      </c>
      <c r="G1532" s="8">
        <v>15</v>
      </c>
      <c r="H1532" s="8">
        <v>142.13900000000001</v>
      </c>
    </row>
    <row r="1533" spans="1:8" s="7" customFormat="1" ht="63" hidden="1" outlineLevel="1" x14ac:dyDescent="0.25">
      <c r="A1533" s="6">
        <v>6792</v>
      </c>
      <c r="B1533" s="8" t="s">
        <v>215</v>
      </c>
      <c r="C1533" s="54" t="s">
        <v>1254</v>
      </c>
      <c r="D1533" s="8">
        <v>2019</v>
      </c>
      <c r="E1533" s="8"/>
      <c r="F1533" s="8">
        <v>409</v>
      </c>
      <c r="G1533" s="8">
        <v>30</v>
      </c>
      <c r="H1533" s="8">
        <v>503.83300000000003</v>
      </c>
    </row>
    <row r="1534" spans="1:8" s="7" customFormat="1" ht="78.75" hidden="1" outlineLevel="1" x14ac:dyDescent="0.25">
      <c r="A1534" s="6">
        <v>6793</v>
      </c>
      <c r="B1534" s="8" t="s">
        <v>215</v>
      </c>
      <c r="C1534" s="54" t="s">
        <v>1255</v>
      </c>
      <c r="D1534" s="8">
        <v>2019</v>
      </c>
      <c r="E1534" s="8"/>
      <c r="F1534" s="8">
        <v>202</v>
      </c>
      <c r="G1534" s="8">
        <v>10</v>
      </c>
      <c r="H1534" s="8">
        <v>236.535</v>
      </c>
    </row>
    <row r="1535" spans="1:8" s="7" customFormat="1" ht="63" hidden="1" outlineLevel="1" x14ac:dyDescent="0.25">
      <c r="A1535" s="6">
        <v>3001</v>
      </c>
      <c r="B1535" s="8" t="s">
        <v>215</v>
      </c>
      <c r="C1535" s="54" t="s">
        <v>1256</v>
      </c>
      <c r="D1535" s="8">
        <v>2019</v>
      </c>
      <c r="E1535" s="8"/>
      <c r="F1535" s="8">
        <v>150</v>
      </c>
      <c r="G1535" s="8">
        <v>50</v>
      </c>
      <c r="H1535" s="8">
        <v>160.72900000000001</v>
      </c>
    </row>
    <row r="1536" spans="1:8" s="7" customFormat="1" ht="78.75" hidden="1" outlineLevel="1" x14ac:dyDescent="0.25">
      <c r="A1536" s="6">
        <v>6794</v>
      </c>
      <c r="B1536" s="8" t="s">
        <v>215</v>
      </c>
      <c r="C1536" s="54" t="s">
        <v>855</v>
      </c>
      <c r="D1536" s="8">
        <v>2019</v>
      </c>
      <c r="E1536" s="8"/>
      <c r="F1536" s="8">
        <v>30</v>
      </c>
      <c r="G1536" s="8">
        <v>15</v>
      </c>
      <c r="H1536" s="8">
        <v>78.614000000000004</v>
      </c>
    </row>
    <row r="1537" spans="1:8" s="7" customFormat="1" ht="63" hidden="1" outlineLevel="1" x14ac:dyDescent="0.25">
      <c r="A1537" s="6">
        <v>6795</v>
      </c>
      <c r="B1537" s="8" t="s">
        <v>215</v>
      </c>
      <c r="C1537" s="54" t="s">
        <v>1257</v>
      </c>
      <c r="D1537" s="8">
        <v>2019</v>
      </c>
      <c r="E1537" s="8"/>
      <c r="F1537" s="8">
        <v>213</v>
      </c>
      <c r="G1537" s="8">
        <v>10</v>
      </c>
      <c r="H1537" s="8">
        <v>356.27499999999998</v>
      </c>
    </row>
    <row r="1538" spans="1:8" s="7" customFormat="1" ht="63" hidden="1" outlineLevel="1" x14ac:dyDescent="0.25">
      <c r="A1538" s="6">
        <v>6796</v>
      </c>
      <c r="B1538" s="8" t="s">
        <v>215</v>
      </c>
      <c r="C1538" s="54" t="s">
        <v>1258</v>
      </c>
      <c r="D1538" s="8">
        <v>2019</v>
      </c>
      <c r="E1538" s="8"/>
      <c r="F1538" s="8">
        <v>261</v>
      </c>
      <c r="G1538" s="8">
        <v>7.7</v>
      </c>
      <c r="H1538" s="8">
        <v>357.80200000000002</v>
      </c>
    </row>
    <row r="1539" spans="1:8" s="7" customFormat="1" ht="78.75" hidden="1" outlineLevel="1" x14ac:dyDescent="0.25">
      <c r="A1539" s="6">
        <v>1209</v>
      </c>
      <c r="B1539" s="8" t="s">
        <v>215</v>
      </c>
      <c r="C1539" s="54" t="s">
        <v>1259</v>
      </c>
      <c r="D1539" s="8">
        <v>2019</v>
      </c>
      <c r="E1539" s="8"/>
      <c r="F1539" s="8">
        <v>260</v>
      </c>
      <c r="G1539" s="8">
        <v>7</v>
      </c>
      <c r="H1539" s="8">
        <v>348.34699999999998</v>
      </c>
    </row>
    <row r="1540" spans="1:8" s="7" customFormat="1" ht="63" hidden="1" outlineLevel="1" x14ac:dyDescent="0.25">
      <c r="A1540" s="6">
        <v>6797</v>
      </c>
      <c r="B1540" s="8" t="s">
        <v>215</v>
      </c>
      <c r="C1540" s="54" t="s">
        <v>1260</v>
      </c>
      <c r="D1540" s="8">
        <v>2019</v>
      </c>
      <c r="E1540" s="8"/>
      <c r="F1540" s="8">
        <v>237</v>
      </c>
      <c r="G1540" s="8">
        <v>10</v>
      </c>
      <c r="H1540" s="8">
        <v>309.38</v>
      </c>
    </row>
    <row r="1541" spans="1:8" s="7" customFormat="1" ht="78.75" hidden="1" outlineLevel="1" x14ac:dyDescent="0.25">
      <c r="A1541" s="6">
        <v>6798</v>
      </c>
      <c r="B1541" s="8" t="s">
        <v>215</v>
      </c>
      <c r="C1541" s="54" t="s">
        <v>1261</v>
      </c>
      <c r="D1541" s="8">
        <v>2019</v>
      </c>
      <c r="E1541" s="8"/>
      <c r="F1541" s="8">
        <v>146</v>
      </c>
      <c r="G1541" s="8">
        <v>60</v>
      </c>
      <c r="H1541" s="8">
        <v>421.62900000000002</v>
      </c>
    </row>
    <row r="1542" spans="1:8" s="7" customFormat="1" ht="63" hidden="1" outlineLevel="1" x14ac:dyDescent="0.25">
      <c r="A1542" s="6">
        <v>6799</v>
      </c>
      <c r="B1542" s="8" t="s">
        <v>215</v>
      </c>
      <c r="C1542" s="54" t="s">
        <v>1262</v>
      </c>
      <c r="D1542" s="8">
        <v>2019</v>
      </c>
      <c r="E1542" s="8"/>
      <c r="F1542" s="8">
        <v>290</v>
      </c>
      <c r="G1542" s="8">
        <v>10</v>
      </c>
      <c r="H1542" s="8">
        <v>303.07400000000001</v>
      </c>
    </row>
    <row r="1543" spans="1:8" s="7" customFormat="1" ht="63" hidden="1" outlineLevel="1" x14ac:dyDescent="0.25">
      <c r="A1543" s="6">
        <v>6800</v>
      </c>
      <c r="B1543" s="8" t="s">
        <v>215</v>
      </c>
      <c r="C1543" s="54" t="s">
        <v>1263</v>
      </c>
      <c r="D1543" s="8">
        <v>2019</v>
      </c>
      <c r="E1543" s="8"/>
      <c r="F1543" s="8">
        <v>100</v>
      </c>
      <c r="G1543" s="8">
        <v>15</v>
      </c>
      <c r="H1543" s="8">
        <v>135.65299999999999</v>
      </c>
    </row>
    <row r="1544" spans="1:8" s="7" customFormat="1" ht="78.75" hidden="1" outlineLevel="1" x14ac:dyDescent="0.25">
      <c r="A1544" s="6">
        <v>2528</v>
      </c>
      <c r="B1544" s="8" t="s">
        <v>215</v>
      </c>
      <c r="C1544" s="54" t="s">
        <v>966</v>
      </c>
      <c r="D1544" s="8">
        <v>2019</v>
      </c>
      <c r="E1544" s="8"/>
      <c r="F1544" s="8">
        <v>25</v>
      </c>
      <c r="G1544" s="8">
        <v>30</v>
      </c>
      <c r="H1544" s="8">
        <v>94.506</v>
      </c>
    </row>
    <row r="1545" spans="1:8" s="7" customFormat="1" ht="78.75" hidden="1" outlineLevel="1" x14ac:dyDescent="0.25">
      <c r="A1545" s="6">
        <v>6801</v>
      </c>
      <c r="B1545" s="8" t="s">
        <v>215</v>
      </c>
      <c r="C1545" s="54" t="s">
        <v>967</v>
      </c>
      <c r="D1545" s="8">
        <v>2019</v>
      </c>
      <c r="E1545" s="8"/>
      <c r="F1545" s="8">
        <v>5</v>
      </c>
      <c r="G1545" s="8">
        <v>15</v>
      </c>
      <c r="H1545" s="8">
        <v>45.573999999999998</v>
      </c>
    </row>
    <row r="1546" spans="1:8" s="7" customFormat="1" ht="47.25" hidden="1" outlineLevel="1" x14ac:dyDescent="0.25">
      <c r="A1546" s="6">
        <v>6802</v>
      </c>
      <c r="B1546" s="8" t="s">
        <v>215</v>
      </c>
      <c r="C1546" s="54" t="s">
        <v>1264</v>
      </c>
      <c r="D1546" s="8">
        <v>2019</v>
      </c>
      <c r="E1546" s="8"/>
      <c r="F1546" s="8">
        <v>280</v>
      </c>
      <c r="G1546" s="8">
        <v>15</v>
      </c>
      <c r="H1546" s="8">
        <v>752.01099999999997</v>
      </c>
    </row>
    <row r="1547" spans="1:8" s="7" customFormat="1" ht="78.75" hidden="1" outlineLevel="1" x14ac:dyDescent="0.25">
      <c r="A1547" s="6">
        <v>1867</v>
      </c>
      <c r="B1547" s="8" t="s">
        <v>215</v>
      </c>
      <c r="C1547" s="54" t="s">
        <v>1265</v>
      </c>
      <c r="D1547" s="8">
        <v>2020</v>
      </c>
      <c r="E1547" s="8"/>
      <c r="F1547" s="8">
        <v>55</v>
      </c>
      <c r="G1547" s="8">
        <v>15</v>
      </c>
      <c r="H1547" s="8">
        <v>204</v>
      </c>
    </row>
    <row r="1548" spans="1:8" s="7" customFormat="1" ht="173.25" hidden="1" outlineLevel="1" x14ac:dyDescent="0.25">
      <c r="A1548" s="6">
        <v>1837</v>
      </c>
      <c r="B1548" s="8" t="s">
        <v>215</v>
      </c>
      <c r="C1548" s="54" t="s">
        <v>1266</v>
      </c>
      <c r="D1548" s="8">
        <v>2020</v>
      </c>
      <c r="E1548" s="8"/>
      <c r="F1548" s="8">
        <v>90</v>
      </c>
      <c r="G1548" s="8">
        <v>24</v>
      </c>
      <c r="H1548" s="8">
        <v>252</v>
      </c>
    </row>
    <row r="1549" spans="1:8" s="7" customFormat="1" ht="94.5" hidden="1" outlineLevel="1" x14ac:dyDescent="0.25">
      <c r="A1549" s="6">
        <v>1851</v>
      </c>
      <c r="B1549" s="8" t="s">
        <v>215</v>
      </c>
      <c r="C1549" s="54" t="s">
        <v>1267</v>
      </c>
      <c r="D1549" s="8">
        <v>2020</v>
      </c>
      <c r="E1549" s="8"/>
      <c r="F1549" s="8">
        <v>17</v>
      </c>
      <c r="G1549" s="8">
        <v>5</v>
      </c>
      <c r="H1549" s="8">
        <v>139</v>
      </c>
    </row>
    <row r="1550" spans="1:8" s="7" customFormat="1" ht="94.5" hidden="1" outlineLevel="1" x14ac:dyDescent="0.25">
      <c r="A1550" s="6">
        <v>1852</v>
      </c>
      <c r="B1550" s="8" t="s">
        <v>215</v>
      </c>
      <c r="C1550" s="54" t="s">
        <v>1268</v>
      </c>
      <c r="D1550" s="8">
        <v>2020</v>
      </c>
      <c r="E1550" s="8"/>
      <c r="F1550" s="8">
        <v>15</v>
      </c>
      <c r="G1550" s="8">
        <v>15</v>
      </c>
      <c r="H1550" s="8">
        <v>95</v>
      </c>
    </row>
    <row r="1551" spans="1:8" s="7" customFormat="1" ht="78.75" hidden="1" outlineLevel="1" x14ac:dyDescent="0.25">
      <c r="A1551" s="6">
        <v>1865</v>
      </c>
      <c r="B1551" s="8" t="s">
        <v>215</v>
      </c>
      <c r="C1551" s="54" t="s">
        <v>1269</v>
      </c>
      <c r="D1551" s="8">
        <v>2020</v>
      </c>
      <c r="E1551" s="8"/>
      <c r="F1551" s="8">
        <v>60</v>
      </c>
      <c r="G1551" s="8">
        <v>3</v>
      </c>
      <c r="H1551" s="8">
        <v>170</v>
      </c>
    </row>
    <row r="1552" spans="1:8" s="7" customFormat="1" ht="78.75" hidden="1" outlineLevel="1" x14ac:dyDescent="0.25">
      <c r="A1552" s="6">
        <v>161</v>
      </c>
      <c r="B1552" s="8" t="s">
        <v>215</v>
      </c>
      <c r="C1552" s="54" t="s">
        <v>858</v>
      </c>
      <c r="D1552" s="8">
        <v>2020</v>
      </c>
      <c r="E1552" s="8"/>
      <c r="F1552" s="8">
        <v>66</v>
      </c>
      <c r="G1552" s="8">
        <v>45</v>
      </c>
      <c r="H1552" s="8">
        <v>143</v>
      </c>
    </row>
    <row r="1553" spans="1:8" s="7" customFormat="1" ht="63" hidden="1" outlineLevel="1" x14ac:dyDescent="0.25">
      <c r="A1553" s="6">
        <v>139</v>
      </c>
      <c r="B1553" s="8" t="s">
        <v>215</v>
      </c>
      <c r="C1553" s="54" t="s">
        <v>1270</v>
      </c>
      <c r="D1553" s="8">
        <v>2020</v>
      </c>
      <c r="E1553" s="8"/>
      <c r="F1553" s="8">
        <v>109</v>
      </c>
      <c r="G1553" s="8">
        <v>15</v>
      </c>
      <c r="H1553" s="8">
        <v>264</v>
      </c>
    </row>
    <row r="1554" spans="1:8" s="7" customFormat="1" ht="78.75" hidden="1" outlineLevel="1" x14ac:dyDescent="0.25">
      <c r="A1554" s="6">
        <v>1848</v>
      </c>
      <c r="B1554" s="8" t="s">
        <v>215</v>
      </c>
      <c r="C1554" s="54" t="s">
        <v>1271</v>
      </c>
      <c r="D1554" s="8">
        <v>2020</v>
      </c>
      <c r="E1554" s="8"/>
      <c r="F1554" s="8">
        <v>95</v>
      </c>
      <c r="G1554" s="8">
        <v>15</v>
      </c>
      <c r="H1554" s="8">
        <v>227</v>
      </c>
    </row>
    <row r="1555" spans="1:8" s="7" customFormat="1" ht="78.75" hidden="1" outlineLevel="1" x14ac:dyDescent="0.25">
      <c r="A1555" s="6">
        <v>1857</v>
      </c>
      <c r="B1555" s="8" t="s">
        <v>215</v>
      </c>
      <c r="C1555" s="54" t="s">
        <v>1272</v>
      </c>
      <c r="D1555" s="8">
        <v>2020</v>
      </c>
      <c r="E1555" s="8"/>
      <c r="F1555" s="8">
        <v>26</v>
      </c>
      <c r="G1555" s="8">
        <v>15</v>
      </c>
      <c r="H1555" s="8">
        <v>166</v>
      </c>
    </row>
    <row r="1556" spans="1:8" s="7" customFormat="1" ht="78.75" hidden="1" outlineLevel="1" x14ac:dyDescent="0.25">
      <c r="A1556" s="6">
        <v>1861</v>
      </c>
      <c r="B1556" s="8" t="s">
        <v>215</v>
      </c>
      <c r="C1556" s="54" t="s">
        <v>1273</v>
      </c>
      <c r="D1556" s="8">
        <v>2020</v>
      </c>
      <c r="E1556" s="8"/>
      <c r="F1556" s="8">
        <v>308</v>
      </c>
      <c r="G1556" s="8">
        <v>15</v>
      </c>
      <c r="H1556" s="8">
        <v>489</v>
      </c>
    </row>
    <row r="1557" spans="1:8" s="7" customFormat="1" ht="47.25" hidden="1" outlineLevel="1" x14ac:dyDescent="0.25">
      <c r="A1557" s="6">
        <v>1898</v>
      </c>
      <c r="B1557" s="8" t="s">
        <v>215</v>
      </c>
      <c r="C1557" s="54" t="s">
        <v>1274</v>
      </c>
      <c r="D1557" s="8">
        <v>2020</v>
      </c>
      <c r="E1557" s="8"/>
      <c r="F1557" s="8">
        <v>14</v>
      </c>
      <c r="G1557" s="8">
        <v>6</v>
      </c>
      <c r="H1557" s="8">
        <v>185</v>
      </c>
    </row>
    <row r="1558" spans="1:8" s="7" customFormat="1" ht="78.75" hidden="1" outlineLevel="1" x14ac:dyDescent="0.25">
      <c r="A1558" s="6">
        <v>363</v>
      </c>
      <c r="B1558" s="8" t="s">
        <v>215</v>
      </c>
      <c r="C1558" s="54" t="s">
        <v>1275</v>
      </c>
      <c r="D1558" s="8">
        <v>2020</v>
      </c>
      <c r="E1558" s="8"/>
      <c r="F1558" s="8">
        <v>100</v>
      </c>
      <c r="G1558" s="8">
        <v>15</v>
      </c>
      <c r="H1558" s="8">
        <v>245</v>
      </c>
    </row>
    <row r="1559" spans="1:8" s="7" customFormat="1" ht="94.5" hidden="1" outlineLevel="1" x14ac:dyDescent="0.25">
      <c r="A1559" s="6">
        <v>606</v>
      </c>
      <c r="B1559" s="8" t="s">
        <v>215</v>
      </c>
      <c r="C1559" s="54" t="s">
        <v>1276</v>
      </c>
      <c r="D1559" s="8">
        <v>2020</v>
      </c>
      <c r="E1559" s="8"/>
      <c r="F1559" s="8">
        <v>150</v>
      </c>
      <c r="G1559" s="8">
        <v>10</v>
      </c>
      <c r="H1559" s="8">
        <v>311</v>
      </c>
    </row>
    <row r="1560" spans="1:8" s="7" customFormat="1" ht="78.75" hidden="1" outlineLevel="1" x14ac:dyDescent="0.25">
      <c r="A1560" s="6">
        <v>1853</v>
      </c>
      <c r="B1560" s="8" t="s">
        <v>215</v>
      </c>
      <c r="C1560" s="54" t="s">
        <v>1277</v>
      </c>
      <c r="D1560" s="8">
        <v>2020</v>
      </c>
      <c r="E1560" s="8"/>
      <c r="F1560" s="8">
        <v>17</v>
      </c>
      <c r="G1560" s="8">
        <v>5</v>
      </c>
      <c r="H1560" s="8">
        <v>173</v>
      </c>
    </row>
    <row r="1561" spans="1:8" s="7" customFormat="1" ht="94.5" hidden="1" outlineLevel="1" x14ac:dyDescent="0.25">
      <c r="A1561" s="6">
        <v>1868</v>
      </c>
      <c r="B1561" s="8" t="s">
        <v>215</v>
      </c>
      <c r="C1561" s="54" t="s">
        <v>1278</v>
      </c>
      <c r="D1561" s="8">
        <v>2020</v>
      </c>
      <c r="E1561" s="8"/>
      <c r="F1561" s="8">
        <v>23</v>
      </c>
      <c r="G1561" s="8">
        <v>15</v>
      </c>
      <c r="H1561" s="8">
        <v>147</v>
      </c>
    </row>
    <row r="1562" spans="1:8" s="7" customFormat="1" ht="78.75" hidden="1" outlineLevel="1" x14ac:dyDescent="0.25">
      <c r="A1562" s="6">
        <v>1871</v>
      </c>
      <c r="B1562" s="8" t="s">
        <v>215</v>
      </c>
      <c r="C1562" s="54" t="s">
        <v>1279</v>
      </c>
      <c r="D1562" s="8">
        <v>2020</v>
      </c>
      <c r="E1562" s="8"/>
      <c r="F1562" s="8">
        <v>160</v>
      </c>
      <c r="G1562" s="8">
        <v>10</v>
      </c>
      <c r="H1562" s="8">
        <v>271</v>
      </c>
    </row>
    <row r="1563" spans="1:8" s="7" customFormat="1" ht="78.75" hidden="1" outlineLevel="1" x14ac:dyDescent="0.25">
      <c r="A1563" s="6">
        <v>559</v>
      </c>
      <c r="B1563" s="8" t="s">
        <v>215</v>
      </c>
      <c r="C1563" s="54" t="s">
        <v>1280</v>
      </c>
      <c r="D1563" s="8">
        <v>2020</v>
      </c>
      <c r="E1563" s="8"/>
      <c r="F1563" s="8">
        <v>26</v>
      </c>
      <c r="G1563" s="8">
        <v>15</v>
      </c>
      <c r="H1563" s="8">
        <v>133</v>
      </c>
    </row>
    <row r="1564" spans="1:8" s="7" customFormat="1" ht="78.75" hidden="1" outlineLevel="1" x14ac:dyDescent="0.25">
      <c r="A1564" s="6">
        <v>1862</v>
      </c>
      <c r="B1564" s="8" t="s">
        <v>215</v>
      </c>
      <c r="C1564" s="54" t="s">
        <v>1281</v>
      </c>
      <c r="D1564" s="8">
        <v>2020</v>
      </c>
      <c r="E1564" s="8"/>
      <c r="F1564" s="8">
        <v>15</v>
      </c>
      <c r="G1564" s="8">
        <v>5</v>
      </c>
      <c r="H1564" s="8">
        <v>127</v>
      </c>
    </row>
    <row r="1565" spans="1:8" s="7" customFormat="1" ht="78.75" hidden="1" outlineLevel="1" x14ac:dyDescent="0.25">
      <c r="A1565" s="6">
        <v>1855</v>
      </c>
      <c r="B1565" s="8" t="s">
        <v>215</v>
      </c>
      <c r="C1565" s="54" t="s">
        <v>1282</v>
      </c>
      <c r="D1565" s="8">
        <v>2020</v>
      </c>
      <c r="E1565" s="8"/>
      <c r="F1565" s="8">
        <v>10</v>
      </c>
      <c r="G1565" s="8">
        <v>5</v>
      </c>
      <c r="H1565" s="8">
        <v>135</v>
      </c>
    </row>
    <row r="1566" spans="1:8" s="7" customFormat="1" ht="47.25" hidden="1" outlineLevel="1" x14ac:dyDescent="0.25">
      <c r="A1566" s="6">
        <v>1844</v>
      </c>
      <c r="B1566" s="8" t="s">
        <v>215</v>
      </c>
      <c r="C1566" s="54" t="s">
        <v>1283</v>
      </c>
      <c r="D1566" s="8">
        <v>2020</v>
      </c>
      <c r="E1566" s="8"/>
      <c r="F1566" s="8">
        <v>198</v>
      </c>
      <c r="G1566" s="8">
        <v>15</v>
      </c>
      <c r="H1566" s="8">
        <v>334</v>
      </c>
    </row>
    <row r="1567" spans="1:8" s="7" customFormat="1" ht="94.5" hidden="1" outlineLevel="1" x14ac:dyDescent="0.25">
      <c r="A1567" s="6">
        <v>1819</v>
      </c>
      <c r="B1567" s="8" t="s">
        <v>215</v>
      </c>
      <c r="C1567" s="54" t="s">
        <v>1017</v>
      </c>
      <c r="D1567" s="8">
        <v>2020</v>
      </c>
      <c r="E1567" s="8"/>
      <c r="F1567" s="8">
        <v>124</v>
      </c>
      <c r="G1567" s="8">
        <v>45</v>
      </c>
      <c r="H1567" s="8">
        <v>332</v>
      </c>
    </row>
    <row r="1568" spans="1:8" s="7" customFormat="1" ht="78.75" hidden="1" outlineLevel="1" x14ac:dyDescent="0.25">
      <c r="A1568" s="6">
        <v>1875</v>
      </c>
      <c r="B1568" s="8" t="s">
        <v>215</v>
      </c>
      <c r="C1568" s="54" t="s">
        <v>1284</v>
      </c>
      <c r="D1568" s="8">
        <v>2020</v>
      </c>
      <c r="E1568" s="8"/>
      <c r="F1568" s="8">
        <v>60</v>
      </c>
      <c r="G1568" s="8">
        <v>10</v>
      </c>
      <c r="H1568" s="8">
        <v>222</v>
      </c>
    </row>
    <row r="1569" spans="1:8" s="7" customFormat="1" ht="78.75" hidden="1" outlineLevel="1" x14ac:dyDescent="0.25">
      <c r="A1569" s="6">
        <v>1869</v>
      </c>
      <c r="B1569" s="8" t="s">
        <v>215</v>
      </c>
      <c r="C1569" s="54" t="s">
        <v>1285</v>
      </c>
      <c r="D1569" s="8">
        <v>2020</v>
      </c>
      <c r="E1569" s="8"/>
      <c r="F1569" s="8">
        <v>38</v>
      </c>
      <c r="G1569" s="8">
        <v>10</v>
      </c>
      <c r="H1569" s="8">
        <v>164</v>
      </c>
    </row>
    <row r="1570" spans="1:8" s="7" customFormat="1" ht="47.25" hidden="1" outlineLevel="1" x14ac:dyDescent="0.25">
      <c r="A1570" s="6">
        <v>125</v>
      </c>
      <c r="B1570" s="8" t="s">
        <v>215</v>
      </c>
      <c r="C1570" s="54" t="s">
        <v>1286</v>
      </c>
      <c r="D1570" s="8">
        <v>2020</v>
      </c>
      <c r="E1570" s="8"/>
      <c r="F1570" s="8">
        <v>418</v>
      </c>
      <c r="G1570" s="8">
        <v>14</v>
      </c>
      <c r="H1570" s="8">
        <v>694</v>
      </c>
    </row>
    <row r="1571" spans="1:8" s="7" customFormat="1" ht="110.25" hidden="1" outlineLevel="1" x14ac:dyDescent="0.25">
      <c r="A1571" s="6">
        <v>600</v>
      </c>
      <c r="B1571" s="8" t="s">
        <v>215</v>
      </c>
      <c r="C1571" s="54" t="s">
        <v>1287</v>
      </c>
      <c r="D1571" s="8">
        <v>2020</v>
      </c>
      <c r="E1571" s="8"/>
      <c r="F1571" s="8">
        <v>8</v>
      </c>
      <c r="G1571" s="8">
        <v>65</v>
      </c>
      <c r="H1571" s="8">
        <v>40</v>
      </c>
    </row>
    <row r="1572" spans="1:8" s="7" customFormat="1" ht="78.75" hidden="1" outlineLevel="1" x14ac:dyDescent="0.25">
      <c r="A1572" s="6">
        <v>461</v>
      </c>
      <c r="B1572" s="8" t="s">
        <v>215</v>
      </c>
      <c r="C1572" s="54" t="s">
        <v>1288</v>
      </c>
      <c r="D1572" s="8">
        <v>2020</v>
      </c>
      <c r="E1572" s="8"/>
      <c r="F1572" s="8">
        <v>25</v>
      </c>
      <c r="G1572" s="8">
        <v>15</v>
      </c>
      <c r="H1572" s="8">
        <v>155</v>
      </c>
    </row>
    <row r="1573" spans="1:8" s="7" customFormat="1" ht="78.75" hidden="1" outlineLevel="1" x14ac:dyDescent="0.25">
      <c r="A1573" s="6">
        <v>455</v>
      </c>
      <c r="B1573" s="8" t="s">
        <v>215</v>
      </c>
      <c r="C1573" s="54" t="s">
        <v>1289</v>
      </c>
      <c r="D1573" s="8">
        <v>2020</v>
      </c>
      <c r="E1573" s="8"/>
      <c r="F1573" s="8">
        <v>95</v>
      </c>
      <c r="G1573" s="8">
        <v>13</v>
      </c>
      <c r="H1573" s="8">
        <v>186</v>
      </c>
    </row>
    <row r="1574" spans="1:8" s="7" customFormat="1" ht="47.25" hidden="1" outlineLevel="1" x14ac:dyDescent="0.25">
      <c r="A1574" s="6">
        <v>150</v>
      </c>
      <c r="B1574" s="8" t="s">
        <v>215</v>
      </c>
      <c r="C1574" s="54" t="s">
        <v>1290</v>
      </c>
      <c r="D1574" s="8">
        <v>2020</v>
      </c>
      <c r="E1574" s="8"/>
      <c r="F1574" s="8">
        <v>480</v>
      </c>
      <c r="G1574" s="8">
        <v>15</v>
      </c>
      <c r="H1574" s="8">
        <v>503</v>
      </c>
    </row>
    <row r="1575" spans="1:8" s="7" customFormat="1" ht="78.75" hidden="1" outlineLevel="1" x14ac:dyDescent="0.25">
      <c r="A1575" s="6">
        <v>616</v>
      </c>
      <c r="B1575" s="8" t="s">
        <v>215</v>
      </c>
      <c r="C1575" s="54" t="s">
        <v>1291</v>
      </c>
      <c r="D1575" s="8">
        <v>2020</v>
      </c>
      <c r="E1575" s="8"/>
      <c r="F1575" s="8">
        <v>145</v>
      </c>
      <c r="G1575" s="8">
        <v>15</v>
      </c>
      <c r="H1575" s="8">
        <v>367</v>
      </c>
    </row>
    <row r="1576" spans="1:8" s="7" customFormat="1" ht="78.75" hidden="1" outlineLevel="1" x14ac:dyDescent="0.25">
      <c r="A1576" s="6">
        <v>681</v>
      </c>
      <c r="B1576" s="8" t="s">
        <v>215</v>
      </c>
      <c r="C1576" s="54" t="s">
        <v>1292</v>
      </c>
      <c r="D1576" s="8">
        <v>2020</v>
      </c>
      <c r="E1576" s="8"/>
      <c r="F1576" s="8">
        <v>65</v>
      </c>
      <c r="G1576" s="8">
        <v>5</v>
      </c>
      <c r="H1576" s="8">
        <v>226</v>
      </c>
    </row>
    <row r="1577" spans="1:8" s="7" customFormat="1" ht="126" hidden="1" outlineLevel="1" x14ac:dyDescent="0.25">
      <c r="A1577" s="6">
        <v>717</v>
      </c>
      <c r="B1577" s="8" t="s">
        <v>215</v>
      </c>
      <c r="C1577" s="54" t="s">
        <v>861</v>
      </c>
      <c r="D1577" s="8">
        <v>2020</v>
      </c>
      <c r="E1577" s="8"/>
      <c r="F1577" s="8">
        <v>8</v>
      </c>
      <c r="G1577" s="8">
        <v>50</v>
      </c>
      <c r="H1577" s="8">
        <v>57</v>
      </c>
    </row>
    <row r="1578" spans="1:8" s="7" customFormat="1" ht="78.75" hidden="1" outlineLevel="1" x14ac:dyDescent="0.25">
      <c r="A1578" s="6">
        <v>566</v>
      </c>
      <c r="B1578" s="8" t="s">
        <v>215</v>
      </c>
      <c r="C1578" s="54" t="s">
        <v>1293</v>
      </c>
      <c r="D1578" s="8">
        <v>2020</v>
      </c>
      <c r="E1578" s="8"/>
      <c r="F1578" s="8">
        <v>24</v>
      </c>
      <c r="G1578" s="8">
        <v>10</v>
      </c>
      <c r="H1578" s="8">
        <v>170</v>
      </c>
    </row>
    <row r="1579" spans="1:8" s="7" customFormat="1" ht="78.75" hidden="1" outlineLevel="1" x14ac:dyDescent="0.25">
      <c r="A1579" s="6">
        <v>599</v>
      </c>
      <c r="B1579" s="8" t="s">
        <v>215</v>
      </c>
      <c r="C1579" s="54" t="s">
        <v>1294</v>
      </c>
      <c r="D1579" s="8">
        <v>2020</v>
      </c>
      <c r="E1579" s="8"/>
      <c r="F1579" s="8">
        <v>9</v>
      </c>
      <c r="G1579" s="8">
        <v>13</v>
      </c>
      <c r="H1579" s="8">
        <v>159</v>
      </c>
    </row>
    <row r="1580" spans="1:8" s="7" customFormat="1" ht="78.75" hidden="1" outlineLevel="1" x14ac:dyDescent="0.25">
      <c r="A1580" s="6">
        <v>463</v>
      </c>
      <c r="B1580" s="8" t="s">
        <v>215</v>
      </c>
      <c r="C1580" s="54" t="s">
        <v>1295</v>
      </c>
      <c r="D1580" s="8">
        <v>2020</v>
      </c>
      <c r="E1580" s="8"/>
      <c r="F1580" s="8">
        <v>310</v>
      </c>
      <c r="G1580" s="8">
        <v>13</v>
      </c>
      <c r="H1580" s="8">
        <v>678</v>
      </c>
    </row>
    <row r="1581" spans="1:8" s="7" customFormat="1" ht="78.75" hidden="1" outlineLevel="1" x14ac:dyDescent="0.25">
      <c r="A1581" s="6">
        <v>468</v>
      </c>
      <c r="B1581" s="8" t="s">
        <v>215</v>
      </c>
      <c r="C1581" s="54" t="s">
        <v>1296</v>
      </c>
      <c r="D1581" s="8">
        <v>2020</v>
      </c>
      <c r="E1581" s="8"/>
      <c r="F1581" s="8">
        <v>350</v>
      </c>
      <c r="G1581" s="8">
        <v>15</v>
      </c>
      <c r="H1581" s="8">
        <v>544</v>
      </c>
    </row>
    <row r="1582" spans="1:8" s="7" customFormat="1" ht="78.75" hidden="1" outlineLevel="1" x14ac:dyDescent="0.25">
      <c r="A1582" s="6">
        <v>459</v>
      </c>
      <c r="B1582" s="8" t="s">
        <v>215</v>
      </c>
      <c r="C1582" s="54" t="s">
        <v>1297</v>
      </c>
      <c r="D1582" s="8">
        <v>2020</v>
      </c>
      <c r="E1582" s="8"/>
      <c r="F1582" s="8">
        <v>160</v>
      </c>
      <c r="G1582" s="8">
        <v>15</v>
      </c>
      <c r="H1582" s="8">
        <v>308</v>
      </c>
    </row>
    <row r="1583" spans="1:8" s="7" customFormat="1" ht="126" hidden="1" outlineLevel="1" x14ac:dyDescent="0.25">
      <c r="A1583" s="6">
        <v>365</v>
      </c>
      <c r="B1583" s="8" t="s">
        <v>215</v>
      </c>
      <c r="C1583" s="54" t="s">
        <v>862</v>
      </c>
      <c r="D1583" s="8">
        <v>2020</v>
      </c>
      <c r="E1583" s="8"/>
      <c r="F1583" s="8">
        <v>8</v>
      </c>
      <c r="G1583" s="8">
        <v>15</v>
      </c>
      <c r="H1583" s="8">
        <v>65</v>
      </c>
    </row>
    <row r="1584" spans="1:8" s="7" customFormat="1" ht="78.75" hidden="1" outlineLevel="1" x14ac:dyDescent="0.25">
      <c r="A1584" s="6">
        <v>1866</v>
      </c>
      <c r="B1584" s="8" t="s">
        <v>215</v>
      </c>
      <c r="C1584" s="54" t="s">
        <v>1298</v>
      </c>
      <c r="D1584" s="8">
        <v>2020</v>
      </c>
      <c r="E1584" s="8"/>
      <c r="F1584" s="8">
        <v>18</v>
      </c>
      <c r="G1584" s="8">
        <v>15</v>
      </c>
      <c r="H1584" s="8">
        <v>114</v>
      </c>
    </row>
    <row r="1585" spans="1:8" s="7" customFormat="1" ht="94.5" hidden="1" outlineLevel="1" x14ac:dyDescent="0.25">
      <c r="A1585" s="6">
        <v>719</v>
      </c>
      <c r="B1585" s="8" t="s">
        <v>215</v>
      </c>
      <c r="C1585" s="54" t="s">
        <v>1299</v>
      </c>
      <c r="D1585" s="8">
        <v>2020</v>
      </c>
      <c r="E1585" s="8"/>
      <c r="F1585" s="8">
        <v>41</v>
      </c>
      <c r="G1585" s="8">
        <v>15</v>
      </c>
      <c r="H1585" s="8">
        <v>174</v>
      </c>
    </row>
    <row r="1586" spans="1:8" s="7" customFormat="1" ht="78.75" hidden="1" outlineLevel="1" x14ac:dyDescent="0.25">
      <c r="A1586" s="6">
        <v>662</v>
      </c>
      <c r="B1586" s="8" t="s">
        <v>215</v>
      </c>
      <c r="C1586" s="54" t="s">
        <v>1300</v>
      </c>
      <c r="D1586" s="8">
        <v>2020</v>
      </c>
      <c r="E1586" s="8"/>
      <c r="F1586" s="8">
        <v>24</v>
      </c>
      <c r="G1586" s="8">
        <v>10</v>
      </c>
      <c r="H1586" s="8">
        <v>109</v>
      </c>
    </row>
    <row r="1587" spans="1:8" s="7" customFormat="1" ht="47.25" hidden="1" outlineLevel="1" x14ac:dyDescent="0.25">
      <c r="A1587" s="6">
        <v>1858</v>
      </c>
      <c r="B1587" s="8" t="s">
        <v>215</v>
      </c>
      <c r="C1587" s="54" t="s">
        <v>1301</v>
      </c>
      <c r="D1587" s="8">
        <v>2020</v>
      </c>
      <c r="E1587" s="8"/>
      <c r="F1587" s="8">
        <v>102</v>
      </c>
      <c r="G1587" s="8">
        <v>5</v>
      </c>
      <c r="H1587" s="8">
        <v>231</v>
      </c>
    </row>
    <row r="1588" spans="1:8" s="7" customFormat="1" ht="78.75" hidden="1" outlineLevel="1" x14ac:dyDescent="0.25">
      <c r="A1588" s="6">
        <v>811</v>
      </c>
      <c r="B1588" s="8" t="s">
        <v>215</v>
      </c>
      <c r="C1588" s="54" t="s">
        <v>1302</v>
      </c>
      <c r="D1588" s="8">
        <v>2020</v>
      </c>
      <c r="E1588" s="8"/>
      <c r="F1588" s="8">
        <v>25</v>
      </c>
      <c r="G1588" s="8">
        <v>6</v>
      </c>
      <c r="H1588" s="8">
        <v>105</v>
      </c>
    </row>
    <row r="1589" spans="1:8" s="7" customFormat="1" ht="94.5" hidden="1" outlineLevel="1" x14ac:dyDescent="0.25">
      <c r="A1589" s="6">
        <v>697</v>
      </c>
      <c r="B1589" s="8" t="s">
        <v>215</v>
      </c>
      <c r="C1589" s="54" t="s">
        <v>1303</v>
      </c>
      <c r="D1589" s="8">
        <v>2020</v>
      </c>
      <c r="E1589" s="8"/>
      <c r="F1589" s="8">
        <v>102</v>
      </c>
      <c r="G1589" s="8">
        <v>15</v>
      </c>
      <c r="H1589" s="8">
        <v>220</v>
      </c>
    </row>
    <row r="1590" spans="1:8" s="7" customFormat="1" ht="78.75" hidden="1" outlineLevel="1" x14ac:dyDescent="0.25">
      <c r="A1590" s="6">
        <v>590</v>
      </c>
      <c r="B1590" s="8" t="s">
        <v>215</v>
      </c>
      <c r="C1590" s="54" t="s">
        <v>1304</v>
      </c>
      <c r="D1590" s="8">
        <v>2020</v>
      </c>
      <c r="E1590" s="8"/>
      <c r="F1590" s="8">
        <v>172</v>
      </c>
      <c r="G1590" s="8">
        <v>15</v>
      </c>
      <c r="H1590" s="8">
        <v>239</v>
      </c>
    </row>
    <row r="1591" spans="1:8" s="7" customFormat="1" ht="78.75" hidden="1" outlineLevel="1" x14ac:dyDescent="0.25">
      <c r="A1591" s="6">
        <v>521</v>
      </c>
      <c r="B1591" s="8" t="s">
        <v>215</v>
      </c>
      <c r="C1591" s="54" t="s">
        <v>1305</v>
      </c>
      <c r="D1591" s="8">
        <v>2020</v>
      </c>
      <c r="E1591" s="8"/>
      <c r="F1591" s="8">
        <v>16</v>
      </c>
      <c r="G1591" s="8">
        <v>15</v>
      </c>
      <c r="H1591" s="8">
        <v>131</v>
      </c>
    </row>
    <row r="1592" spans="1:8" s="7" customFormat="1" ht="110.25" hidden="1" outlineLevel="1" x14ac:dyDescent="0.25">
      <c r="A1592" s="6">
        <v>823</v>
      </c>
      <c r="B1592" s="8" t="s">
        <v>215</v>
      </c>
      <c r="C1592" s="54" t="s">
        <v>1306</v>
      </c>
      <c r="D1592" s="8">
        <v>2020</v>
      </c>
      <c r="E1592" s="8"/>
      <c r="F1592" s="8">
        <v>70</v>
      </c>
      <c r="G1592" s="8">
        <v>5</v>
      </c>
      <c r="H1592" s="8">
        <v>205</v>
      </c>
    </row>
    <row r="1593" spans="1:8" s="7" customFormat="1" ht="78.75" hidden="1" outlineLevel="1" x14ac:dyDescent="0.25">
      <c r="A1593" s="6">
        <v>1860</v>
      </c>
      <c r="B1593" s="8" t="s">
        <v>215</v>
      </c>
      <c r="C1593" s="54" t="s">
        <v>1307</v>
      </c>
      <c r="D1593" s="8">
        <v>2020</v>
      </c>
      <c r="E1593" s="8"/>
      <c r="F1593" s="8">
        <v>50</v>
      </c>
      <c r="G1593" s="8">
        <v>15</v>
      </c>
      <c r="H1593" s="8">
        <v>145</v>
      </c>
    </row>
    <row r="1594" spans="1:8" s="7" customFormat="1" ht="110.25" hidden="1" outlineLevel="1" x14ac:dyDescent="0.25">
      <c r="A1594" s="6">
        <v>922</v>
      </c>
      <c r="B1594" s="8" t="s">
        <v>215</v>
      </c>
      <c r="C1594" s="54" t="s">
        <v>1308</v>
      </c>
      <c r="D1594" s="8">
        <v>2020</v>
      </c>
      <c r="E1594" s="8"/>
      <c r="F1594" s="8">
        <v>20</v>
      </c>
      <c r="G1594" s="8">
        <v>15</v>
      </c>
      <c r="H1594" s="8">
        <v>141</v>
      </c>
    </row>
    <row r="1595" spans="1:8" s="7" customFormat="1" ht="126" hidden="1" outlineLevel="1" x14ac:dyDescent="0.25">
      <c r="A1595" s="6">
        <v>851</v>
      </c>
      <c r="B1595" s="8" t="s">
        <v>215</v>
      </c>
      <c r="C1595" s="54" t="s">
        <v>1309</v>
      </c>
      <c r="D1595" s="8">
        <v>2020</v>
      </c>
      <c r="E1595" s="8"/>
      <c r="F1595" s="8">
        <v>54</v>
      </c>
      <c r="G1595" s="8">
        <v>15</v>
      </c>
      <c r="H1595" s="8">
        <v>152</v>
      </c>
    </row>
    <row r="1596" spans="1:8" s="7" customFormat="1" ht="78.75" hidden="1" outlineLevel="1" x14ac:dyDescent="0.25">
      <c r="A1596" s="6">
        <v>1863</v>
      </c>
      <c r="B1596" s="8" t="s">
        <v>215</v>
      </c>
      <c r="C1596" s="54" t="s">
        <v>1310</v>
      </c>
      <c r="D1596" s="8">
        <v>2020</v>
      </c>
      <c r="E1596" s="8"/>
      <c r="F1596" s="8">
        <v>26</v>
      </c>
      <c r="G1596" s="8">
        <v>10</v>
      </c>
      <c r="H1596" s="8">
        <v>104</v>
      </c>
    </row>
    <row r="1597" spans="1:8" s="7" customFormat="1" ht="94.5" hidden="1" outlineLevel="1" x14ac:dyDescent="0.25">
      <c r="A1597" s="6">
        <v>808</v>
      </c>
      <c r="B1597" s="8" t="s">
        <v>215</v>
      </c>
      <c r="C1597" s="54" t="s">
        <v>1311</v>
      </c>
      <c r="D1597" s="8">
        <v>2020</v>
      </c>
      <c r="E1597" s="8"/>
      <c r="F1597" s="8">
        <v>224</v>
      </c>
      <c r="G1597" s="8">
        <v>10</v>
      </c>
      <c r="H1597" s="8">
        <v>269</v>
      </c>
    </row>
    <row r="1598" spans="1:8" s="7" customFormat="1" ht="94.5" hidden="1" outlineLevel="1" x14ac:dyDescent="0.25">
      <c r="A1598" s="6">
        <v>410</v>
      </c>
      <c r="B1598" s="8" t="s">
        <v>215</v>
      </c>
      <c r="C1598" s="54" t="s">
        <v>1312</v>
      </c>
      <c r="D1598" s="8">
        <v>2020</v>
      </c>
      <c r="E1598" s="8"/>
      <c r="F1598" s="8">
        <v>126</v>
      </c>
      <c r="G1598" s="8">
        <v>15</v>
      </c>
      <c r="H1598" s="8">
        <v>158</v>
      </c>
    </row>
    <row r="1599" spans="1:8" s="7" customFormat="1" ht="78.75" hidden="1" outlineLevel="1" x14ac:dyDescent="0.25">
      <c r="A1599" s="6">
        <v>792</v>
      </c>
      <c r="B1599" s="8" t="s">
        <v>215</v>
      </c>
      <c r="C1599" s="54" t="s">
        <v>1313</v>
      </c>
      <c r="D1599" s="8">
        <v>2020</v>
      </c>
      <c r="E1599" s="8"/>
      <c r="F1599" s="8">
        <v>142</v>
      </c>
      <c r="G1599" s="8">
        <v>15</v>
      </c>
      <c r="H1599" s="8">
        <v>265</v>
      </c>
    </row>
    <row r="1600" spans="1:8" s="7" customFormat="1" ht="78.75" hidden="1" outlineLevel="1" x14ac:dyDescent="0.25">
      <c r="A1600" s="6">
        <v>710</v>
      </c>
      <c r="B1600" s="8" t="s">
        <v>215</v>
      </c>
      <c r="C1600" s="54" t="s">
        <v>1314</v>
      </c>
      <c r="D1600" s="8">
        <v>2020</v>
      </c>
      <c r="E1600" s="8"/>
      <c r="F1600" s="8">
        <v>19</v>
      </c>
      <c r="G1600" s="8">
        <v>15</v>
      </c>
      <c r="H1600" s="8">
        <v>126</v>
      </c>
    </row>
    <row r="1601" spans="1:8" s="7" customFormat="1" ht="94.5" hidden="1" outlineLevel="1" x14ac:dyDescent="0.25">
      <c r="A1601" s="6">
        <v>1825</v>
      </c>
      <c r="B1601" s="8" t="s">
        <v>215</v>
      </c>
      <c r="C1601" s="54" t="s">
        <v>863</v>
      </c>
      <c r="D1601" s="8">
        <v>2020</v>
      </c>
      <c r="E1601" s="8"/>
      <c r="F1601" s="8">
        <v>14</v>
      </c>
      <c r="G1601" s="8">
        <v>45</v>
      </c>
      <c r="H1601" s="8">
        <v>54</v>
      </c>
    </row>
    <row r="1602" spans="1:8" s="7" customFormat="1" ht="78.75" hidden="1" outlineLevel="1" x14ac:dyDescent="0.25">
      <c r="A1602" s="6">
        <v>483</v>
      </c>
      <c r="B1602" s="8" t="s">
        <v>215</v>
      </c>
      <c r="C1602" s="54" t="s">
        <v>1315</v>
      </c>
      <c r="D1602" s="8">
        <v>2020</v>
      </c>
      <c r="E1602" s="8"/>
      <c r="F1602" s="8">
        <v>170</v>
      </c>
      <c r="G1602" s="8">
        <v>13</v>
      </c>
      <c r="H1602" s="8">
        <v>278</v>
      </c>
    </row>
    <row r="1603" spans="1:8" s="7" customFormat="1" ht="63" hidden="1" outlineLevel="1" x14ac:dyDescent="0.25">
      <c r="A1603" s="6">
        <v>239</v>
      </c>
      <c r="B1603" s="8" t="s">
        <v>215</v>
      </c>
      <c r="C1603" s="54" t="s">
        <v>1316</v>
      </c>
      <c r="D1603" s="8">
        <v>2020</v>
      </c>
      <c r="E1603" s="8"/>
      <c r="F1603" s="8">
        <v>10</v>
      </c>
      <c r="G1603" s="8">
        <v>5</v>
      </c>
      <c r="H1603" s="8">
        <v>83</v>
      </c>
    </row>
    <row r="1604" spans="1:8" s="7" customFormat="1" ht="78.75" hidden="1" outlineLevel="1" x14ac:dyDescent="0.25">
      <c r="A1604" s="6">
        <v>868</v>
      </c>
      <c r="B1604" s="8" t="s">
        <v>215</v>
      </c>
      <c r="C1604" s="54" t="s">
        <v>1317</v>
      </c>
      <c r="D1604" s="8">
        <v>2020</v>
      </c>
      <c r="E1604" s="8"/>
      <c r="F1604" s="8">
        <v>32</v>
      </c>
      <c r="G1604" s="8">
        <v>10</v>
      </c>
      <c r="H1604" s="8">
        <v>102</v>
      </c>
    </row>
    <row r="1605" spans="1:8" s="7" customFormat="1" ht="78.75" hidden="1" outlineLevel="1" x14ac:dyDescent="0.25">
      <c r="A1605" s="6">
        <v>957</v>
      </c>
      <c r="B1605" s="8" t="s">
        <v>215</v>
      </c>
      <c r="C1605" s="54" t="s">
        <v>1318</v>
      </c>
      <c r="D1605" s="8">
        <v>2020</v>
      </c>
      <c r="E1605" s="8"/>
      <c r="F1605" s="8">
        <v>30</v>
      </c>
      <c r="G1605" s="8">
        <v>10</v>
      </c>
      <c r="H1605" s="8">
        <v>89</v>
      </c>
    </row>
    <row r="1606" spans="1:8" s="7" customFormat="1" ht="94.5" hidden="1" outlineLevel="1" x14ac:dyDescent="0.25">
      <c r="A1606" s="6">
        <v>997</v>
      </c>
      <c r="B1606" s="8" t="s">
        <v>215</v>
      </c>
      <c r="C1606" s="54" t="s">
        <v>1319</v>
      </c>
      <c r="D1606" s="8">
        <v>2020</v>
      </c>
      <c r="E1606" s="8"/>
      <c r="F1606" s="8">
        <v>70</v>
      </c>
      <c r="G1606" s="8">
        <v>15</v>
      </c>
      <c r="H1606" s="8">
        <v>111</v>
      </c>
    </row>
    <row r="1607" spans="1:8" s="7" customFormat="1" ht="47.25" hidden="1" outlineLevel="1" x14ac:dyDescent="0.25">
      <c r="A1607" s="6">
        <v>163</v>
      </c>
      <c r="B1607" s="8" t="s">
        <v>215</v>
      </c>
      <c r="C1607" s="54" t="s">
        <v>1320</v>
      </c>
      <c r="D1607" s="8">
        <v>2020</v>
      </c>
      <c r="E1607" s="8"/>
      <c r="F1607" s="8">
        <v>132</v>
      </c>
      <c r="G1607" s="8">
        <v>15</v>
      </c>
      <c r="H1607" s="8">
        <v>181</v>
      </c>
    </row>
    <row r="1608" spans="1:8" s="7" customFormat="1" ht="63" hidden="1" outlineLevel="1" x14ac:dyDescent="0.25">
      <c r="A1608" s="6">
        <v>1805</v>
      </c>
      <c r="B1608" s="8" t="s">
        <v>215</v>
      </c>
      <c r="C1608" s="54" t="s">
        <v>864</v>
      </c>
      <c r="D1608" s="8">
        <v>2020</v>
      </c>
      <c r="E1608" s="8"/>
      <c r="F1608" s="8">
        <v>127</v>
      </c>
      <c r="G1608" s="8">
        <v>100</v>
      </c>
      <c r="H1608" s="8">
        <v>149</v>
      </c>
    </row>
    <row r="1609" spans="1:8" s="7" customFormat="1" ht="78.75" hidden="1" outlineLevel="1" x14ac:dyDescent="0.25">
      <c r="A1609" s="6">
        <v>755</v>
      </c>
      <c r="B1609" s="8" t="s">
        <v>215</v>
      </c>
      <c r="C1609" s="54" t="s">
        <v>1321</v>
      </c>
      <c r="D1609" s="8">
        <v>2020</v>
      </c>
      <c r="E1609" s="8"/>
      <c r="F1609" s="8">
        <v>214</v>
      </c>
      <c r="G1609" s="8">
        <v>15</v>
      </c>
      <c r="H1609" s="8">
        <v>355</v>
      </c>
    </row>
    <row r="1610" spans="1:8" s="7" customFormat="1" ht="157.5" hidden="1" outlineLevel="1" x14ac:dyDescent="0.25">
      <c r="A1610" s="6">
        <v>857</v>
      </c>
      <c r="B1610" s="8" t="s">
        <v>215</v>
      </c>
      <c r="C1610" s="54" t="s">
        <v>866</v>
      </c>
      <c r="D1610" s="8">
        <v>2020</v>
      </c>
      <c r="E1610" s="8"/>
      <c r="F1610" s="8">
        <v>6</v>
      </c>
      <c r="G1610" s="8">
        <v>15</v>
      </c>
      <c r="H1610" s="8">
        <v>42</v>
      </c>
    </row>
    <row r="1611" spans="1:8" s="7" customFormat="1" ht="78.75" hidden="1" outlineLevel="1" x14ac:dyDescent="0.25">
      <c r="A1611" s="6">
        <v>993</v>
      </c>
      <c r="B1611" s="8" t="s">
        <v>215</v>
      </c>
      <c r="C1611" s="54" t="s">
        <v>1322</v>
      </c>
      <c r="D1611" s="8">
        <v>2020</v>
      </c>
      <c r="E1611" s="8"/>
      <c r="F1611" s="8">
        <v>128</v>
      </c>
      <c r="G1611" s="8">
        <v>10</v>
      </c>
      <c r="H1611" s="8">
        <v>211</v>
      </c>
    </row>
    <row r="1612" spans="1:8" s="7" customFormat="1" ht="78.75" hidden="1" outlineLevel="1" x14ac:dyDescent="0.25">
      <c r="A1612" s="6">
        <v>618</v>
      </c>
      <c r="B1612" s="8" t="s">
        <v>215</v>
      </c>
      <c r="C1612" s="54" t="s">
        <v>1323</v>
      </c>
      <c r="D1612" s="8">
        <v>2020</v>
      </c>
      <c r="E1612" s="8"/>
      <c r="F1612" s="8">
        <v>232</v>
      </c>
      <c r="G1612" s="8">
        <v>15</v>
      </c>
      <c r="H1612" s="8">
        <v>349</v>
      </c>
    </row>
    <row r="1613" spans="1:8" s="7" customFormat="1" ht="78.75" hidden="1" outlineLevel="1" x14ac:dyDescent="0.25">
      <c r="A1613" s="6">
        <v>1870</v>
      </c>
      <c r="B1613" s="8" t="s">
        <v>215</v>
      </c>
      <c r="C1613" s="54" t="s">
        <v>1324</v>
      </c>
      <c r="D1613" s="8">
        <v>2020</v>
      </c>
      <c r="E1613" s="8"/>
      <c r="F1613" s="8">
        <v>66</v>
      </c>
      <c r="G1613" s="8">
        <v>10</v>
      </c>
      <c r="H1613" s="8">
        <v>194</v>
      </c>
    </row>
    <row r="1614" spans="1:8" s="7" customFormat="1" ht="126" hidden="1" outlineLevel="1" x14ac:dyDescent="0.25">
      <c r="A1614" s="6">
        <v>582</v>
      </c>
      <c r="B1614" s="8" t="s">
        <v>215</v>
      </c>
      <c r="C1614" s="54" t="s">
        <v>1325</v>
      </c>
      <c r="D1614" s="8">
        <v>2020</v>
      </c>
      <c r="E1614" s="8"/>
      <c r="F1614" s="8">
        <v>6</v>
      </c>
      <c r="G1614" s="8">
        <v>15</v>
      </c>
      <c r="H1614" s="8">
        <v>35</v>
      </c>
    </row>
    <row r="1615" spans="1:8" s="7" customFormat="1" ht="78.75" hidden="1" outlineLevel="1" x14ac:dyDescent="0.25">
      <c r="A1615" s="6">
        <v>758</v>
      </c>
      <c r="B1615" s="8" t="s">
        <v>215</v>
      </c>
      <c r="C1615" s="54" t="s">
        <v>1326</v>
      </c>
      <c r="D1615" s="8">
        <v>2020</v>
      </c>
      <c r="E1615" s="8"/>
      <c r="F1615" s="8">
        <v>70</v>
      </c>
      <c r="G1615" s="8">
        <v>15</v>
      </c>
      <c r="H1615" s="8">
        <v>149</v>
      </c>
    </row>
    <row r="1616" spans="1:8" s="7" customFormat="1" ht="78.75" hidden="1" outlineLevel="1" x14ac:dyDescent="0.25">
      <c r="A1616" s="6">
        <v>837</v>
      </c>
      <c r="B1616" s="8" t="s">
        <v>215</v>
      </c>
      <c r="C1616" s="54" t="s">
        <v>1327</v>
      </c>
      <c r="D1616" s="8">
        <v>2020</v>
      </c>
      <c r="E1616" s="8"/>
      <c r="F1616" s="8">
        <v>320</v>
      </c>
      <c r="G1616" s="8">
        <v>10</v>
      </c>
      <c r="H1616" s="8">
        <v>411</v>
      </c>
    </row>
    <row r="1617" spans="1:8" s="7" customFormat="1" ht="78.75" hidden="1" outlineLevel="1" x14ac:dyDescent="0.25">
      <c r="A1617" s="6">
        <v>850</v>
      </c>
      <c r="B1617" s="8" t="s">
        <v>215</v>
      </c>
      <c r="C1617" s="54" t="s">
        <v>1328</v>
      </c>
      <c r="D1617" s="8">
        <v>2020</v>
      </c>
      <c r="E1617" s="8"/>
      <c r="F1617" s="8">
        <v>30</v>
      </c>
      <c r="G1617" s="8">
        <v>10</v>
      </c>
      <c r="H1617" s="8">
        <v>192</v>
      </c>
    </row>
    <row r="1618" spans="1:8" s="7" customFormat="1" ht="78.75" hidden="1" outlineLevel="1" x14ac:dyDescent="0.25">
      <c r="A1618" s="6">
        <v>1864</v>
      </c>
      <c r="B1618" s="8" t="s">
        <v>215</v>
      </c>
      <c r="C1618" s="54" t="s">
        <v>1329</v>
      </c>
      <c r="D1618" s="8">
        <v>2020</v>
      </c>
      <c r="E1618" s="8"/>
      <c r="F1618" s="8">
        <v>60</v>
      </c>
      <c r="G1618" s="8">
        <v>5</v>
      </c>
      <c r="H1618" s="8">
        <v>136</v>
      </c>
    </row>
    <row r="1619" spans="1:8" s="7" customFormat="1" ht="78.75" hidden="1" outlineLevel="1" x14ac:dyDescent="0.25">
      <c r="A1619" s="6">
        <v>1005</v>
      </c>
      <c r="B1619" s="8" t="s">
        <v>215</v>
      </c>
      <c r="C1619" s="54" t="s">
        <v>1330</v>
      </c>
      <c r="D1619" s="8">
        <v>2020</v>
      </c>
      <c r="E1619" s="8"/>
      <c r="F1619" s="8">
        <v>30</v>
      </c>
      <c r="G1619" s="8">
        <v>20</v>
      </c>
      <c r="H1619" s="8">
        <v>112</v>
      </c>
    </row>
    <row r="1620" spans="1:8" s="7" customFormat="1" ht="94.5" hidden="1" outlineLevel="1" x14ac:dyDescent="0.25">
      <c r="A1620" s="6">
        <v>1856</v>
      </c>
      <c r="B1620" s="8" t="s">
        <v>215</v>
      </c>
      <c r="C1620" s="54" t="s">
        <v>1331</v>
      </c>
      <c r="D1620" s="8">
        <v>2020</v>
      </c>
      <c r="E1620" s="8"/>
      <c r="F1620" s="8">
        <v>130</v>
      </c>
      <c r="G1620" s="8">
        <v>15</v>
      </c>
      <c r="H1620" s="8">
        <v>218</v>
      </c>
    </row>
    <row r="1621" spans="1:8" s="7" customFormat="1" ht="78.75" hidden="1" outlineLevel="1" x14ac:dyDescent="0.25">
      <c r="A1621" s="6">
        <v>814</v>
      </c>
      <c r="B1621" s="8" t="s">
        <v>215</v>
      </c>
      <c r="C1621" s="54" t="s">
        <v>1332</v>
      </c>
      <c r="D1621" s="8">
        <v>2020</v>
      </c>
      <c r="E1621" s="8"/>
      <c r="F1621" s="8">
        <v>29</v>
      </c>
      <c r="G1621" s="8">
        <v>5</v>
      </c>
      <c r="H1621" s="8">
        <v>118</v>
      </c>
    </row>
    <row r="1622" spans="1:8" s="7" customFormat="1" ht="110.25" hidden="1" outlineLevel="1" x14ac:dyDescent="0.25">
      <c r="A1622" s="6">
        <v>470</v>
      </c>
      <c r="B1622" s="8" t="s">
        <v>215</v>
      </c>
      <c r="C1622" s="54" t="s">
        <v>1333</v>
      </c>
      <c r="D1622" s="8">
        <v>2020</v>
      </c>
      <c r="E1622" s="8"/>
      <c r="F1622" s="8">
        <v>8</v>
      </c>
      <c r="G1622" s="8">
        <v>15</v>
      </c>
      <c r="H1622" s="8">
        <v>60</v>
      </c>
    </row>
    <row r="1623" spans="1:8" s="7" customFormat="1" ht="78.75" hidden="1" outlineLevel="1" x14ac:dyDescent="0.25">
      <c r="A1623" s="6">
        <v>1037</v>
      </c>
      <c r="B1623" s="8" t="s">
        <v>215</v>
      </c>
      <c r="C1623" s="54" t="s">
        <v>1334</v>
      </c>
      <c r="D1623" s="8">
        <v>2020</v>
      </c>
      <c r="E1623" s="8"/>
      <c r="F1623" s="8">
        <v>19</v>
      </c>
      <c r="G1623" s="8">
        <v>15</v>
      </c>
      <c r="H1623" s="8">
        <v>114</v>
      </c>
    </row>
    <row r="1624" spans="1:8" s="7" customFormat="1" ht="157.5" hidden="1" outlineLevel="1" x14ac:dyDescent="0.25">
      <c r="A1624" s="6">
        <v>693</v>
      </c>
      <c r="B1624" s="8" t="s">
        <v>215</v>
      </c>
      <c r="C1624" s="54" t="s">
        <v>1335</v>
      </c>
      <c r="D1624" s="8">
        <v>2020</v>
      </c>
      <c r="E1624" s="8"/>
      <c r="F1624" s="8">
        <v>470</v>
      </c>
      <c r="G1624" s="8">
        <v>115</v>
      </c>
      <c r="H1624" s="8">
        <v>547</v>
      </c>
    </row>
    <row r="1625" spans="1:8" s="7" customFormat="1" ht="78.75" hidden="1" outlineLevel="1" x14ac:dyDescent="0.25">
      <c r="A1625" s="6">
        <v>393</v>
      </c>
      <c r="B1625" s="8" t="s">
        <v>215</v>
      </c>
      <c r="C1625" s="54" t="s">
        <v>1336</v>
      </c>
      <c r="D1625" s="8">
        <v>2020</v>
      </c>
      <c r="E1625" s="8"/>
      <c r="F1625" s="8">
        <v>240</v>
      </c>
      <c r="G1625" s="8">
        <v>15</v>
      </c>
      <c r="H1625" s="8">
        <v>319</v>
      </c>
    </row>
    <row r="1626" spans="1:8" s="7" customFormat="1" ht="78.75" hidden="1" outlineLevel="1" x14ac:dyDescent="0.25">
      <c r="A1626" s="6">
        <v>1847</v>
      </c>
      <c r="B1626" s="8" t="s">
        <v>215</v>
      </c>
      <c r="C1626" s="54" t="s">
        <v>1337</v>
      </c>
      <c r="D1626" s="8">
        <v>2020</v>
      </c>
      <c r="E1626" s="8"/>
      <c r="F1626" s="8">
        <v>390</v>
      </c>
      <c r="G1626" s="8">
        <v>5</v>
      </c>
      <c r="H1626" s="8">
        <v>500</v>
      </c>
    </row>
    <row r="1627" spans="1:8" s="7" customFormat="1" ht="110.25" hidden="1" outlineLevel="1" x14ac:dyDescent="0.25">
      <c r="A1627" s="6">
        <v>756</v>
      </c>
      <c r="B1627" s="8" t="s">
        <v>215</v>
      </c>
      <c r="C1627" s="54" t="s">
        <v>1338</v>
      </c>
      <c r="D1627" s="8">
        <v>2020</v>
      </c>
      <c r="E1627" s="8"/>
      <c r="F1627" s="8">
        <v>30</v>
      </c>
      <c r="G1627" s="8">
        <v>15</v>
      </c>
      <c r="H1627" s="8">
        <v>131</v>
      </c>
    </row>
    <row r="1628" spans="1:8" s="7" customFormat="1" ht="78.75" hidden="1" outlineLevel="1" x14ac:dyDescent="0.25">
      <c r="A1628" s="6">
        <v>234</v>
      </c>
      <c r="B1628" s="8" t="s">
        <v>215</v>
      </c>
      <c r="C1628" s="54" t="s">
        <v>1339</v>
      </c>
      <c r="D1628" s="8">
        <v>2020</v>
      </c>
      <c r="E1628" s="8"/>
      <c r="F1628" s="8">
        <v>402</v>
      </c>
      <c r="G1628" s="8">
        <v>5</v>
      </c>
      <c r="H1628" s="8">
        <v>474</v>
      </c>
    </row>
    <row r="1629" spans="1:8" s="7" customFormat="1" ht="110.25" hidden="1" outlineLevel="1" x14ac:dyDescent="0.25">
      <c r="A1629" s="6">
        <v>236</v>
      </c>
      <c r="B1629" s="8" t="s">
        <v>215</v>
      </c>
      <c r="C1629" s="54" t="s">
        <v>868</v>
      </c>
      <c r="D1629" s="8">
        <v>2020</v>
      </c>
      <c r="E1629" s="8"/>
      <c r="F1629" s="8">
        <v>6</v>
      </c>
      <c r="G1629" s="8">
        <v>20</v>
      </c>
      <c r="H1629" s="8">
        <v>63</v>
      </c>
    </row>
    <row r="1630" spans="1:8" s="7" customFormat="1" ht="78.75" hidden="1" outlineLevel="1" x14ac:dyDescent="0.25">
      <c r="A1630" s="6">
        <v>1044</v>
      </c>
      <c r="B1630" s="8" t="s">
        <v>215</v>
      </c>
      <c r="C1630" s="54" t="s">
        <v>1340</v>
      </c>
      <c r="D1630" s="8">
        <v>2020</v>
      </c>
      <c r="E1630" s="8"/>
      <c r="F1630" s="8">
        <v>65</v>
      </c>
      <c r="G1630" s="8">
        <v>5</v>
      </c>
      <c r="H1630" s="8">
        <v>131</v>
      </c>
    </row>
    <row r="1631" spans="1:8" s="7" customFormat="1" ht="78.75" hidden="1" outlineLevel="1" x14ac:dyDescent="0.25">
      <c r="A1631" s="6">
        <v>796</v>
      </c>
      <c r="B1631" s="8" t="s">
        <v>215</v>
      </c>
      <c r="C1631" s="54" t="s">
        <v>1341</v>
      </c>
      <c r="D1631" s="8">
        <v>2020</v>
      </c>
      <c r="E1631" s="8"/>
      <c r="F1631" s="8">
        <v>79</v>
      </c>
      <c r="G1631" s="8">
        <v>15</v>
      </c>
      <c r="H1631" s="8">
        <v>252</v>
      </c>
    </row>
    <row r="1632" spans="1:8" s="7" customFormat="1" ht="47.25" hidden="1" outlineLevel="1" x14ac:dyDescent="0.25">
      <c r="A1632" s="6">
        <v>1818</v>
      </c>
      <c r="B1632" s="8" t="s">
        <v>215</v>
      </c>
      <c r="C1632" s="54" t="s">
        <v>1342</v>
      </c>
      <c r="D1632" s="8">
        <v>2020</v>
      </c>
      <c r="E1632" s="8"/>
      <c r="F1632" s="8">
        <v>6</v>
      </c>
      <c r="G1632" s="8">
        <v>50</v>
      </c>
      <c r="H1632" s="8">
        <v>68</v>
      </c>
    </row>
    <row r="1633" spans="1:8" s="7" customFormat="1" ht="94.5" hidden="1" outlineLevel="1" x14ac:dyDescent="0.25">
      <c r="A1633" s="6">
        <v>558</v>
      </c>
      <c r="B1633" s="8" t="s">
        <v>215</v>
      </c>
      <c r="C1633" s="54" t="s">
        <v>1343</v>
      </c>
      <c r="D1633" s="8">
        <v>2020</v>
      </c>
      <c r="E1633" s="8"/>
      <c r="F1633" s="8">
        <v>240</v>
      </c>
      <c r="G1633" s="8">
        <v>15</v>
      </c>
      <c r="H1633" s="8">
        <v>450</v>
      </c>
    </row>
    <row r="1634" spans="1:8" s="7" customFormat="1" ht="110.25" hidden="1" outlineLevel="1" x14ac:dyDescent="0.25">
      <c r="A1634" s="6">
        <v>944</v>
      </c>
      <c r="B1634" s="8" t="s">
        <v>215</v>
      </c>
      <c r="C1634" s="54" t="s">
        <v>1344</v>
      </c>
      <c r="D1634" s="8">
        <v>2020</v>
      </c>
      <c r="E1634" s="8"/>
      <c r="F1634" s="8">
        <v>6</v>
      </c>
      <c r="G1634" s="8">
        <v>16.5</v>
      </c>
      <c r="H1634" s="8">
        <v>68</v>
      </c>
    </row>
    <row r="1635" spans="1:8" s="7" customFormat="1" ht="78.75" hidden="1" outlineLevel="1" x14ac:dyDescent="0.25">
      <c r="A1635" s="6">
        <v>1085</v>
      </c>
      <c r="B1635" s="8" t="s">
        <v>215</v>
      </c>
      <c r="C1635" s="54" t="s">
        <v>1345</v>
      </c>
      <c r="D1635" s="8">
        <v>2020</v>
      </c>
      <c r="E1635" s="8"/>
      <c r="F1635" s="8">
        <v>216</v>
      </c>
      <c r="G1635" s="8">
        <v>15</v>
      </c>
      <c r="H1635" s="8">
        <v>382</v>
      </c>
    </row>
    <row r="1636" spans="1:8" s="7" customFormat="1" ht="78.75" hidden="1" outlineLevel="1" x14ac:dyDescent="0.25">
      <c r="A1636" s="6">
        <v>1036</v>
      </c>
      <c r="B1636" s="8" t="s">
        <v>215</v>
      </c>
      <c r="C1636" s="54" t="s">
        <v>1346</v>
      </c>
      <c r="D1636" s="8">
        <v>2020</v>
      </c>
      <c r="E1636" s="8"/>
      <c r="F1636" s="8">
        <v>204</v>
      </c>
      <c r="G1636" s="8">
        <v>10</v>
      </c>
      <c r="H1636" s="8">
        <v>315</v>
      </c>
    </row>
    <row r="1637" spans="1:8" s="7" customFormat="1" ht="78.75" hidden="1" outlineLevel="1" x14ac:dyDescent="0.25">
      <c r="A1637" s="6">
        <v>1048</v>
      </c>
      <c r="B1637" s="8" t="s">
        <v>215</v>
      </c>
      <c r="C1637" s="54" t="s">
        <v>1347</v>
      </c>
      <c r="D1637" s="8">
        <v>2020</v>
      </c>
      <c r="E1637" s="8"/>
      <c r="F1637" s="8">
        <v>230</v>
      </c>
      <c r="G1637" s="8">
        <v>10</v>
      </c>
      <c r="H1637" s="8">
        <v>311</v>
      </c>
    </row>
    <row r="1638" spans="1:8" s="7" customFormat="1" ht="141.75" hidden="1" outlineLevel="1" x14ac:dyDescent="0.25">
      <c r="A1638" s="6">
        <v>763</v>
      </c>
      <c r="B1638" s="8" t="s">
        <v>215</v>
      </c>
      <c r="C1638" s="54" t="s">
        <v>1348</v>
      </c>
      <c r="D1638" s="8">
        <v>2020</v>
      </c>
      <c r="E1638" s="8"/>
      <c r="F1638" s="8">
        <v>208</v>
      </c>
      <c r="G1638" s="8">
        <v>30</v>
      </c>
      <c r="H1638" s="8">
        <v>173</v>
      </c>
    </row>
    <row r="1639" spans="1:8" s="7" customFormat="1" ht="78.75" hidden="1" outlineLevel="1" x14ac:dyDescent="0.25">
      <c r="A1639" s="6">
        <v>508</v>
      </c>
      <c r="B1639" s="8" t="s">
        <v>215</v>
      </c>
      <c r="C1639" s="54" t="s">
        <v>1349</v>
      </c>
      <c r="D1639" s="8">
        <v>2020</v>
      </c>
      <c r="E1639" s="8"/>
      <c r="F1639" s="8">
        <v>130</v>
      </c>
      <c r="G1639" s="8">
        <v>13</v>
      </c>
      <c r="H1639" s="8">
        <v>181</v>
      </c>
    </row>
    <row r="1640" spans="1:8" s="7" customFormat="1" ht="78.75" hidden="1" outlineLevel="1" x14ac:dyDescent="0.25">
      <c r="A1640" s="6">
        <v>93</v>
      </c>
      <c r="B1640" s="8" t="s">
        <v>215</v>
      </c>
      <c r="C1640" s="54" t="s">
        <v>870</v>
      </c>
      <c r="D1640" s="8">
        <v>2020</v>
      </c>
      <c r="E1640" s="8"/>
      <c r="F1640" s="8">
        <v>19</v>
      </c>
      <c r="G1640" s="8">
        <v>30</v>
      </c>
      <c r="H1640" s="8">
        <v>58</v>
      </c>
    </row>
    <row r="1641" spans="1:8" s="7" customFormat="1" ht="78.75" hidden="1" outlineLevel="1" x14ac:dyDescent="0.25">
      <c r="A1641" s="6">
        <v>1693</v>
      </c>
      <c r="B1641" s="8" t="s">
        <v>215</v>
      </c>
      <c r="C1641" s="54" t="s">
        <v>1350</v>
      </c>
      <c r="D1641" s="8">
        <v>2020</v>
      </c>
      <c r="E1641" s="8"/>
      <c r="F1641" s="8">
        <v>239</v>
      </c>
      <c r="G1641" s="8">
        <v>15</v>
      </c>
      <c r="H1641" s="8">
        <v>226</v>
      </c>
    </row>
    <row r="1642" spans="1:8" s="7" customFormat="1" ht="78.75" hidden="1" outlineLevel="1" x14ac:dyDescent="0.25">
      <c r="A1642" s="6">
        <v>1055</v>
      </c>
      <c r="B1642" s="8" t="s">
        <v>215</v>
      </c>
      <c r="C1642" s="54" t="s">
        <v>1351</v>
      </c>
      <c r="D1642" s="8">
        <v>2020</v>
      </c>
      <c r="E1642" s="8"/>
      <c r="F1642" s="8">
        <v>35</v>
      </c>
      <c r="G1642" s="8">
        <v>15</v>
      </c>
      <c r="H1642" s="8">
        <v>67</v>
      </c>
    </row>
    <row r="1643" spans="1:8" s="7" customFormat="1" ht="110.25" hidden="1" outlineLevel="1" x14ac:dyDescent="0.25">
      <c r="A1643" s="6">
        <v>1824</v>
      </c>
      <c r="B1643" s="8" t="s">
        <v>215</v>
      </c>
      <c r="C1643" s="54" t="s">
        <v>871</v>
      </c>
      <c r="D1643" s="8">
        <v>2020</v>
      </c>
      <c r="E1643" s="8"/>
      <c r="F1643" s="8">
        <v>85</v>
      </c>
      <c r="G1643" s="8">
        <v>15</v>
      </c>
      <c r="H1643" s="8">
        <v>133</v>
      </c>
    </row>
    <row r="1644" spans="1:8" s="7" customFormat="1" ht="110.25" hidden="1" outlineLevel="1" x14ac:dyDescent="0.25">
      <c r="A1644" s="6">
        <v>974</v>
      </c>
      <c r="B1644" s="8" t="s">
        <v>215</v>
      </c>
      <c r="C1644" s="54" t="s">
        <v>1352</v>
      </c>
      <c r="D1644" s="8">
        <v>2020</v>
      </c>
      <c r="E1644" s="8"/>
      <c r="F1644" s="8">
        <v>188</v>
      </c>
      <c r="G1644" s="8">
        <v>5</v>
      </c>
      <c r="H1644" s="8">
        <v>237</v>
      </c>
    </row>
    <row r="1645" spans="1:8" s="7" customFormat="1" ht="94.5" hidden="1" outlineLevel="1" x14ac:dyDescent="0.25">
      <c r="A1645" s="6">
        <v>1149</v>
      </c>
      <c r="B1645" s="8" t="s">
        <v>215</v>
      </c>
      <c r="C1645" s="54" t="s">
        <v>1353</v>
      </c>
      <c r="D1645" s="8">
        <v>2020</v>
      </c>
      <c r="E1645" s="8"/>
      <c r="F1645" s="8">
        <v>200</v>
      </c>
      <c r="G1645" s="8">
        <v>100</v>
      </c>
      <c r="H1645" s="8">
        <v>260</v>
      </c>
    </row>
    <row r="1646" spans="1:8" s="7" customFormat="1" ht="94.5" hidden="1" outlineLevel="1" x14ac:dyDescent="0.25">
      <c r="A1646" s="6">
        <v>555</v>
      </c>
      <c r="B1646" s="8" t="s">
        <v>215</v>
      </c>
      <c r="C1646" s="54" t="s">
        <v>1354</v>
      </c>
      <c r="D1646" s="8">
        <v>2020</v>
      </c>
      <c r="E1646" s="8"/>
      <c r="F1646" s="8">
        <v>73</v>
      </c>
      <c r="G1646" s="8">
        <v>8</v>
      </c>
      <c r="H1646" s="8">
        <v>147</v>
      </c>
    </row>
    <row r="1647" spans="1:8" s="7" customFormat="1" ht="110.25" hidden="1" outlineLevel="1" x14ac:dyDescent="0.25">
      <c r="A1647" s="6">
        <v>954</v>
      </c>
      <c r="B1647" s="8" t="s">
        <v>215</v>
      </c>
      <c r="C1647" s="54" t="s">
        <v>1355</v>
      </c>
      <c r="D1647" s="8">
        <v>2020</v>
      </c>
      <c r="E1647" s="8"/>
      <c r="F1647" s="8">
        <v>21</v>
      </c>
      <c r="G1647" s="8">
        <v>15</v>
      </c>
      <c r="H1647" s="8">
        <v>82</v>
      </c>
    </row>
    <row r="1648" spans="1:8" s="7" customFormat="1" ht="78.75" hidden="1" outlineLevel="1" x14ac:dyDescent="0.25">
      <c r="A1648" s="6">
        <v>1106</v>
      </c>
      <c r="B1648" s="8" t="s">
        <v>215</v>
      </c>
      <c r="C1648" s="54" t="s">
        <v>1356</v>
      </c>
      <c r="D1648" s="8">
        <v>2020</v>
      </c>
      <c r="E1648" s="8"/>
      <c r="F1648" s="8">
        <v>36</v>
      </c>
      <c r="G1648" s="8">
        <v>10</v>
      </c>
      <c r="H1648" s="8">
        <v>94</v>
      </c>
    </row>
    <row r="1649" spans="1:8" s="7" customFormat="1" ht="94.5" hidden="1" outlineLevel="1" x14ac:dyDescent="0.25">
      <c r="A1649" s="6">
        <v>1141</v>
      </c>
      <c r="B1649" s="8" t="s">
        <v>215</v>
      </c>
      <c r="C1649" s="54" t="s">
        <v>1357</v>
      </c>
      <c r="D1649" s="8">
        <v>2020</v>
      </c>
      <c r="E1649" s="8"/>
      <c r="F1649" s="8">
        <v>243</v>
      </c>
      <c r="G1649" s="8">
        <v>12</v>
      </c>
      <c r="H1649" s="8">
        <v>307</v>
      </c>
    </row>
    <row r="1650" spans="1:8" s="7" customFormat="1" ht="126" hidden="1" outlineLevel="1" x14ac:dyDescent="0.25">
      <c r="A1650" s="6">
        <v>516</v>
      </c>
      <c r="B1650" s="8" t="s">
        <v>215</v>
      </c>
      <c r="C1650" s="54" t="s">
        <v>873</v>
      </c>
      <c r="D1650" s="8">
        <v>2020</v>
      </c>
      <c r="E1650" s="8"/>
      <c r="F1650" s="8">
        <v>281</v>
      </c>
      <c r="G1650" s="8">
        <v>205</v>
      </c>
      <c r="H1650" s="8">
        <v>196</v>
      </c>
    </row>
    <row r="1651" spans="1:8" s="7" customFormat="1" ht="78.75" hidden="1" outlineLevel="1" x14ac:dyDescent="0.25">
      <c r="A1651" s="6">
        <v>571</v>
      </c>
      <c r="B1651" s="8" t="s">
        <v>215</v>
      </c>
      <c r="C1651" s="54" t="s">
        <v>1358</v>
      </c>
      <c r="D1651" s="8">
        <v>2020</v>
      </c>
      <c r="E1651" s="8"/>
      <c r="F1651" s="8">
        <v>392</v>
      </c>
      <c r="G1651" s="8">
        <v>13</v>
      </c>
      <c r="H1651" s="8">
        <v>413</v>
      </c>
    </row>
    <row r="1652" spans="1:8" s="7" customFormat="1" ht="110.25" hidden="1" outlineLevel="1" x14ac:dyDescent="0.25">
      <c r="A1652" s="6">
        <v>1142</v>
      </c>
      <c r="B1652" s="8" t="s">
        <v>215</v>
      </c>
      <c r="C1652" s="54" t="s">
        <v>1359</v>
      </c>
      <c r="D1652" s="8">
        <v>2020</v>
      </c>
      <c r="E1652" s="8"/>
      <c r="F1652" s="8">
        <v>288</v>
      </c>
      <c r="G1652" s="8">
        <v>50</v>
      </c>
      <c r="H1652" s="8">
        <v>428</v>
      </c>
    </row>
    <row r="1653" spans="1:8" s="7" customFormat="1" ht="78.75" hidden="1" outlineLevel="1" x14ac:dyDescent="0.25">
      <c r="A1653" s="6">
        <v>1009</v>
      </c>
      <c r="B1653" s="8" t="s">
        <v>215</v>
      </c>
      <c r="C1653" s="54" t="s">
        <v>1360</v>
      </c>
      <c r="D1653" s="8">
        <v>2020</v>
      </c>
      <c r="E1653" s="8"/>
      <c r="F1653" s="8">
        <v>75</v>
      </c>
      <c r="G1653" s="8">
        <v>10</v>
      </c>
      <c r="H1653" s="8">
        <v>161</v>
      </c>
    </row>
    <row r="1654" spans="1:8" s="7" customFormat="1" ht="94.5" hidden="1" outlineLevel="1" x14ac:dyDescent="0.25">
      <c r="A1654" s="6">
        <v>1692</v>
      </c>
      <c r="B1654" s="8" t="s">
        <v>215</v>
      </c>
      <c r="C1654" s="54" t="s">
        <v>1361</v>
      </c>
      <c r="D1654" s="8">
        <v>2020</v>
      </c>
      <c r="E1654" s="8"/>
      <c r="F1654" s="8">
        <v>118</v>
      </c>
      <c r="G1654" s="8">
        <v>15</v>
      </c>
      <c r="H1654" s="8">
        <v>446</v>
      </c>
    </row>
    <row r="1655" spans="1:8" s="7" customFormat="1" ht="126" hidden="1" outlineLevel="1" x14ac:dyDescent="0.25">
      <c r="A1655" s="6">
        <v>1815</v>
      </c>
      <c r="B1655" s="8" t="s">
        <v>215</v>
      </c>
      <c r="C1655" s="54" t="s">
        <v>874</v>
      </c>
      <c r="D1655" s="8">
        <v>2020</v>
      </c>
      <c r="E1655" s="8"/>
      <c r="F1655" s="8">
        <v>6</v>
      </c>
      <c r="G1655" s="8">
        <v>15</v>
      </c>
      <c r="H1655" s="8">
        <v>50</v>
      </c>
    </row>
    <row r="1656" spans="1:8" s="7" customFormat="1" ht="78.75" hidden="1" outlineLevel="1" x14ac:dyDescent="0.25">
      <c r="A1656" s="6">
        <v>1140</v>
      </c>
      <c r="B1656" s="8" t="s">
        <v>215</v>
      </c>
      <c r="C1656" s="54" t="s">
        <v>1362</v>
      </c>
      <c r="D1656" s="8">
        <v>2020</v>
      </c>
      <c r="E1656" s="8"/>
      <c r="F1656" s="8">
        <v>22</v>
      </c>
      <c r="G1656" s="8">
        <v>10</v>
      </c>
      <c r="H1656" s="8">
        <v>114</v>
      </c>
    </row>
    <row r="1657" spans="1:8" s="7" customFormat="1" ht="110.25" hidden="1" outlineLevel="1" x14ac:dyDescent="0.25">
      <c r="A1657" s="6">
        <v>1011</v>
      </c>
      <c r="B1657" s="8" t="s">
        <v>215</v>
      </c>
      <c r="C1657" s="54" t="s">
        <v>1363</v>
      </c>
      <c r="D1657" s="8">
        <v>2020</v>
      </c>
      <c r="E1657" s="8"/>
      <c r="F1657" s="8">
        <v>219</v>
      </c>
      <c r="G1657" s="8">
        <v>35</v>
      </c>
      <c r="H1657" s="8">
        <v>271</v>
      </c>
    </row>
    <row r="1658" spans="1:8" s="7" customFormat="1" ht="78.75" hidden="1" outlineLevel="1" x14ac:dyDescent="0.25">
      <c r="A1658" s="6">
        <v>1110</v>
      </c>
      <c r="B1658" s="8" t="s">
        <v>215</v>
      </c>
      <c r="C1658" s="54" t="s">
        <v>1364</v>
      </c>
      <c r="D1658" s="8">
        <v>2020</v>
      </c>
      <c r="E1658" s="8"/>
      <c r="F1658" s="8">
        <v>16</v>
      </c>
      <c r="G1658" s="8">
        <v>5</v>
      </c>
      <c r="H1658" s="8">
        <v>118</v>
      </c>
    </row>
    <row r="1659" spans="1:8" s="7" customFormat="1" ht="78.75" hidden="1" outlineLevel="1" x14ac:dyDescent="0.25">
      <c r="A1659" s="6">
        <v>895</v>
      </c>
      <c r="B1659" s="8" t="s">
        <v>215</v>
      </c>
      <c r="C1659" s="54" t="s">
        <v>1365</v>
      </c>
      <c r="D1659" s="8">
        <v>2020</v>
      </c>
      <c r="E1659" s="8"/>
      <c r="F1659" s="8">
        <v>13</v>
      </c>
      <c r="G1659" s="8">
        <v>5</v>
      </c>
      <c r="H1659" s="8">
        <v>100</v>
      </c>
    </row>
    <row r="1660" spans="1:8" s="7" customFormat="1" ht="78.75" hidden="1" outlineLevel="1" x14ac:dyDescent="0.25">
      <c r="A1660" s="6">
        <v>1138</v>
      </c>
      <c r="B1660" s="8" t="s">
        <v>215</v>
      </c>
      <c r="C1660" s="54" t="s">
        <v>1366</v>
      </c>
      <c r="D1660" s="8">
        <v>2020</v>
      </c>
      <c r="E1660" s="8"/>
      <c r="F1660" s="8">
        <v>191</v>
      </c>
      <c r="G1660" s="8">
        <v>15</v>
      </c>
      <c r="H1660" s="8">
        <v>365</v>
      </c>
    </row>
    <row r="1661" spans="1:8" s="7" customFormat="1" ht="78.75" hidden="1" outlineLevel="1" x14ac:dyDescent="0.25">
      <c r="A1661" s="6">
        <v>998</v>
      </c>
      <c r="B1661" s="8" t="s">
        <v>215</v>
      </c>
      <c r="C1661" s="54" t="s">
        <v>1367</v>
      </c>
      <c r="D1661" s="8">
        <v>2020</v>
      </c>
      <c r="E1661" s="8"/>
      <c r="F1661" s="8">
        <v>170</v>
      </c>
      <c r="G1661" s="8">
        <v>10</v>
      </c>
      <c r="H1661" s="8">
        <v>254</v>
      </c>
    </row>
    <row r="1662" spans="1:8" s="7" customFormat="1" ht="94.5" hidden="1" outlineLevel="1" x14ac:dyDescent="0.25">
      <c r="A1662" s="6">
        <v>1157</v>
      </c>
      <c r="B1662" s="8" t="s">
        <v>215</v>
      </c>
      <c r="C1662" s="54" t="s">
        <v>1368</v>
      </c>
      <c r="D1662" s="8">
        <v>2020</v>
      </c>
      <c r="E1662" s="8"/>
      <c r="F1662" s="8">
        <v>170</v>
      </c>
      <c r="G1662" s="8">
        <v>0.3</v>
      </c>
      <c r="H1662" s="8">
        <v>234.363</v>
      </c>
    </row>
    <row r="1663" spans="1:8" s="7" customFormat="1" ht="78.75" hidden="1" outlineLevel="1" x14ac:dyDescent="0.25">
      <c r="A1663" s="6">
        <v>1491</v>
      </c>
      <c r="B1663" s="8" t="s">
        <v>215</v>
      </c>
      <c r="C1663" s="54" t="s">
        <v>1369</v>
      </c>
      <c r="D1663" s="8">
        <v>2020</v>
      </c>
      <c r="E1663" s="8"/>
      <c r="F1663" s="8">
        <v>152</v>
      </c>
      <c r="G1663" s="8">
        <v>15</v>
      </c>
      <c r="H1663" s="8">
        <v>132.66542999999999</v>
      </c>
    </row>
    <row r="1664" spans="1:8" s="7" customFormat="1" ht="110.25" hidden="1" outlineLevel="1" x14ac:dyDescent="0.25">
      <c r="A1664" s="6">
        <v>1600</v>
      </c>
      <c r="B1664" s="8" t="s">
        <v>215</v>
      </c>
      <c r="C1664" s="54" t="s">
        <v>784</v>
      </c>
      <c r="D1664" s="8">
        <v>2020</v>
      </c>
      <c r="E1664" s="8"/>
      <c r="F1664" s="8">
        <v>7</v>
      </c>
      <c r="G1664" s="8">
        <v>15</v>
      </c>
      <c r="H1664" s="8">
        <v>88.790220000000005</v>
      </c>
    </row>
    <row r="1665" spans="1:8" s="7" customFormat="1" ht="78.75" hidden="1" outlineLevel="1" x14ac:dyDescent="0.25">
      <c r="A1665" s="6">
        <v>1783</v>
      </c>
      <c r="B1665" s="8" t="s">
        <v>215</v>
      </c>
      <c r="C1665" s="54" t="s">
        <v>1370</v>
      </c>
      <c r="D1665" s="8">
        <v>2020</v>
      </c>
      <c r="E1665" s="8"/>
      <c r="F1665" s="8">
        <v>533</v>
      </c>
      <c r="G1665" s="8">
        <v>10</v>
      </c>
      <c r="H1665" s="8">
        <v>622</v>
      </c>
    </row>
    <row r="1666" spans="1:8" s="7" customFormat="1" ht="94.5" hidden="1" outlineLevel="1" x14ac:dyDescent="0.25">
      <c r="A1666" s="6">
        <v>1786</v>
      </c>
      <c r="B1666" s="8" t="s">
        <v>215</v>
      </c>
      <c r="C1666" s="54" t="s">
        <v>1371</v>
      </c>
      <c r="D1666" s="8">
        <v>2020</v>
      </c>
      <c r="E1666" s="8"/>
      <c r="F1666" s="8">
        <v>262</v>
      </c>
      <c r="G1666" s="8">
        <v>30</v>
      </c>
      <c r="H1666" s="8">
        <v>434</v>
      </c>
    </row>
    <row r="1667" spans="1:8" s="7" customFormat="1" ht="78.75" hidden="1" outlineLevel="1" x14ac:dyDescent="0.25">
      <c r="A1667" s="6">
        <v>1782</v>
      </c>
      <c r="B1667" s="8" t="s">
        <v>215</v>
      </c>
      <c r="C1667" s="54" t="s">
        <v>1372</v>
      </c>
      <c r="D1667" s="8">
        <v>2020</v>
      </c>
      <c r="E1667" s="8"/>
      <c r="F1667" s="8">
        <v>90</v>
      </c>
      <c r="G1667" s="8">
        <v>10</v>
      </c>
      <c r="H1667" s="8">
        <v>225</v>
      </c>
    </row>
    <row r="1668" spans="1:8" s="7" customFormat="1" ht="78.75" hidden="1" outlineLevel="1" x14ac:dyDescent="0.25">
      <c r="A1668" s="6">
        <v>1780</v>
      </c>
      <c r="B1668" s="8" t="s">
        <v>215</v>
      </c>
      <c r="C1668" s="54" t="s">
        <v>1373</v>
      </c>
      <c r="D1668" s="8">
        <v>2020</v>
      </c>
      <c r="E1668" s="8"/>
      <c r="F1668" s="8">
        <v>350</v>
      </c>
      <c r="G1668" s="8">
        <v>15</v>
      </c>
      <c r="H1668" s="8">
        <v>504</v>
      </c>
    </row>
    <row r="1669" spans="1:8" s="7" customFormat="1" ht="78.75" hidden="1" outlineLevel="1" x14ac:dyDescent="0.25">
      <c r="A1669" s="6">
        <v>1897</v>
      </c>
      <c r="B1669" s="8" t="s">
        <v>215</v>
      </c>
      <c r="C1669" s="54" t="s">
        <v>1374</v>
      </c>
      <c r="D1669" s="8">
        <v>2020</v>
      </c>
      <c r="E1669" s="8"/>
      <c r="F1669" s="8">
        <v>310</v>
      </c>
      <c r="G1669" s="8">
        <v>10</v>
      </c>
      <c r="H1669" s="8">
        <v>477</v>
      </c>
    </row>
    <row r="1670" spans="1:8" s="7" customFormat="1" ht="78.75" hidden="1" outlineLevel="1" x14ac:dyDescent="0.25">
      <c r="A1670" s="6">
        <v>467</v>
      </c>
      <c r="B1670" s="8" t="s">
        <v>215</v>
      </c>
      <c r="C1670" s="54" t="s">
        <v>1375</v>
      </c>
      <c r="D1670" s="8">
        <v>2020</v>
      </c>
      <c r="E1670" s="8"/>
      <c r="F1670" s="8">
        <v>193</v>
      </c>
      <c r="G1670" s="8">
        <v>5</v>
      </c>
      <c r="H1670" s="8">
        <v>209</v>
      </c>
    </row>
    <row r="1671" spans="1:8" s="7" customFormat="1" ht="78.75" hidden="1" outlineLevel="1" x14ac:dyDescent="0.25">
      <c r="A1671" s="6">
        <v>1793</v>
      </c>
      <c r="B1671" s="8" t="s">
        <v>215</v>
      </c>
      <c r="C1671" s="54" t="s">
        <v>1376</v>
      </c>
      <c r="D1671" s="8">
        <v>2020</v>
      </c>
      <c r="E1671" s="8"/>
      <c r="F1671" s="8">
        <v>225</v>
      </c>
      <c r="G1671" s="8">
        <v>10</v>
      </c>
      <c r="H1671" s="8">
        <v>367</v>
      </c>
    </row>
    <row r="1672" spans="1:8" s="7" customFormat="1" ht="78.75" hidden="1" outlineLevel="1" x14ac:dyDescent="0.25">
      <c r="A1672" s="6">
        <v>199</v>
      </c>
      <c r="B1672" s="8" t="s">
        <v>215</v>
      </c>
      <c r="C1672" s="54" t="s">
        <v>1377</v>
      </c>
      <c r="D1672" s="8">
        <v>2020</v>
      </c>
      <c r="E1672" s="8"/>
      <c r="F1672" s="8">
        <v>165</v>
      </c>
      <c r="G1672" s="8">
        <v>25</v>
      </c>
      <c r="H1672" s="8">
        <v>258</v>
      </c>
    </row>
    <row r="1673" spans="1:8" s="7" customFormat="1" ht="94.5" hidden="1" outlineLevel="1" x14ac:dyDescent="0.25">
      <c r="A1673" s="6">
        <v>1806</v>
      </c>
      <c r="B1673" s="8" t="s">
        <v>215</v>
      </c>
      <c r="C1673" s="54" t="s">
        <v>392</v>
      </c>
      <c r="D1673" s="8">
        <v>2020</v>
      </c>
      <c r="E1673" s="8"/>
      <c r="F1673" s="8">
        <v>106</v>
      </c>
      <c r="G1673" s="8">
        <v>10</v>
      </c>
      <c r="H1673" s="8">
        <v>266</v>
      </c>
    </row>
    <row r="1674" spans="1:8" s="7" customFormat="1" ht="110.25" hidden="1" outlineLevel="1" x14ac:dyDescent="0.25">
      <c r="A1674" s="6">
        <v>711</v>
      </c>
      <c r="B1674" s="8" t="s">
        <v>215</v>
      </c>
      <c r="C1674" s="54" t="s">
        <v>478</v>
      </c>
      <c r="D1674" s="8">
        <v>2020</v>
      </c>
      <c r="E1674" s="8"/>
      <c r="F1674" s="8">
        <v>5</v>
      </c>
      <c r="G1674" s="8">
        <v>150</v>
      </c>
      <c r="H1674" s="8">
        <v>38</v>
      </c>
    </row>
    <row r="1675" spans="1:8" s="7" customFormat="1" ht="78.75" hidden="1" outlineLevel="1" x14ac:dyDescent="0.25">
      <c r="A1675" s="6">
        <v>259</v>
      </c>
      <c r="B1675" s="8" t="s">
        <v>215</v>
      </c>
      <c r="C1675" s="54" t="s">
        <v>1378</v>
      </c>
      <c r="D1675" s="8">
        <v>2020</v>
      </c>
      <c r="E1675" s="8"/>
      <c r="F1675" s="8">
        <v>180</v>
      </c>
      <c r="G1675" s="8">
        <v>10</v>
      </c>
      <c r="H1675" s="8">
        <v>342</v>
      </c>
    </row>
    <row r="1676" spans="1:8" s="7" customFormat="1" ht="94.5" hidden="1" outlineLevel="1" x14ac:dyDescent="0.25">
      <c r="A1676" s="6">
        <v>389</v>
      </c>
      <c r="B1676" s="8" t="s">
        <v>215</v>
      </c>
      <c r="C1676" s="54" t="s">
        <v>479</v>
      </c>
      <c r="D1676" s="8">
        <v>2020</v>
      </c>
      <c r="E1676" s="8"/>
      <c r="F1676" s="8">
        <v>25</v>
      </c>
      <c r="G1676" s="8">
        <v>10</v>
      </c>
      <c r="H1676" s="8">
        <v>115</v>
      </c>
    </row>
    <row r="1677" spans="1:8" s="7" customFormat="1" ht="94.5" hidden="1" outlineLevel="1" x14ac:dyDescent="0.25">
      <c r="A1677" s="6">
        <v>458</v>
      </c>
      <c r="B1677" s="8" t="s">
        <v>215</v>
      </c>
      <c r="C1677" s="54" t="s">
        <v>480</v>
      </c>
      <c r="D1677" s="8">
        <v>2020</v>
      </c>
      <c r="E1677" s="8"/>
      <c r="F1677" s="8">
        <v>411</v>
      </c>
      <c r="G1677" s="8">
        <v>10</v>
      </c>
      <c r="H1677" s="8">
        <v>494</v>
      </c>
    </row>
    <row r="1678" spans="1:8" s="7" customFormat="1" ht="94.5" hidden="1" outlineLevel="1" x14ac:dyDescent="0.25">
      <c r="A1678" s="6">
        <v>262</v>
      </c>
      <c r="B1678" s="8" t="s">
        <v>215</v>
      </c>
      <c r="C1678" s="54" t="s">
        <v>393</v>
      </c>
      <c r="D1678" s="8">
        <v>2020</v>
      </c>
      <c r="E1678" s="8"/>
      <c r="F1678" s="8">
        <v>10</v>
      </c>
      <c r="G1678" s="8">
        <v>80</v>
      </c>
      <c r="H1678" s="8">
        <v>39</v>
      </c>
    </row>
    <row r="1679" spans="1:8" s="7" customFormat="1" ht="78.75" hidden="1" outlineLevel="1" x14ac:dyDescent="0.25">
      <c r="A1679" s="6">
        <v>205</v>
      </c>
      <c r="B1679" s="8" t="s">
        <v>215</v>
      </c>
      <c r="C1679" s="54" t="s">
        <v>1379</v>
      </c>
      <c r="D1679" s="8">
        <v>2020</v>
      </c>
      <c r="E1679" s="8"/>
      <c r="F1679" s="8">
        <v>375</v>
      </c>
      <c r="G1679" s="8">
        <v>10</v>
      </c>
      <c r="H1679" s="8">
        <v>355</v>
      </c>
    </row>
    <row r="1680" spans="1:8" s="7" customFormat="1" ht="63" hidden="1" outlineLevel="1" x14ac:dyDescent="0.25">
      <c r="A1680" s="6">
        <v>178</v>
      </c>
      <c r="B1680" s="8" t="s">
        <v>215</v>
      </c>
      <c r="C1680" s="54" t="s">
        <v>1380</v>
      </c>
      <c r="D1680" s="8">
        <v>2020</v>
      </c>
      <c r="E1680" s="8"/>
      <c r="F1680" s="8">
        <v>786</v>
      </c>
      <c r="G1680" s="8">
        <v>10</v>
      </c>
      <c r="H1680" s="8">
        <v>940</v>
      </c>
    </row>
    <row r="1681" spans="1:8" s="7" customFormat="1" ht="63" hidden="1" outlineLevel="1" x14ac:dyDescent="0.25">
      <c r="A1681" s="6">
        <v>686</v>
      </c>
      <c r="B1681" s="8" t="s">
        <v>215</v>
      </c>
      <c r="C1681" s="54" t="s">
        <v>1381</v>
      </c>
      <c r="D1681" s="8">
        <v>2020</v>
      </c>
      <c r="E1681" s="8"/>
      <c r="F1681" s="8">
        <v>33</v>
      </c>
      <c r="G1681" s="8">
        <v>15</v>
      </c>
      <c r="H1681" s="8">
        <v>131</v>
      </c>
    </row>
    <row r="1682" spans="1:8" s="7" customFormat="1" ht="94.5" hidden="1" outlineLevel="1" x14ac:dyDescent="0.25">
      <c r="A1682" s="6">
        <v>488</v>
      </c>
      <c r="B1682" s="8" t="s">
        <v>215</v>
      </c>
      <c r="C1682" s="54" t="s">
        <v>482</v>
      </c>
      <c r="D1682" s="8">
        <v>2020</v>
      </c>
      <c r="E1682" s="8"/>
      <c r="F1682" s="8">
        <v>730</v>
      </c>
      <c r="G1682" s="8">
        <v>30</v>
      </c>
      <c r="H1682" s="8">
        <v>559</v>
      </c>
    </row>
    <row r="1683" spans="1:8" s="7" customFormat="1" ht="78.75" hidden="1" outlineLevel="1" x14ac:dyDescent="0.25">
      <c r="A1683" s="6">
        <v>490</v>
      </c>
      <c r="B1683" s="8" t="s">
        <v>215</v>
      </c>
      <c r="C1683" s="54" t="s">
        <v>1382</v>
      </c>
      <c r="D1683" s="8">
        <v>2020</v>
      </c>
      <c r="E1683" s="8"/>
      <c r="F1683" s="8">
        <v>338</v>
      </c>
      <c r="G1683" s="8">
        <v>10</v>
      </c>
      <c r="H1683" s="8">
        <v>531</v>
      </c>
    </row>
    <row r="1684" spans="1:8" s="7" customFormat="1" ht="63" hidden="1" outlineLevel="1" x14ac:dyDescent="0.25">
      <c r="A1684" s="6">
        <v>245</v>
      </c>
      <c r="B1684" s="8" t="s">
        <v>215</v>
      </c>
      <c r="C1684" s="54" t="s">
        <v>1383</v>
      </c>
      <c r="D1684" s="8">
        <v>2020</v>
      </c>
      <c r="E1684" s="8"/>
      <c r="F1684" s="8">
        <v>170</v>
      </c>
      <c r="G1684" s="8">
        <v>15</v>
      </c>
      <c r="H1684" s="8">
        <v>268</v>
      </c>
    </row>
    <row r="1685" spans="1:8" s="7" customFormat="1" ht="126" hidden="1" outlineLevel="1" x14ac:dyDescent="0.25">
      <c r="A1685" s="6">
        <v>741</v>
      </c>
      <c r="B1685" s="8" t="s">
        <v>215</v>
      </c>
      <c r="C1685" s="54" t="s">
        <v>483</v>
      </c>
      <c r="D1685" s="8">
        <v>2020</v>
      </c>
      <c r="E1685" s="8"/>
      <c r="F1685" s="8">
        <v>10</v>
      </c>
      <c r="G1685" s="8">
        <v>150</v>
      </c>
      <c r="H1685" s="8">
        <v>42</v>
      </c>
    </row>
    <row r="1686" spans="1:8" s="7" customFormat="1" ht="78.75" hidden="1" outlineLevel="1" x14ac:dyDescent="0.25">
      <c r="A1686" s="6">
        <v>422</v>
      </c>
      <c r="B1686" s="8" t="s">
        <v>215</v>
      </c>
      <c r="C1686" s="54" t="s">
        <v>1384</v>
      </c>
      <c r="D1686" s="8">
        <v>2020</v>
      </c>
      <c r="E1686" s="8"/>
      <c r="F1686" s="8">
        <v>105</v>
      </c>
      <c r="G1686" s="8">
        <v>12</v>
      </c>
      <c r="H1686" s="8">
        <v>127</v>
      </c>
    </row>
    <row r="1687" spans="1:8" s="7" customFormat="1" ht="63" hidden="1" outlineLevel="1" x14ac:dyDescent="0.25">
      <c r="A1687" s="6">
        <v>428</v>
      </c>
      <c r="B1687" s="8" t="s">
        <v>215</v>
      </c>
      <c r="C1687" s="54" t="s">
        <v>1385</v>
      </c>
      <c r="D1687" s="8">
        <v>2020</v>
      </c>
      <c r="E1687" s="8"/>
      <c r="F1687" s="8">
        <v>236</v>
      </c>
      <c r="G1687" s="8">
        <v>12</v>
      </c>
      <c r="H1687" s="8">
        <v>220</v>
      </c>
    </row>
    <row r="1688" spans="1:8" s="7" customFormat="1" ht="94.5" hidden="1" outlineLevel="1" x14ac:dyDescent="0.25">
      <c r="A1688" s="6">
        <v>934</v>
      </c>
      <c r="B1688" s="8" t="s">
        <v>215</v>
      </c>
      <c r="C1688" s="54" t="s">
        <v>394</v>
      </c>
      <c r="D1688" s="8">
        <v>2020</v>
      </c>
      <c r="E1688" s="8"/>
      <c r="F1688" s="8">
        <v>4</v>
      </c>
      <c r="G1688" s="8">
        <v>150</v>
      </c>
      <c r="H1688" s="8">
        <v>33</v>
      </c>
    </row>
    <row r="1689" spans="1:8" s="7" customFormat="1" ht="110.25" hidden="1" outlineLevel="1" x14ac:dyDescent="0.25">
      <c r="A1689" s="6">
        <v>933</v>
      </c>
      <c r="B1689" s="8" t="s">
        <v>215</v>
      </c>
      <c r="C1689" s="54" t="s">
        <v>484</v>
      </c>
      <c r="D1689" s="8">
        <v>2020</v>
      </c>
      <c r="E1689" s="8"/>
      <c r="F1689" s="8">
        <v>10</v>
      </c>
      <c r="G1689" s="8">
        <v>150</v>
      </c>
      <c r="H1689" s="8">
        <v>31</v>
      </c>
    </row>
    <row r="1690" spans="1:8" s="7" customFormat="1" ht="78.75" hidden="1" outlineLevel="1" x14ac:dyDescent="0.25">
      <c r="A1690" s="6">
        <v>1779</v>
      </c>
      <c r="B1690" s="8" t="s">
        <v>215</v>
      </c>
      <c r="C1690" s="54" t="s">
        <v>1386</v>
      </c>
      <c r="D1690" s="8">
        <v>2020</v>
      </c>
      <c r="E1690" s="8"/>
      <c r="F1690" s="8">
        <v>30</v>
      </c>
      <c r="G1690" s="8">
        <v>5</v>
      </c>
      <c r="H1690" s="8">
        <v>54</v>
      </c>
    </row>
    <row r="1691" spans="1:8" s="7" customFormat="1" ht="78.75" hidden="1" outlineLevel="1" x14ac:dyDescent="0.25">
      <c r="A1691" s="6">
        <v>265</v>
      </c>
      <c r="B1691" s="8" t="s">
        <v>215</v>
      </c>
      <c r="C1691" s="54" t="s">
        <v>1387</v>
      </c>
      <c r="D1691" s="8">
        <v>2020</v>
      </c>
      <c r="E1691" s="8"/>
      <c r="F1691" s="8">
        <v>300</v>
      </c>
      <c r="G1691" s="8">
        <v>12</v>
      </c>
      <c r="H1691" s="8">
        <v>307</v>
      </c>
    </row>
    <row r="1692" spans="1:8" s="7" customFormat="1" ht="110.25" hidden="1" outlineLevel="1" x14ac:dyDescent="0.25">
      <c r="A1692" s="6">
        <v>348</v>
      </c>
      <c r="B1692" s="8" t="s">
        <v>215</v>
      </c>
      <c r="C1692" s="54" t="s">
        <v>395</v>
      </c>
      <c r="D1692" s="8">
        <v>2020</v>
      </c>
      <c r="E1692" s="8"/>
      <c r="F1692" s="8">
        <v>5</v>
      </c>
      <c r="G1692" s="8">
        <v>30</v>
      </c>
      <c r="H1692" s="8">
        <v>61</v>
      </c>
    </row>
    <row r="1693" spans="1:8" s="7" customFormat="1" ht="110.25" hidden="1" outlineLevel="1" x14ac:dyDescent="0.25">
      <c r="A1693" s="6">
        <v>534</v>
      </c>
      <c r="B1693" s="8" t="s">
        <v>215</v>
      </c>
      <c r="C1693" s="54" t="s">
        <v>485</v>
      </c>
      <c r="D1693" s="8">
        <v>2020</v>
      </c>
      <c r="E1693" s="8"/>
      <c r="F1693" s="8">
        <v>5</v>
      </c>
      <c r="G1693" s="8">
        <v>150</v>
      </c>
      <c r="H1693" s="8">
        <v>82</v>
      </c>
    </row>
    <row r="1694" spans="1:8" s="7" customFormat="1" ht="94.5" hidden="1" outlineLevel="1" x14ac:dyDescent="0.25">
      <c r="A1694" s="6">
        <v>866</v>
      </c>
      <c r="B1694" s="8" t="s">
        <v>215</v>
      </c>
      <c r="C1694" s="54" t="s">
        <v>486</v>
      </c>
      <c r="D1694" s="8">
        <v>2020</v>
      </c>
      <c r="E1694" s="8"/>
      <c r="F1694" s="8">
        <v>10</v>
      </c>
      <c r="G1694" s="8">
        <v>40</v>
      </c>
      <c r="H1694" s="8">
        <v>34</v>
      </c>
    </row>
    <row r="1695" spans="1:8" s="7" customFormat="1" ht="78.75" hidden="1" outlineLevel="1" x14ac:dyDescent="0.25">
      <c r="A1695" s="6">
        <v>728</v>
      </c>
      <c r="B1695" s="8" t="s">
        <v>215</v>
      </c>
      <c r="C1695" s="54" t="s">
        <v>1388</v>
      </c>
      <c r="D1695" s="8">
        <v>2020</v>
      </c>
      <c r="E1695" s="8"/>
      <c r="F1695" s="8">
        <v>40</v>
      </c>
      <c r="G1695" s="8">
        <v>10</v>
      </c>
      <c r="H1695" s="8">
        <v>136</v>
      </c>
    </row>
    <row r="1696" spans="1:8" s="7" customFormat="1" ht="78.75" hidden="1" outlineLevel="1" x14ac:dyDescent="0.25">
      <c r="A1696" s="6">
        <v>896</v>
      </c>
      <c r="B1696" s="8" t="s">
        <v>215</v>
      </c>
      <c r="C1696" s="54" t="s">
        <v>1389</v>
      </c>
      <c r="D1696" s="8">
        <v>2020</v>
      </c>
      <c r="E1696" s="8"/>
      <c r="F1696" s="8">
        <v>15</v>
      </c>
      <c r="G1696" s="8">
        <v>5</v>
      </c>
      <c r="H1696" s="8">
        <v>81</v>
      </c>
    </row>
    <row r="1697" spans="1:8" s="7" customFormat="1" ht="78.75" hidden="1" outlineLevel="1" x14ac:dyDescent="0.25">
      <c r="A1697" s="6">
        <v>898</v>
      </c>
      <c r="B1697" s="8" t="s">
        <v>215</v>
      </c>
      <c r="C1697" s="54" t="s">
        <v>1390</v>
      </c>
      <c r="D1697" s="8">
        <v>2020</v>
      </c>
      <c r="E1697" s="8"/>
      <c r="F1697" s="8">
        <v>15</v>
      </c>
      <c r="G1697" s="8">
        <v>15</v>
      </c>
      <c r="H1697" s="8">
        <v>81</v>
      </c>
    </row>
    <row r="1698" spans="1:8" s="7" customFormat="1" ht="78.75" hidden="1" outlineLevel="1" x14ac:dyDescent="0.25">
      <c r="A1698" s="6">
        <v>637</v>
      </c>
      <c r="B1698" s="8" t="s">
        <v>215</v>
      </c>
      <c r="C1698" s="54" t="s">
        <v>1391</v>
      </c>
      <c r="D1698" s="8">
        <v>2020</v>
      </c>
      <c r="E1698" s="8"/>
      <c r="F1698" s="8">
        <v>15</v>
      </c>
      <c r="G1698" s="8">
        <v>15</v>
      </c>
      <c r="H1698" s="8">
        <v>90</v>
      </c>
    </row>
    <row r="1699" spans="1:8" s="7" customFormat="1" ht="110.25" hidden="1" outlineLevel="1" x14ac:dyDescent="0.25">
      <c r="A1699" s="6">
        <v>315</v>
      </c>
      <c r="B1699" s="8" t="s">
        <v>215</v>
      </c>
      <c r="C1699" s="54" t="s">
        <v>1392</v>
      </c>
      <c r="D1699" s="8">
        <v>2020</v>
      </c>
      <c r="E1699" s="8"/>
      <c r="F1699" s="8">
        <v>2491</v>
      </c>
      <c r="G1699" s="8">
        <v>70</v>
      </c>
      <c r="H1699" s="8">
        <v>3574</v>
      </c>
    </row>
    <row r="1700" spans="1:8" s="7" customFormat="1" ht="94.5" hidden="1" outlineLevel="1" x14ac:dyDescent="0.25">
      <c r="A1700" s="6">
        <v>318</v>
      </c>
      <c r="B1700" s="8" t="s">
        <v>215</v>
      </c>
      <c r="C1700" s="54" t="s">
        <v>384</v>
      </c>
      <c r="D1700" s="8">
        <v>2020</v>
      </c>
      <c r="E1700" s="8"/>
      <c r="F1700" s="8">
        <v>316</v>
      </c>
      <c r="G1700" s="8">
        <v>15</v>
      </c>
      <c r="H1700" s="8">
        <v>534</v>
      </c>
    </row>
    <row r="1701" spans="1:8" s="7" customFormat="1" ht="110.25" hidden="1" outlineLevel="1" x14ac:dyDescent="0.25">
      <c r="A1701" s="6">
        <v>1804</v>
      </c>
      <c r="B1701" s="8" t="s">
        <v>215</v>
      </c>
      <c r="C1701" s="54" t="s">
        <v>385</v>
      </c>
      <c r="D1701" s="8">
        <v>2020</v>
      </c>
      <c r="E1701" s="8"/>
      <c r="F1701" s="8">
        <v>36</v>
      </c>
      <c r="G1701" s="8">
        <v>60</v>
      </c>
      <c r="H1701" s="8">
        <v>133</v>
      </c>
    </row>
    <row r="1702" spans="1:8" s="7" customFormat="1" ht="78.75" hidden="1" outlineLevel="1" x14ac:dyDescent="0.25">
      <c r="A1702" s="6">
        <v>350</v>
      </c>
      <c r="B1702" s="8" t="s">
        <v>215</v>
      </c>
      <c r="C1702" s="54" t="s">
        <v>1393</v>
      </c>
      <c r="D1702" s="8">
        <v>2020</v>
      </c>
      <c r="E1702" s="8"/>
      <c r="F1702" s="8">
        <v>111</v>
      </c>
      <c r="G1702" s="8">
        <v>5</v>
      </c>
      <c r="H1702" s="8">
        <v>357</v>
      </c>
    </row>
    <row r="1703" spans="1:8" s="7" customFormat="1" ht="63" hidden="1" outlineLevel="1" x14ac:dyDescent="0.25">
      <c r="A1703" s="6">
        <v>111</v>
      </c>
      <c r="B1703" s="8" t="s">
        <v>215</v>
      </c>
      <c r="C1703" s="54" t="s">
        <v>1394</v>
      </c>
      <c r="D1703" s="8">
        <v>2020</v>
      </c>
      <c r="E1703" s="8"/>
      <c r="F1703" s="8">
        <v>264</v>
      </c>
      <c r="G1703" s="8">
        <v>15</v>
      </c>
      <c r="H1703" s="8">
        <v>452</v>
      </c>
    </row>
    <row r="1704" spans="1:8" s="7" customFormat="1" ht="94.5" hidden="1" outlineLevel="1" x14ac:dyDescent="0.25">
      <c r="A1704" s="6">
        <v>212</v>
      </c>
      <c r="B1704" s="8" t="s">
        <v>215</v>
      </c>
      <c r="C1704" s="54" t="s">
        <v>1395</v>
      </c>
      <c r="D1704" s="8">
        <v>2020</v>
      </c>
      <c r="E1704" s="8"/>
      <c r="F1704" s="8">
        <v>867</v>
      </c>
      <c r="G1704" s="8">
        <v>15</v>
      </c>
      <c r="H1704" s="8">
        <v>1124</v>
      </c>
    </row>
    <row r="1705" spans="1:8" s="7" customFormat="1" ht="78.75" hidden="1" outlineLevel="1" x14ac:dyDescent="0.25">
      <c r="A1705" s="6">
        <v>194</v>
      </c>
      <c r="B1705" s="8" t="s">
        <v>215</v>
      </c>
      <c r="C1705" s="54" t="s">
        <v>1396</v>
      </c>
      <c r="D1705" s="8">
        <v>2020</v>
      </c>
      <c r="E1705" s="8"/>
      <c r="F1705" s="8">
        <v>624</v>
      </c>
      <c r="G1705" s="8">
        <v>15</v>
      </c>
      <c r="H1705" s="8">
        <v>816</v>
      </c>
    </row>
    <row r="1706" spans="1:8" s="7" customFormat="1" ht="110.25" hidden="1" outlineLevel="1" x14ac:dyDescent="0.25">
      <c r="A1706" s="6">
        <v>151</v>
      </c>
      <c r="B1706" s="8" t="s">
        <v>215</v>
      </c>
      <c r="C1706" s="54" t="s">
        <v>386</v>
      </c>
      <c r="D1706" s="8">
        <v>2020</v>
      </c>
      <c r="E1706" s="8"/>
      <c r="F1706" s="8">
        <v>7</v>
      </c>
      <c r="G1706" s="8">
        <v>100</v>
      </c>
      <c r="H1706" s="8">
        <v>59</v>
      </c>
    </row>
    <row r="1707" spans="1:8" s="7" customFormat="1" ht="94.5" hidden="1" outlineLevel="1" x14ac:dyDescent="0.25">
      <c r="A1707" s="6">
        <v>649</v>
      </c>
      <c r="B1707" s="8" t="s">
        <v>215</v>
      </c>
      <c r="C1707" s="54" t="s">
        <v>1397</v>
      </c>
      <c r="D1707" s="8">
        <v>2020</v>
      </c>
      <c r="E1707" s="8"/>
      <c r="F1707" s="8">
        <v>15</v>
      </c>
      <c r="G1707" s="8">
        <v>15</v>
      </c>
      <c r="H1707" s="8">
        <v>60</v>
      </c>
    </row>
    <row r="1708" spans="1:8" s="7" customFormat="1" ht="94.5" hidden="1" outlineLevel="1" x14ac:dyDescent="0.25">
      <c r="A1708" s="6">
        <v>1803</v>
      </c>
      <c r="B1708" s="8" t="s">
        <v>215</v>
      </c>
      <c r="C1708" s="54" t="s">
        <v>489</v>
      </c>
      <c r="D1708" s="8">
        <v>2020</v>
      </c>
      <c r="E1708" s="8"/>
      <c r="F1708" s="8">
        <v>5</v>
      </c>
      <c r="G1708" s="8">
        <v>140</v>
      </c>
      <c r="H1708" s="8">
        <v>48</v>
      </c>
    </row>
    <row r="1709" spans="1:8" s="7" customFormat="1" ht="78.75" hidden="1" outlineLevel="1" x14ac:dyDescent="0.25">
      <c r="A1709" s="6">
        <v>227</v>
      </c>
      <c r="B1709" s="8" t="s">
        <v>215</v>
      </c>
      <c r="C1709" s="54" t="s">
        <v>1398</v>
      </c>
      <c r="D1709" s="8">
        <v>2020</v>
      </c>
      <c r="E1709" s="8"/>
      <c r="F1709" s="8">
        <v>141</v>
      </c>
      <c r="G1709" s="8">
        <v>15</v>
      </c>
      <c r="H1709" s="8">
        <v>202</v>
      </c>
    </row>
    <row r="1710" spans="1:8" s="7" customFormat="1" ht="78.75" hidden="1" outlineLevel="1" x14ac:dyDescent="0.25">
      <c r="A1710" s="6">
        <v>819</v>
      </c>
      <c r="B1710" s="8" t="s">
        <v>215</v>
      </c>
      <c r="C1710" s="54" t="s">
        <v>1399</v>
      </c>
      <c r="D1710" s="8">
        <v>2020</v>
      </c>
      <c r="E1710" s="8"/>
      <c r="F1710" s="8">
        <v>170</v>
      </c>
      <c r="G1710" s="8">
        <v>15</v>
      </c>
      <c r="H1710" s="8">
        <v>104</v>
      </c>
    </row>
    <row r="1711" spans="1:8" s="7" customFormat="1" ht="94.5" hidden="1" outlineLevel="1" x14ac:dyDescent="0.25">
      <c r="A1711" s="6">
        <v>1785</v>
      </c>
      <c r="B1711" s="8" t="s">
        <v>215</v>
      </c>
      <c r="C1711" s="54" t="s">
        <v>1400</v>
      </c>
      <c r="D1711" s="8">
        <v>2020</v>
      </c>
      <c r="E1711" s="8"/>
      <c r="F1711" s="8">
        <v>577</v>
      </c>
      <c r="G1711" s="8">
        <v>16</v>
      </c>
      <c r="H1711" s="8">
        <v>463</v>
      </c>
    </row>
    <row r="1712" spans="1:8" s="7" customFormat="1" ht="78.75" hidden="1" outlineLevel="1" x14ac:dyDescent="0.25">
      <c r="A1712" s="6">
        <v>849</v>
      </c>
      <c r="B1712" s="8" t="s">
        <v>215</v>
      </c>
      <c r="C1712" s="54" t="s">
        <v>1401</v>
      </c>
      <c r="D1712" s="8">
        <v>2020</v>
      </c>
      <c r="E1712" s="8"/>
      <c r="F1712" s="8">
        <v>390</v>
      </c>
      <c r="G1712" s="8">
        <v>15</v>
      </c>
      <c r="H1712" s="8">
        <v>170</v>
      </c>
    </row>
    <row r="1713" spans="1:8" s="7" customFormat="1" ht="126" hidden="1" outlineLevel="1" x14ac:dyDescent="0.25">
      <c r="A1713" s="6">
        <v>1116</v>
      </c>
      <c r="B1713" s="8" t="s">
        <v>215</v>
      </c>
      <c r="C1713" s="54" t="s">
        <v>490</v>
      </c>
      <c r="D1713" s="8">
        <v>2020</v>
      </c>
      <c r="E1713" s="8"/>
      <c r="F1713" s="8">
        <v>110</v>
      </c>
      <c r="G1713" s="8">
        <v>100</v>
      </c>
      <c r="H1713" s="8">
        <v>128</v>
      </c>
    </row>
    <row r="1714" spans="1:8" s="7" customFormat="1" ht="78.75" hidden="1" outlineLevel="1" x14ac:dyDescent="0.25">
      <c r="A1714" s="6">
        <v>688</v>
      </c>
      <c r="B1714" s="8" t="s">
        <v>215</v>
      </c>
      <c r="C1714" s="54" t="s">
        <v>1402</v>
      </c>
      <c r="D1714" s="8">
        <v>2020</v>
      </c>
      <c r="E1714" s="8"/>
      <c r="F1714" s="8">
        <v>275</v>
      </c>
      <c r="G1714" s="8">
        <v>15</v>
      </c>
      <c r="H1714" s="8">
        <v>328</v>
      </c>
    </row>
    <row r="1715" spans="1:8" s="7" customFormat="1" ht="78.75" hidden="1" outlineLevel="1" x14ac:dyDescent="0.25">
      <c r="A1715" s="6">
        <v>274</v>
      </c>
      <c r="B1715" s="8" t="s">
        <v>215</v>
      </c>
      <c r="C1715" s="54" t="s">
        <v>1403</v>
      </c>
      <c r="D1715" s="8">
        <v>2020</v>
      </c>
      <c r="E1715" s="8"/>
      <c r="F1715" s="8">
        <v>371</v>
      </c>
      <c r="G1715" s="8">
        <v>10</v>
      </c>
      <c r="H1715" s="8">
        <v>619</v>
      </c>
    </row>
    <row r="1716" spans="1:8" s="7" customFormat="1" ht="94.5" hidden="1" outlineLevel="1" x14ac:dyDescent="0.25">
      <c r="A1716" s="6">
        <v>1778</v>
      </c>
      <c r="B1716" s="8" t="s">
        <v>215</v>
      </c>
      <c r="C1716" s="54" t="s">
        <v>1404</v>
      </c>
      <c r="D1716" s="8">
        <v>2020</v>
      </c>
      <c r="E1716" s="8"/>
      <c r="F1716" s="8">
        <v>194</v>
      </c>
      <c r="G1716" s="8">
        <v>1.2</v>
      </c>
      <c r="H1716" s="8">
        <v>283</v>
      </c>
    </row>
    <row r="1717" spans="1:8" s="7" customFormat="1" ht="78.75" hidden="1" outlineLevel="1" x14ac:dyDescent="0.25">
      <c r="A1717" s="6">
        <v>489</v>
      </c>
      <c r="B1717" s="8" t="s">
        <v>215</v>
      </c>
      <c r="C1717" s="54" t="s">
        <v>1405</v>
      </c>
      <c r="D1717" s="8">
        <v>2020</v>
      </c>
      <c r="E1717" s="8"/>
      <c r="F1717" s="8">
        <v>470</v>
      </c>
      <c r="G1717" s="8">
        <v>10</v>
      </c>
      <c r="H1717" s="8">
        <v>655</v>
      </c>
    </row>
    <row r="1718" spans="1:8" s="7" customFormat="1" ht="78.75" hidden="1" outlineLevel="1" x14ac:dyDescent="0.25">
      <c r="A1718" s="6">
        <v>492</v>
      </c>
      <c r="B1718" s="8" t="s">
        <v>215</v>
      </c>
      <c r="C1718" s="54" t="s">
        <v>1406</v>
      </c>
      <c r="D1718" s="8">
        <v>2020</v>
      </c>
      <c r="E1718" s="8"/>
      <c r="F1718" s="8">
        <v>285</v>
      </c>
      <c r="G1718" s="8">
        <v>10</v>
      </c>
      <c r="H1718" s="8">
        <v>376</v>
      </c>
    </row>
    <row r="1719" spans="1:8" s="7" customFormat="1" ht="94.5" hidden="1" outlineLevel="1" x14ac:dyDescent="0.25">
      <c r="A1719" s="6">
        <v>1790</v>
      </c>
      <c r="B1719" s="8" t="s">
        <v>215</v>
      </c>
      <c r="C1719" s="54" t="s">
        <v>1407</v>
      </c>
      <c r="D1719" s="8">
        <v>2020</v>
      </c>
      <c r="E1719" s="8"/>
      <c r="F1719" s="8">
        <v>681</v>
      </c>
      <c r="G1719" s="8">
        <v>45</v>
      </c>
      <c r="H1719" s="8">
        <v>818</v>
      </c>
    </row>
    <row r="1720" spans="1:8" s="7" customFormat="1" ht="78.75" hidden="1" outlineLevel="1" x14ac:dyDescent="0.25">
      <c r="A1720" s="6">
        <v>381</v>
      </c>
      <c r="B1720" s="8" t="s">
        <v>215</v>
      </c>
      <c r="C1720" s="54" t="s">
        <v>1408</v>
      </c>
      <c r="D1720" s="8">
        <v>2020</v>
      </c>
      <c r="E1720" s="8"/>
      <c r="F1720" s="8">
        <v>614</v>
      </c>
      <c r="G1720" s="8">
        <v>10</v>
      </c>
      <c r="H1720" s="8">
        <v>843</v>
      </c>
    </row>
    <row r="1721" spans="1:8" s="7" customFormat="1" ht="78.75" hidden="1" outlineLevel="1" x14ac:dyDescent="0.25">
      <c r="A1721" s="6">
        <v>1791</v>
      </c>
      <c r="B1721" s="8" t="s">
        <v>215</v>
      </c>
      <c r="C1721" s="54" t="s">
        <v>1409</v>
      </c>
      <c r="D1721" s="8">
        <v>2020</v>
      </c>
      <c r="E1721" s="8"/>
      <c r="F1721" s="8">
        <v>363</v>
      </c>
      <c r="G1721" s="8">
        <v>30</v>
      </c>
      <c r="H1721" s="8">
        <v>572</v>
      </c>
    </row>
    <row r="1722" spans="1:8" s="7" customFormat="1" ht="63" hidden="1" outlineLevel="1" x14ac:dyDescent="0.25">
      <c r="A1722" s="6">
        <v>390</v>
      </c>
      <c r="B1722" s="8" t="s">
        <v>215</v>
      </c>
      <c r="C1722" s="54" t="s">
        <v>1410</v>
      </c>
      <c r="D1722" s="8">
        <v>2020</v>
      </c>
      <c r="E1722" s="8"/>
      <c r="F1722" s="8">
        <v>181</v>
      </c>
      <c r="G1722" s="8">
        <v>10</v>
      </c>
      <c r="H1722" s="8">
        <v>333</v>
      </c>
    </row>
    <row r="1723" spans="1:8" s="7" customFormat="1" ht="78.75" hidden="1" outlineLevel="1" x14ac:dyDescent="0.25">
      <c r="A1723" s="6">
        <v>733</v>
      </c>
      <c r="B1723" s="8" t="s">
        <v>215</v>
      </c>
      <c r="C1723" s="54" t="s">
        <v>1411</v>
      </c>
      <c r="D1723" s="8">
        <v>2020</v>
      </c>
      <c r="E1723" s="8"/>
      <c r="F1723" s="8">
        <v>240</v>
      </c>
      <c r="G1723" s="8">
        <v>10</v>
      </c>
      <c r="H1723" s="8">
        <v>274</v>
      </c>
    </row>
    <row r="1724" spans="1:8" s="7" customFormat="1" ht="78.75" hidden="1" outlineLevel="1" x14ac:dyDescent="0.25">
      <c r="A1724" s="6">
        <v>248</v>
      </c>
      <c r="B1724" s="8" t="s">
        <v>215</v>
      </c>
      <c r="C1724" s="54" t="s">
        <v>1412</v>
      </c>
      <c r="D1724" s="8">
        <v>2020</v>
      </c>
      <c r="E1724" s="8"/>
      <c r="F1724" s="8">
        <v>120</v>
      </c>
      <c r="G1724" s="8">
        <v>10</v>
      </c>
      <c r="H1724" s="8">
        <v>203</v>
      </c>
    </row>
    <row r="1725" spans="1:8" s="7" customFormat="1" ht="94.5" hidden="1" outlineLevel="1" x14ac:dyDescent="0.25">
      <c r="A1725" s="6">
        <v>515</v>
      </c>
      <c r="B1725" s="8" t="s">
        <v>215</v>
      </c>
      <c r="C1725" s="54" t="s">
        <v>398</v>
      </c>
      <c r="D1725" s="8">
        <v>2020</v>
      </c>
      <c r="E1725" s="8"/>
      <c r="F1725" s="8">
        <v>804</v>
      </c>
      <c r="G1725" s="8">
        <v>145</v>
      </c>
      <c r="H1725" s="8">
        <v>924</v>
      </c>
    </row>
    <row r="1726" spans="1:8" s="7" customFormat="1" ht="94.5" hidden="1" outlineLevel="1" x14ac:dyDescent="0.25">
      <c r="A1726" s="6">
        <v>515</v>
      </c>
      <c r="B1726" s="8" t="s">
        <v>215</v>
      </c>
      <c r="C1726" s="54" t="s">
        <v>398</v>
      </c>
      <c r="D1726" s="8">
        <v>2020</v>
      </c>
      <c r="E1726" s="8"/>
      <c r="F1726" s="8">
        <v>23</v>
      </c>
      <c r="G1726" s="8">
        <v>145</v>
      </c>
      <c r="H1726" s="8">
        <v>47</v>
      </c>
    </row>
    <row r="1727" spans="1:8" s="7" customFormat="1" ht="78.75" hidden="1" outlineLevel="1" x14ac:dyDescent="0.25">
      <c r="A1727" s="6">
        <v>865</v>
      </c>
      <c r="B1727" s="8" t="s">
        <v>215</v>
      </c>
      <c r="C1727" s="54" t="s">
        <v>1413</v>
      </c>
      <c r="D1727" s="8">
        <v>2020</v>
      </c>
      <c r="E1727" s="8"/>
      <c r="F1727" s="8">
        <v>521</v>
      </c>
      <c r="G1727" s="8">
        <v>15</v>
      </c>
      <c r="H1727" s="8">
        <v>737</v>
      </c>
    </row>
    <row r="1728" spans="1:8" s="7" customFormat="1" ht="78.75" hidden="1" outlineLevel="1" x14ac:dyDescent="0.25">
      <c r="A1728" s="6">
        <v>718</v>
      </c>
      <c r="B1728" s="8" t="s">
        <v>215</v>
      </c>
      <c r="C1728" s="54" t="s">
        <v>1414</v>
      </c>
      <c r="D1728" s="8">
        <v>2020</v>
      </c>
      <c r="E1728" s="8"/>
      <c r="F1728" s="8">
        <v>689</v>
      </c>
      <c r="G1728" s="8">
        <v>15</v>
      </c>
      <c r="H1728" s="8">
        <v>801</v>
      </c>
    </row>
    <row r="1729" spans="1:8" s="7" customFormat="1" ht="157.5" hidden="1" outlineLevel="1" x14ac:dyDescent="0.25">
      <c r="A1729" s="6">
        <v>1809</v>
      </c>
      <c r="B1729" s="8" t="s">
        <v>215</v>
      </c>
      <c r="C1729" s="54" t="s">
        <v>399</v>
      </c>
      <c r="D1729" s="8">
        <v>2020</v>
      </c>
      <c r="E1729" s="8"/>
      <c r="F1729" s="8">
        <v>5</v>
      </c>
      <c r="G1729" s="8">
        <v>10</v>
      </c>
      <c r="H1729" s="8">
        <v>161</v>
      </c>
    </row>
    <row r="1730" spans="1:8" s="7" customFormat="1" ht="94.5" hidden="1" outlineLevel="1" x14ac:dyDescent="0.25">
      <c r="A1730" s="6">
        <v>435</v>
      </c>
      <c r="B1730" s="8" t="s">
        <v>215</v>
      </c>
      <c r="C1730" s="54" t="s">
        <v>492</v>
      </c>
      <c r="D1730" s="8">
        <v>2020</v>
      </c>
      <c r="E1730" s="8"/>
      <c r="F1730" s="8">
        <v>8</v>
      </c>
      <c r="G1730" s="8">
        <v>15</v>
      </c>
      <c r="H1730" s="8">
        <v>83</v>
      </c>
    </row>
    <row r="1731" spans="1:8" s="7" customFormat="1" ht="78.75" hidden="1" outlineLevel="1" x14ac:dyDescent="0.25">
      <c r="A1731" s="6">
        <v>523</v>
      </c>
      <c r="B1731" s="8" t="s">
        <v>215</v>
      </c>
      <c r="C1731" s="54" t="s">
        <v>1415</v>
      </c>
      <c r="D1731" s="8">
        <v>2020</v>
      </c>
      <c r="E1731" s="8"/>
      <c r="F1731" s="8">
        <v>108</v>
      </c>
      <c r="G1731" s="8">
        <v>15</v>
      </c>
      <c r="H1731" s="8">
        <v>556</v>
      </c>
    </row>
    <row r="1732" spans="1:8" s="7" customFormat="1" ht="78.75" hidden="1" outlineLevel="1" x14ac:dyDescent="0.25">
      <c r="A1732" s="6">
        <v>372</v>
      </c>
      <c r="B1732" s="8" t="s">
        <v>215</v>
      </c>
      <c r="C1732" s="54" t="s">
        <v>1416</v>
      </c>
      <c r="D1732" s="8">
        <v>2020</v>
      </c>
      <c r="E1732" s="8"/>
      <c r="F1732" s="8">
        <v>31</v>
      </c>
      <c r="G1732" s="8">
        <v>15</v>
      </c>
      <c r="H1732" s="8">
        <v>78</v>
      </c>
    </row>
    <row r="1733" spans="1:8" s="7" customFormat="1" ht="78.75" hidden="1" outlineLevel="1" x14ac:dyDescent="0.25">
      <c r="A1733" s="6">
        <v>383</v>
      </c>
      <c r="B1733" s="8" t="s">
        <v>215</v>
      </c>
      <c r="C1733" s="54" t="s">
        <v>1417</v>
      </c>
      <c r="D1733" s="8">
        <v>2020</v>
      </c>
      <c r="E1733" s="8"/>
      <c r="F1733" s="8">
        <v>179</v>
      </c>
      <c r="G1733" s="8">
        <v>20</v>
      </c>
      <c r="H1733" s="8">
        <v>392</v>
      </c>
    </row>
    <row r="1734" spans="1:8" s="7" customFormat="1" ht="63" hidden="1" outlineLevel="1" x14ac:dyDescent="0.25">
      <c r="A1734" s="6">
        <v>379</v>
      </c>
      <c r="B1734" s="8" t="s">
        <v>215</v>
      </c>
      <c r="C1734" s="54" t="s">
        <v>1418</v>
      </c>
      <c r="D1734" s="8">
        <v>2020</v>
      </c>
      <c r="E1734" s="8"/>
      <c r="F1734" s="8">
        <v>427</v>
      </c>
      <c r="G1734" s="8">
        <v>7</v>
      </c>
      <c r="H1734" s="8">
        <v>652</v>
      </c>
    </row>
    <row r="1735" spans="1:8" s="7" customFormat="1" ht="94.5" hidden="1" outlineLevel="1" x14ac:dyDescent="0.25">
      <c r="A1735" s="6">
        <v>388</v>
      </c>
      <c r="B1735" s="8" t="s">
        <v>215</v>
      </c>
      <c r="C1735" s="54" t="s">
        <v>493</v>
      </c>
      <c r="D1735" s="8">
        <v>2020</v>
      </c>
      <c r="E1735" s="8"/>
      <c r="F1735" s="8">
        <v>10</v>
      </c>
      <c r="G1735" s="8">
        <v>15</v>
      </c>
      <c r="H1735" s="8">
        <v>85</v>
      </c>
    </row>
    <row r="1736" spans="1:8" s="7" customFormat="1" ht="157.5" hidden="1" outlineLevel="1" x14ac:dyDescent="0.25">
      <c r="A1736" s="6">
        <v>263</v>
      </c>
      <c r="B1736" s="8" t="s">
        <v>215</v>
      </c>
      <c r="C1736" s="54" t="s">
        <v>400</v>
      </c>
      <c r="D1736" s="8">
        <v>2020</v>
      </c>
      <c r="E1736" s="8"/>
      <c r="F1736" s="8">
        <v>15</v>
      </c>
      <c r="G1736" s="8">
        <v>8</v>
      </c>
      <c r="H1736" s="8">
        <v>68</v>
      </c>
    </row>
    <row r="1737" spans="1:8" s="7" customFormat="1" ht="78.75" hidden="1" outlineLevel="1" x14ac:dyDescent="0.25">
      <c r="A1737" s="6">
        <v>546</v>
      </c>
      <c r="B1737" s="8" t="s">
        <v>215</v>
      </c>
      <c r="C1737" s="54" t="s">
        <v>1419</v>
      </c>
      <c r="D1737" s="8">
        <v>2020</v>
      </c>
      <c r="E1737" s="8"/>
      <c r="F1737" s="8">
        <v>293</v>
      </c>
      <c r="G1737" s="8">
        <v>15</v>
      </c>
      <c r="H1737" s="8">
        <v>404</v>
      </c>
    </row>
    <row r="1738" spans="1:8" s="7" customFormat="1" ht="94.5" hidden="1" outlineLevel="1" x14ac:dyDescent="0.25">
      <c r="A1738" s="6">
        <v>1798</v>
      </c>
      <c r="B1738" s="8" t="s">
        <v>215</v>
      </c>
      <c r="C1738" s="54" t="s">
        <v>532</v>
      </c>
      <c r="D1738" s="8">
        <v>2020</v>
      </c>
      <c r="E1738" s="8"/>
      <c r="F1738" s="8">
        <v>25</v>
      </c>
      <c r="G1738" s="8">
        <v>63</v>
      </c>
      <c r="H1738" s="8">
        <v>78</v>
      </c>
    </row>
    <row r="1739" spans="1:8" s="7" customFormat="1" ht="110.25" hidden="1" outlineLevel="1" x14ac:dyDescent="0.25">
      <c r="A1739" s="6">
        <v>220</v>
      </c>
      <c r="B1739" s="8" t="s">
        <v>215</v>
      </c>
      <c r="C1739" s="54" t="s">
        <v>402</v>
      </c>
      <c r="D1739" s="8">
        <v>2020</v>
      </c>
      <c r="E1739" s="8"/>
      <c r="F1739" s="8">
        <v>204</v>
      </c>
      <c r="G1739" s="8">
        <v>15</v>
      </c>
      <c r="H1739" s="8">
        <v>366</v>
      </c>
    </row>
    <row r="1740" spans="1:8" s="7" customFormat="1" ht="110.25" hidden="1" outlineLevel="1" x14ac:dyDescent="0.25">
      <c r="A1740" s="6">
        <v>1788</v>
      </c>
      <c r="B1740" s="8" t="s">
        <v>215</v>
      </c>
      <c r="C1740" s="54" t="s">
        <v>1420</v>
      </c>
      <c r="D1740" s="8">
        <v>2020</v>
      </c>
      <c r="E1740" s="8"/>
      <c r="F1740" s="8">
        <v>252</v>
      </c>
      <c r="G1740" s="8">
        <v>20</v>
      </c>
      <c r="H1740" s="8">
        <v>297</v>
      </c>
    </row>
    <row r="1741" spans="1:8" s="7" customFormat="1" ht="94.5" hidden="1" outlineLevel="1" x14ac:dyDescent="0.25">
      <c r="A1741" s="6">
        <v>801</v>
      </c>
      <c r="B1741" s="8" t="s">
        <v>215</v>
      </c>
      <c r="C1741" s="54" t="s">
        <v>1421</v>
      </c>
      <c r="D1741" s="8">
        <v>2020</v>
      </c>
      <c r="E1741" s="8"/>
      <c r="F1741" s="8">
        <v>64</v>
      </c>
      <c r="G1741" s="8">
        <v>15</v>
      </c>
      <c r="H1741" s="8">
        <v>138</v>
      </c>
    </row>
    <row r="1742" spans="1:8" s="7" customFormat="1" ht="78.75" hidden="1" outlineLevel="1" x14ac:dyDescent="0.25">
      <c r="A1742" s="6">
        <v>1792</v>
      </c>
      <c r="B1742" s="8" t="s">
        <v>215</v>
      </c>
      <c r="C1742" s="54" t="s">
        <v>1422</v>
      </c>
      <c r="D1742" s="8">
        <v>2020</v>
      </c>
      <c r="E1742" s="8"/>
      <c r="F1742" s="8">
        <v>49</v>
      </c>
      <c r="G1742" s="8">
        <v>15</v>
      </c>
      <c r="H1742" s="8">
        <v>99</v>
      </c>
    </row>
    <row r="1743" spans="1:8" s="7" customFormat="1" ht="94.5" hidden="1" outlineLevel="1" x14ac:dyDescent="0.25">
      <c r="A1743" s="6">
        <v>848</v>
      </c>
      <c r="B1743" s="8" t="s">
        <v>215</v>
      </c>
      <c r="C1743" s="54" t="s">
        <v>1423</v>
      </c>
      <c r="D1743" s="8">
        <v>2020</v>
      </c>
      <c r="E1743" s="8"/>
      <c r="F1743" s="8">
        <v>139</v>
      </c>
      <c r="G1743" s="8">
        <v>24</v>
      </c>
      <c r="H1743" s="8">
        <v>190</v>
      </c>
    </row>
    <row r="1744" spans="1:8" s="7" customFormat="1" ht="78.75" hidden="1" outlineLevel="1" x14ac:dyDescent="0.25">
      <c r="A1744" s="6">
        <v>1787</v>
      </c>
      <c r="B1744" s="8" t="s">
        <v>215</v>
      </c>
      <c r="C1744" s="54" t="s">
        <v>1424</v>
      </c>
      <c r="D1744" s="8">
        <v>2020</v>
      </c>
      <c r="E1744" s="8"/>
      <c r="F1744" s="8">
        <v>410</v>
      </c>
      <c r="G1744" s="8">
        <v>5.5</v>
      </c>
      <c r="H1744" s="8">
        <v>514</v>
      </c>
    </row>
    <row r="1745" spans="1:8" s="7" customFormat="1" ht="63" hidden="1" outlineLevel="1" x14ac:dyDescent="0.25">
      <c r="A1745" s="6">
        <v>476</v>
      </c>
      <c r="B1745" s="8" t="s">
        <v>215</v>
      </c>
      <c r="C1745" s="54" t="s">
        <v>1425</v>
      </c>
      <c r="D1745" s="8">
        <v>2020</v>
      </c>
      <c r="E1745" s="8"/>
      <c r="F1745" s="8">
        <v>108</v>
      </c>
      <c r="G1745" s="8">
        <v>10</v>
      </c>
      <c r="H1745" s="8">
        <v>214</v>
      </c>
    </row>
    <row r="1746" spans="1:8" s="7" customFormat="1" ht="78.75" hidden="1" outlineLevel="1" x14ac:dyDescent="0.25">
      <c r="A1746" s="6">
        <v>447</v>
      </c>
      <c r="B1746" s="8" t="s">
        <v>215</v>
      </c>
      <c r="C1746" s="54" t="s">
        <v>1426</v>
      </c>
      <c r="D1746" s="8">
        <v>2020</v>
      </c>
      <c r="E1746" s="8"/>
      <c r="F1746" s="8">
        <v>164</v>
      </c>
      <c r="G1746" s="8">
        <v>15</v>
      </c>
      <c r="H1746" s="8">
        <v>286</v>
      </c>
    </row>
    <row r="1747" spans="1:8" s="7" customFormat="1" ht="110.25" hidden="1" outlineLevel="1" x14ac:dyDescent="0.25">
      <c r="A1747" s="6">
        <v>1734</v>
      </c>
      <c r="B1747" s="8" t="s">
        <v>215</v>
      </c>
      <c r="C1747" s="54" t="s">
        <v>542</v>
      </c>
      <c r="D1747" s="8">
        <v>2020</v>
      </c>
      <c r="E1747" s="8"/>
      <c r="F1747" s="8">
        <v>15</v>
      </c>
      <c r="G1747" s="8">
        <v>150</v>
      </c>
      <c r="H1747" s="8">
        <v>149</v>
      </c>
    </row>
    <row r="1748" spans="1:8" s="7" customFormat="1" ht="110.25" hidden="1" outlineLevel="1" x14ac:dyDescent="0.25">
      <c r="A1748" s="6">
        <v>1795</v>
      </c>
      <c r="B1748" s="8" t="s">
        <v>215</v>
      </c>
      <c r="C1748" s="54" t="s">
        <v>495</v>
      </c>
      <c r="D1748" s="8">
        <v>2020</v>
      </c>
      <c r="E1748" s="8"/>
      <c r="F1748" s="8">
        <v>161</v>
      </c>
      <c r="G1748" s="8">
        <v>150</v>
      </c>
      <c r="H1748" s="8">
        <v>276</v>
      </c>
    </row>
    <row r="1749" spans="1:8" s="7" customFormat="1" ht="94.5" hidden="1" outlineLevel="1" x14ac:dyDescent="0.25">
      <c r="A1749" s="6">
        <v>323</v>
      </c>
      <c r="B1749" s="8" t="s">
        <v>215</v>
      </c>
      <c r="C1749" s="54" t="s">
        <v>1427</v>
      </c>
      <c r="D1749" s="8">
        <v>2020</v>
      </c>
      <c r="E1749" s="8"/>
      <c r="F1749" s="8">
        <v>353</v>
      </c>
      <c r="G1749" s="8">
        <v>15</v>
      </c>
      <c r="H1749" s="8">
        <v>439</v>
      </c>
    </row>
    <row r="1750" spans="1:8" s="7" customFormat="1" ht="78.75" hidden="1" outlineLevel="1" x14ac:dyDescent="0.25">
      <c r="A1750" s="6">
        <v>472</v>
      </c>
      <c r="B1750" s="8" t="s">
        <v>215</v>
      </c>
      <c r="C1750" s="54" t="s">
        <v>1428</v>
      </c>
      <c r="D1750" s="8">
        <v>2020</v>
      </c>
      <c r="E1750" s="8"/>
      <c r="F1750" s="8">
        <v>165</v>
      </c>
      <c r="G1750" s="8">
        <v>10</v>
      </c>
      <c r="H1750" s="8">
        <v>275</v>
      </c>
    </row>
    <row r="1751" spans="1:8" s="7" customFormat="1" ht="78.75" hidden="1" outlineLevel="1" x14ac:dyDescent="0.25">
      <c r="A1751" s="6">
        <v>1088</v>
      </c>
      <c r="B1751" s="8" t="s">
        <v>215</v>
      </c>
      <c r="C1751" s="54" t="s">
        <v>1429</v>
      </c>
      <c r="D1751" s="8">
        <v>2020</v>
      </c>
      <c r="E1751" s="8"/>
      <c r="F1751" s="8">
        <v>103</v>
      </c>
      <c r="G1751" s="8">
        <v>5</v>
      </c>
      <c r="H1751" s="8">
        <v>118</v>
      </c>
    </row>
    <row r="1752" spans="1:8" s="7" customFormat="1" ht="78.75" hidden="1" outlineLevel="1" x14ac:dyDescent="0.25">
      <c r="A1752" s="6">
        <v>1794</v>
      </c>
      <c r="B1752" s="8" t="s">
        <v>215</v>
      </c>
      <c r="C1752" s="54" t="s">
        <v>1430</v>
      </c>
      <c r="D1752" s="8">
        <v>2020</v>
      </c>
      <c r="E1752" s="8"/>
      <c r="F1752" s="8">
        <v>75</v>
      </c>
      <c r="G1752" s="8">
        <v>15</v>
      </c>
      <c r="H1752" s="8">
        <v>89</v>
      </c>
    </row>
    <row r="1753" spans="1:8" s="7" customFormat="1" ht="78.75" hidden="1" outlineLevel="1" x14ac:dyDescent="0.25">
      <c r="A1753" s="6">
        <v>1746</v>
      </c>
      <c r="B1753" s="8" t="s">
        <v>215</v>
      </c>
      <c r="C1753" s="54" t="s">
        <v>1431</v>
      </c>
      <c r="D1753" s="8">
        <v>2020</v>
      </c>
      <c r="E1753" s="8"/>
      <c r="F1753" s="8">
        <v>159</v>
      </c>
      <c r="G1753" s="8">
        <v>100</v>
      </c>
      <c r="H1753" s="8">
        <v>213.15100000000001</v>
      </c>
    </row>
    <row r="1754" spans="1:8" s="7" customFormat="1" ht="94.5" hidden="1" outlineLevel="1" x14ac:dyDescent="0.25">
      <c r="A1754" s="6">
        <v>1751</v>
      </c>
      <c r="B1754" s="8" t="s">
        <v>215</v>
      </c>
      <c r="C1754" s="54" t="s">
        <v>880</v>
      </c>
      <c r="D1754" s="8">
        <v>2020</v>
      </c>
      <c r="E1754" s="8"/>
      <c r="F1754" s="8">
        <v>5</v>
      </c>
      <c r="G1754" s="8">
        <v>90</v>
      </c>
      <c r="H1754" s="8">
        <v>47.332000000000001</v>
      </c>
    </row>
    <row r="1755" spans="1:8" s="7" customFormat="1" ht="78.75" hidden="1" outlineLevel="1" x14ac:dyDescent="0.25">
      <c r="A1755" s="6">
        <v>1750</v>
      </c>
      <c r="B1755" s="8" t="s">
        <v>215</v>
      </c>
      <c r="C1755" s="54" t="s">
        <v>881</v>
      </c>
      <c r="D1755" s="8">
        <v>2020</v>
      </c>
      <c r="E1755" s="8"/>
      <c r="F1755" s="8">
        <v>5</v>
      </c>
      <c r="G1755" s="8">
        <v>50</v>
      </c>
      <c r="H1755" s="8">
        <v>44.883000000000003</v>
      </c>
    </row>
    <row r="1756" spans="1:8" s="7" customFormat="1" ht="63" hidden="1" outlineLevel="1" x14ac:dyDescent="0.25">
      <c r="A1756" s="6">
        <v>269</v>
      </c>
      <c r="B1756" s="8" t="s">
        <v>215</v>
      </c>
      <c r="C1756" s="54" t="s">
        <v>1432</v>
      </c>
      <c r="D1756" s="8">
        <v>2020</v>
      </c>
      <c r="E1756" s="8"/>
      <c r="F1756" s="8">
        <v>119</v>
      </c>
      <c r="G1756" s="8">
        <v>15</v>
      </c>
      <c r="H1756" s="8">
        <v>267.03800000000001</v>
      </c>
    </row>
    <row r="1757" spans="1:8" s="7" customFormat="1" ht="63" hidden="1" outlineLevel="1" x14ac:dyDescent="0.25">
      <c r="A1757" s="6">
        <v>332</v>
      </c>
      <c r="B1757" s="8" t="s">
        <v>215</v>
      </c>
      <c r="C1757" s="54" t="s">
        <v>1433</v>
      </c>
      <c r="D1757" s="8">
        <v>2020</v>
      </c>
      <c r="E1757" s="8"/>
      <c r="F1757" s="8">
        <v>129</v>
      </c>
      <c r="G1757" s="8">
        <v>7</v>
      </c>
      <c r="H1757" s="8">
        <v>183.88499999999999</v>
      </c>
    </row>
    <row r="1758" spans="1:8" s="7" customFormat="1" ht="63" hidden="1" outlineLevel="1" x14ac:dyDescent="0.25">
      <c r="A1758" s="6">
        <v>1456</v>
      </c>
      <c r="B1758" s="8" t="s">
        <v>215</v>
      </c>
      <c r="C1758" s="54" t="s">
        <v>1434</v>
      </c>
      <c r="D1758" s="8">
        <v>2020</v>
      </c>
      <c r="E1758" s="8"/>
      <c r="F1758" s="8">
        <v>82</v>
      </c>
      <c r="G1758" s="8">
        <v>15</v>
      </c>
      <c r="H1758" s="8">
        <v>225.78700000000001</v>
      </c>
    </row>
    <row r="1759" spans="1:8" s="7" customFormat="1" ht="63" hidden="1" outlineLevel="1" x14ac:dyDescent="0.25">
      <c r="A1759" s="6">
        <v>1588</v>
      </c>
      <c r="B1759" s="8" t="s">
        <v>215</v>
      </c>
      <c r="C1759" s="54" t="s">
        <v>1435</v>
      </c>
      <c r="D1759" s="8">
        <v>2020</v>
      </c>
      <c r="E1759" s="8"/>
      <c r="F1759" s="8">
        <v>75</v>
      </c>
      <c r="G1759" s="8">
        <v>10</v>
      </c>
      <c r="H1759" s="8">
        <v>104.221</v>
      </c>
    </row>
    <row r="1760" spans="1:8" s="7" customFormat="1" ht="63" hidden="1" outlineLevel="1" x14ac:dyDescent="0.25">
      <c r="A1760" s="6">
        <v>1582</v>
      </c>
      <c r="B1760" s="8" t="s">
        <v>215</v>
      </c>
      <c r="C1760" s="54" t="s">
        <v>1436</v>
      </c>
      <c r="D1760" s="8">
        <v>2020</v>
      </c>
      <c r="E1760" s="8"/>
      <c r="F1760" s="8">
        <v>80</v>
      </c>
      <c r="G1760" s="8">
        <v>10</v>
      </c>
      <c r="H1760" s="8">
        <v>169.36799999999999</v>
      </c>
    </row>
    <row r="1761" spans="1:8" s="7" customFormat="1" ht="63" hidden="1" outlineLevel="1" x14ac:dyDescent="0.25">
      <c r="A1761" s="6">
        <v>1451</v>
      </c>
      <c r="B1761" s="8" t="s">
        <v>215</v>
      </c>
      <c r="C1761" s="54" t="s">
        <v>1437</v>
      </c>
      <c r="D1761" s="8">
        <v>2020</v>
      </c>
      <c r="E1761" s="8"/>
      <c r="F1761" s="8">
        <v>200</v>
      </c>
      <c r="G1761" s="8">
        <v>15</v>
      </c>
      <c r="H1761" s="8">
        <v>257.47399999999999</v>
      </c>
    </row>
    <row r="1762" spans="1:8" s="7" customFormat="1" ht="63" hidden="1" outlineLevel="1" x14ac:dyDescent="0.25">
      <c r="A1762" s="6">
        <v>1591</v>
      </c>
      <c r="B1762" s="8" t="s">
        <v>215</v>
      </c>
      <c r="C1762" s="54" t="s">
        <v>1438</v>
      </c>
      <c r="D1762" s="8">
        <v>2020</v>
      </c>
      <c r="E1762" s="8"/>
      <c r="F1762" s="8">
        <v>30</v>
      </c>
      <c r="G1762" s="8">
        <v>10</v>
      </c>
      <c r="H1762" s="8">
        <v>140.511</v>
      </c>
    </row>
    <row r="1763" spans="1:8" s="7" customFormat="1" ht="78.75" hidden="1" outlineLevel="1" x14ac:dyDescent="0.25">
      <c r="A1763" s="6">
        <v>1605</v>
      </c>
      <c r="B1763" s="8" t="s">
        <v>215</v>
      </c>
      <c r="C1763" s="54" t="s">
        <v>1439</v>
      </c>
      <c r="D1763" s="8">
        <v>2020</v>
      </c>
      <c r="E1763" s="8"/>
      <c r="F1763" s="8">
        <v>57</v>
      </c>
      <c r="G1763" s="8">
        <v>5</v>
      </c>
      <c r="H1763" s="8">
        <v>137.602</v>
      </c>
    </row>
    <row r="1764" spans="1:8" s="7" customFormat="1" ht="63" hidden="1" outlineLevel="1" x14ac:dyDescent="0.25">
      <c r="A1764" s="6">
        <v>1475</v>
      </c>
      <c r="B1764" s="8" t="s">
        <v>215</v>
      </c>
      <c r="C1764" s="54" t="s">
        <v>1440</v>
      </c>
      <c r="D1764" s="8">
        <v>2020</v>
      </c>
      <c r="E1764" s="8"/>
      <c r="F1764" s="8">
        <v>120</v>
      </c>
      <c r="G1764" s="8">
        <v>15</v>
      </c>
      <c r="H1764" s="8">
        <v>201.43100000000001</v>
      </c>
    </row>
    <row r="1765" spans="1:8" s="7" customFormat="1" ht="63" hidden="1" outlineLevel="1" x14ac:dyDescent="0.25">
      <c r="A1765" s="6">
        <v>1474</v>
      </c>
      <c r="B1765" s="8" t="s">
        <v>215</v>
      </c>
      <c r="C1765" s="54" t="s">
        <v>1441</v>
      </c>
      <c r="D1765" s="8">
        <v>2020</v>
      </c>
      <c r="E1765" s="8"/>
      <c r="F1765" s="8">
        <v>50</v>
      </c>
      <c r="G1765" s="8">
        <v>15</v>
      </c>
      <c r="H1765" s="8">
        <v>165.20699999999999</v>
      </c>
    </row>
    <row r="1766" spans="1:8" s="7" customFormat="1" ht="63" hidden="1" outlineLevel="1" x14ac:dyDescent="0.25">
      <c r="A1766" s="6">
        <v>1457</v>
      </c>
      <c r="B1766" s="8" t="s">
        <v>215</v>
      </c>
      <c r="C1766" s="54" t="s">
        <v>1442</v>
      </c>
      <c r="D1766" s="8">
        <v>2020</v>
      </c>
      <c r="E1766" s="8"/>
      <c r="F1766" s="8">
        <v>30</v>
      </c>
      <c r="G1766" s="8">
        <v>15</v>
      </c>
      <c r="H1766" s="8">
        <v>145.60599999999999</v>
      </c>
    </row>
    <row r="1767" spans="1:8" s="7" customFormat="1" ht="63" hidden="1" outlineLevel="1" x14ac:dyDescent="0.25">
      <c r="A1767" s="6">
        <v>1482</v>
      </c>
      <c r="B1767" s="8" t="s">
        <v>215</v>
      </c>
      <c r="C1767" s="54" t="s">
        <v>1443</v>
      </c>
      <c r="D1767" s="8">
        <v>2020</v>
      </c>
      <c r="E1767" s="8"/>
      <c r="F1767" s="8">
        <v>70</v>
      </c>
      <c r="G1767" s="8">
        <v>15</v>
      </c>
      <c r="H1767" s="8">
        <v>236.971</v>
      </c>
    </row>
    <row r="1768" spans="1:8" s="7" customFormat="1" ht="63" hidden="1" outlineLevel="1" x14ac:dyDescent="0.25">
      <c r="A1768" s="6">
        <v>1584</v>
      </c>
      <c r="B1768" s="8" t="s">
        <v>215</v>
      </c>
      <c r="C1768" s="54" t="s">
        <v>1444</v>
      </c>
      <c r="D1768" s="8">
        <v>2020</v>
      </c>
      <c r="E1768" s="8"/>
      <c r="F1768" s="8">
        <v>150</v>
      </c>
      <c r="G1768" s="8">
        <v>15</v>
      </c>
      <c r="H1768" s="8">
        <v>203.02799999999999</v>
      </c>
    </row>
    <row r="1769" spans="1:8" s="7" customFormat="1" ht="78.75" hidden="1" outlineLevel="1" x14ac:dyDescent="0.25">
      <c r="A1769" s="6">
        <v>1724</v>
      </c>
      <c r="B1769" s="8" t="s">
        <v>215</v>
      </c>
      <c r="C1769" s="54" t="s">
        <v>1025</v>
      </c>
      <c r="D1769" s="8">
        <v>2020</v>
      </c>
      <c r="E1769" s="8"/>
      <c r="F1769" s="8">
        <v>10</v>
      </c>
      <c r="G1769" s="8">
        <v>15</v>
      </c>
      <c r="H1769" s="8">
        <v>26.725999999999999</v>
      </c>
    </row>
    <row r="1770" spans="1:8" s="7" customFormat="1" ht="63" hidden="1" outlineLevel="1" x14ac:dyDescent="0.25">
      <c r="A1770" s="6">
        <v>371</v>
      </c>
      <c r="B1770" s="8" t="s">
        <v>215</v>
      </c>
      <c r="C1770" s="54" t="s">
        <v>1445</v>
      </c>
      <c r="D1770" s="8">
        <v>2020</v>
      </c>
      <c r="E1770" s="8"/>
      <c r="F1770" s="8">
        <v>130</v>
      </c>
      <c r="G1770" s="8">
        <v>25</v>
      </c>
      <c r="H1770" s="8">
        <v>174.74700000000001</v>
      </c>
    </row>
    <row r="1771" spans="1:8" s="7" customFormat="1" ht="63" hidden="1" outlineLevel="1" x14ac:dyDescent="0.25">
      <c r="A1771" s="6">
        <v>1455</v>
      </c>
      <c r="B1771" s="8" t="s">
        <v>215</v>
      </c>
      <c r="C1771" s="54" t="s">
        <v>1446</v>
      </c>
      <c r="D1771" s="8">
        <v>2020</v>
      </c>
      <c r="E1771" s="8"/>
      <c r="F1771" s="8">
        <v>50</v>
      </c>
      <c r="G1771" s="8">
        <v>10</v>
      </c>
      <c r="H1771" s="8">
        <v>112.827</v>
      </c>
    </row>
    <row r="1772" spans="1:8" s="7" customFormat="1" ht="78.75" hidden="1" outlineLevel="1" x14ac:dyDescent="0.25">
      <c r="A1772" s="6">
        <v>1542</v>
      </c>
      <c r="B1772" s="8" t="s">
        <v>215</v>
      </c>
      <c r="C1772" s="54" t="s">
        <v>1447</v>
      </c>
      <c r="D1772" s="8">
        <v>2020</v>
      </c>
      <c r="E1772" s="8"/>
      <c r="F1772" s="8">
        <v>100</v>
      </c>
      <c r="G1772" s="8">
        <v>44</v>
      </c>
      <c r="H1772" s="8">
        <v>219.74799999999999</v>
      </c>
    </row>
    <row r="1773" spans="1:8" s="7" customFormat="1" ht="63" hidden="1" outlineLevel="1" x14ac:dyDescent="0.25">
      <c r="A1773" s="6">
        <v>1453</v>
      </c>
      <c r="B1773" s="8" t="s">
        <v>215</v>
      </c>
      <c r="C1773" s="54" t="s">
        <v>1448</v>
      </c>
      <c r="D1773" s="8">
        <v>2020</v>
      </c>
      <c r="E1773" s="8"/>
      <c r="F1773" s="8">
        <v>53</v>
      </c>
      <c r="G1773" s="8">
        <v>15</v>
      </c>
      <c r="H1773" s="8">
        <v>168.25200000000001</v>
      </c>
    </row>
    <row r="1774" spans="1:8" s="7" customFormat="1" ht="63" hidden="1" outlineLevel="1" x14ac:dyDescent="0.25">
      <c r="A1774" s="6">
        <v>1481</v>
      </c>
      <c r="B1774" s="8" t="s">
        <v>215</v>
      </c>
      <c r="C1774" s="54" t="s">
        <v>1449</v>
      </c>
      <c r="D1774" s="8">
        <v>2020</v>
      </c>
      <c r="E1774" s="8"/>
      <c r="F1774" s="8">
        <v>90</v>
      </c>
      <c r="G1774" s="8">
        <v>15</v>
      </c>
      <c r="H1774" s="8">
        <v>182.857</v>
      </c>
    </row>
    <row r="1775" spans="1:8" s="7" customFormat="1" ht="63" hidden="1" outlineLevel="1" x14ac:dyDescent="0.25">
      <c r="A1775" s="6">
        <v>1494</v>
      </c>
      <c r="B1775" s="8" t="s">
        <v>215</v>
      </c>
      <c r="C1775" s="54" t="s">
        <v>1450</v>
      </c>
      <c r="D1775" s="8">
        <v>2020</v>
      </c>
      <c r="E1775" s="8"/>
      <c r="F1775" s="8">
        <v>111</v>
      </c>
      <c r="G1775" s="8">
        <v>15</v>
      </c>
      <c r="H1775" s="8">
        <v>225.75800000000001</v>
      </c>
    </row>
    <row r="1776" spans="1:8" s="7" customFormat="1" ht="78.75" hidden="1" outlineLevel="1" x14ac:dyDescent="0.25">
      <c r="A1776" s="6">
        <v>1608</v>
      </c>
      <c r="B1776" s="8" t="s">
        <v>215</v>
      </c>
      <c r="C1776" s="54" t="s">
        <v>1451</v>
      </c>
      <c r="D1776" s="8">
        <v>2020</v>
      </c>
      <c r="E1776" s="8"/>
      <c r="F1776" s="8">
        <v>50</v>
      </c>
      <c r="G1776" s="8">
        <v>15</v>
      </c>
      <c r="H1776" s="8">
        <v>175.27500000000001</v>
      </c>
    </row>
    <row r="1777" spans="1:8" s="7" customFormat="1" ht="63" hidden="1" outlineLevel="1" x14ac:dyDescent="0.25">
      <c r="A1777" s="6">
        <v>1604</v>
      </c>
      <c r="B1777" s="8" t="s">
        <v>215</v>
      </c>
      <c r="C1777" s="54" t="s">
        <v>1452</v>
      </c>
      <c r="D1777" s="8">
        <v>2020</v>
      </c>
      <c r="E1777" s="8"/>
      <c r="F1777" s="8">
        <v>110</v>
      </c>
      <c r="G1777" s="8">
        <v>5</v>
      </c>
      <c r="H1777" s="8">
        <v>223.09</v>
      </c>
    </row>
    <row r="1778" spans="1:8" s="7" customFormat="1" ht="78.75" hidden="1" outlineLevel="1" x14ac:dyDescent="0.25">
      <c r="A1778" s="6">
        <v>1536</v>
      </c>
      <c r="B1778" s="8" t="s">
        <v>215</v>
      </c>
      <c r="C1778" s="54" t="s">
        <v>1453</v>
      </c>
      <c r="D1778" s="8">
        <v>2020</v>
      </c>
      <c r="E1778" s="8"/>
      <c r="F1778" s="8">
        <v>70</v>
      </c>
      <c r="G1778" s="8">
        <v>15</v>
      </c>
      <c r="H1778" s="8">
        <v>156.928</v>
      </c>
    </row>
    <row r="1779" spans="1:8" s="7" customFormat="1" ht="63" hidden="1" outlineLevel="1" x14ac:dyDescent="0.25">
      <c r="A1779" s="6">
        <v>564</v>
      </c>
      <c r="B1779" s="8" t="s">
        <v>215</v>
      </c>
      <c r="C1779" s="54" t="s">
        <v>1454</v>
      </c>
      <c r="D1779" s="8">
        <v>2020</v>
      </c>
      <c r="E1779" s="8"/>
      <c r="F1779" s="8">
        <v>40</v>
      </c>
      <c r="G1779" s="8">
        <v>5</v>
      </c>
      <c r="H1779" s="8">
        <v>114.36199999999999</v>
      </c>
    </row>
    <row r="1780" spans="1:8" s="7" customFormat="1" ht="94.5" hidden="1" outlineLevel="1" x14ac:dyDescent="0.25">
      <c r="A1780" s="6">
        <v>1439</v>
      </c>
      <c r="B1780" s="8" t="s">
        <v>215</v>
      </c>
      <c r="C1780" s="54" t="s">
        <v>1455</v>
      </c>
      <c r="D1780" s="8">
        <v>2020</v>
      </c>
      <c r="E1780" s="8"/>
      <c r="F1780" s="8">
        <v>30</v>
      </c>
      <c r="G1780" s="8">
        <v>30</v>
      </c>
      <c r="H1780" s="8">
        <v>127.97499999999999</v>
      </c>
    </row>
    <row r="1781" spans="1:8" s="7" customFormat="1" ht="63" hidden="1" outlineLevel="1" x14ac:dyDescent="0.25">
      <c r="A1781" s="6">
        <v>754</v>
      </c>
      <c r="B1781" s="8" t="s">
        <v>215</v>
      </c>
      <c r="C1781" s="54" t="s">
        <v>1456</v>
      </c>
      <c r="D1781" s="8">
        <v>2020</v>
      </c>
      <c r="E1781" s="8"/>
      <c r="F1781" s="8">
        <v>30</v>
      </c>
      <c r="G1781" s="8">
        <v>15</v>
      </c>
      <c r="H1781" s="8">
        <v>210.05799999999999</v>
      </c>
    </row>
    <row r="1782" spans="1:8" s="7" customFormat="1" ht="126" hidden="1" outlineLevel="1" x14ac:dyDescent="0.25">
      <c r="A1782" s="6">
        <v>805</v>
      </c>
      <c r="B1782" s="8" t="s">
        <v>215</v>
      </c>
      <c r="C1782" s="54" t="s">
        <v>1457</v>
      </c>
      <c r="D1782" s="8">
        <v>2020</v>
      </c>
      <c r="E1782" s="8"/>
      <c r="F1782" s="8">
        <v>25</v>
      </c>
      <c r="G1782" s="8">
        <v>15</v>
      </c>
      <c r="H1782" s="8">
        <v>171.87700000000001</v>
      </c>
    </row>
    <row r="1783" spans="1:8" s="7" customFormat="1" ht="94.5" hidden="1" outlineLevel="1" x14ac:dyDescent="0.25">
      <c r="A1783" s="6">
        <v>1601</v>
      </c>
      <c r="B1783" s="8" t="s">
        <v>215</v>
      </c>
      <c r="C1783" s="54" t="s">
        <v>1458</v>
      </c>
      <c r="D1783" s="8">
        <v>2020</v>
      </c>
      <c r="E1783" s="8"/>
      <c r="F1783" s="8">
        <v>40</v>
      </c>
      <c r="G1783" s="8">
        <v>6</v>
      </c>
      <c r="H1783" s="8">
        <v>170.29900000000001</v>
      </c>
    </row>
    <row r="1784" spans="1:8" s="7" customFormat="1" ht="78.75" hidden="1" outlineLevel="1" x14ac:dyDescent="0.25">
      <c r="A1784" s="6">
        <v>1431</v>
      </c>
      <c r="B1784" s="8" t="s">
        <v>215</v>
      </c>
      <c r="C1784" s="54" t="s">
        <v>1459</v>
      </c>
      <c r="D1784" s="8">
        <v>2020</v>
      </c>
      <c r="E1784" s="8"/>
      <c r="F1784" s="8">
        <v>35</v>
      </c>
      <c r="G1784" s="8">
        <v>15</v>
      </c>
      <c r="H1784" s="8">
        <v>157.73699999999999</v>
      </c>
    </row>
    <row r="1785" spans="1:8" s="7" customFormat="1" ht="63" hidden="1" outlineLevel="1" x14ac:dyDescent="0.25">
      <c r="A1785" s="6">
        <v>415</v>
      </c>
      <c r="B1785" s="8" t="s">
        <v>215</v>
      </c>
      <c r="C1785" s="54" t="s">
        <v>1460</v>
      </c>
      <c r="D1785" s="8">
        <v>2020</v>
      </c>
      <c r="E1785" s="8"/>
      <c r="F1785" s="8">
        <v>146</v>
      </c>
      <c r="G1785" s="8">
        <v>15</v>
      </c>
      <c r="H1785" s="8">
        <v>308.13299999999998</v>
      </c>
    </row>
    <row r="1786" spans="1:8" s="7" customFormat="1" ht="63" hidden="1" outlineLevel="1" x14ac:dyDescent="0.25">
      <c r="A1786" s="6">
        <v>1745</v>
      </c>
      <c r="B1786" s="8" t="s">
        <v>215</v>
      </c>
      <c r="C1786" s="54" t="s">
        <v>1461</v>
      </c>
      <c r="D1786" s="8">
        <v>2020</v>
      </c>
      <c r="E1786" s="8"/>
      <c r="F1786" s="8">
        <v>128</v>
      </c>
      <c r="G1786" s="8">
        <v>290</v>
      </c>
      <c r="H1786" s="8">
        <v>312.11599999999999</v>
      </c>
    </row>
    <row r="1787" spans="1:8" s="7" customFormat="1" ht="63" hidden="1" outlineLevel="1" x14ac:dyDescent="0.25">
      <c r="A1787" s="6">
        <v>591</v>
      </c>
      <c r="B1787" s="8" t="s">
        <v>215</v>
      </c>
      <c r="C1787" s="54" t="s">
        <v>1462</v>
      </c>
      <c r="D1787" s="8">
        <v>2020</v>
      </c>
      <c r="E1787" s="8"/>
      <c r="F1787" s="8">
        <v>120</v>
      </c>
      <c r="G1787" s="8">
        <v>10</v>
      </c>
      <c r="H1787" s="8">
        <v>193.876</v>
      </c>
    </row>
    <row r="1788" spans="1:8" s="7" customFormat="1" ht="63" hidden="1" outlineLevel="1" x14ac:dyDescent="0.25">
      <c r="A1788" s="6">
        <v>692</v>
      </c>
      <c r="B1788" s="8" t="s">
        <v>215</v>
      </c>
      <c r="C1788" s="54" t="s">
        <v>1463</v>
      </c>
      <c r="D1788" s="8">
        <v>2020</v>
      </c>
      <c r="E1788" s="8"/>
      <c r="F1788" s="8">
        <v>75</v>
      </c>
      <c r="G1788" s="8">
        <v>15</v>
      </c>
      <c r="H1788" s="8">
        <v>153.36600000000001</v>
      </c>
    </row>
    <row r="1789" spans="1:8" s="7" customFormat="1" ht="63" hidden="1" outlineLevel="1" x14ac:dyDescent="0.25">
      <c r="A1789" s="6">
        <v>676</v>
      </c>
      <c r="B1789" s="8" t="s">
        <v>215</v>
      </c>
      <c r="C1789" s="54" t="s">
        <v>1464</v>
      </c>
      <c r="D1789" s="8">
        <v>2020</v>
      </c>
      <c r="E1789" s="8"/>
      <c r="F1789" s="8">
        <v>50</v>
      </c>
      <c r="G1789" s="8">
        <v>15</v>
      </c>
      <c r="H1789" s="8">
        <v>164.732</v>
      </c>
    </row>
    <row r="1790" spans="1:8" s="7" customFormat="1" ht="63" hidden="1" outlineLevel="1" x14ac:dyDescent="0.25">
      <c r="A1790" s="6">
        <v>1473</v>
      </c>
      <c r="B1790" s="8" t="s">
        <v>215</v>
      </c>
      <c r="C1790" s="54" t="s">
        <v>1465</v>
      </c>
      <c r="D1790" s="8">
        <v>2020</v>
      </c>
      <c r="E1790" s="8"/>
      <c r="F1790" s="8">
        <v>51</v>
      </c>
      <c r="G1790" s="8">
        <v>15</v>
      </c>
      <c r="H1790" s="8">
        <v>165.91499999999999</v>
      </c>
    </row>
    <row r="1791" spans="1:8" s="7" customFormat="1" ht="110.25" hidden="1" outlineLevel="1" x14ac:dyDescent="0.25">
      <c r="A1791" s="6">
        <v>1623</v>
      </c>
      <c r="B1791" s="8" t="s">
        <v>215</v>
      </c>
      <c r="C1791" s="54" t="s">
        <v>1466</v>
      </c>
      <c r="D1791" s="8">
        <v>2020</v>
      </c>
      <c r="E1791" s="8"/>
      <c r="F1791" s="8">
        <v>8</v>
      </c>
      <c r="G1791" s="8">
        <v>50</v>
      </c>
      <c r="H1791" s="8">
        <v>35.770000000000003</v>
      </c>
    </row>
    <row r="1792" spans="1:8" s="7" customFormat="1" ht="78.75" hidden="1" outlineLevel="1" x14ac:dyDescent="0.25">
      <c r="A1792" s="6">
        <v>241</v>
      </c>
      <c r="B1792" s="8" t="s">
        <v>215</v>
      </c>
      <c r="C1792" s="54" t="s">
        <v>1467</v>
      </c>
      <c r="D1792" s="8">
        <v>2020</v>
      </c>
      <c r="E1792" s="8"/>
      <c r="F1792" s="8">
        <v>270</v>
      </c>
      <c r="G1792" s="8">
        <v>25</v>
      </c>
      <c r="H1792" s="8">
        <v>251.12200000000001</v>
      </c>
    </row>
    <row r="1793" spans="1:8" s="7" customFormat="1" ht="110.25" hidden="1" outlineLevel="1" x14ac:dyDescent="0.25">
      <c r="A1793" s="6">
        <v>195</v>
      </c>
      <c r="B1793" s="8" t="s">
        <v>215</v>
      </c>
      <c r="C1793" s="54" t="s">
        <v>1468</v>
      </c>
      <c r="D1793" s="8">
        <v>2020</v>
      </c>
      <c r="E1793" s="8"/>
      <c r="F1793" s="8">
        <v>100</v>
      </c>
      <c r="G1793" s="8">
        <v>15</v>
      </c>
      <c r="H1793" s="8">
        <v>140.58000000000001</v>
      </c>
    </row>
    <row r="1794" spans="1:8" s="7" customFormat="1" ht="63" hidden="1" outlineLevel="1" x14ac:dyDescent="0.25">
      <c r="A1794" s="6">
        <v>991</v>
      </c>
      <c r="B1794" s="8" t="s">
        <v>215</v>
      </c>
      <c r="C1794" s="54" t="s">
        <v>1469</v>
      </c>
      <c r="D1794" s="8">
        <v>2020</v>
      </c>
      <c r="E1794" s="8"/>
      <c r="F1794" s="8">
        <v>10</v>
      </c>
      <c r="G1794" s="8">
        <v>5</v>
      </c>
      <c r="H1794" s="8">
        <v>58.156999999999996</v>
      </c>
    </row>
    <row r="1795" spans="1:8" s="7" customFormat="1" ht="63" hidden="1" outlineLevel="1" x14ac:dyDescent="0.25">
      <c r="A1795" s="6">
        <v>781</v>
      </c>
      <c r="B1795" s="8" t="s">
        <v>215</v>
      </c>
      <c r="C1795" s="54" t="s">
        <v>1470</v>
      </c>
      <c r="D1795" s="8">
        <v>2020</v>
      </c>
      <c r="E1795" s="8"/>
      <c r="F1795" s="8">
        <v>50</v>
      </c>
      <c r="G1795" s="8">
        <v>15</v>
      </c>
      <c r="H1795" s="8">
        <v>87.094999999999999</v>
      </c>
    </row>
    <row r="1796" spans="1:8" s="7" customFormat="1" ht="63" hidden="1" outlineLevel="1" x14ac:dyDescent="0.25">
      <c r="A1796" s="6">
        <v>872</v>
      </c>
      <c r="B1796" s="8" t="s">
        <v>215</v>
      </c>
      <c r="C1796" s="54" t="s">
        <v>1471</v>
      </c>
      <c r="D1796" s="8">
        <v>2020</v>
      </c>
      <c r="E1796" s="8"/>
      <c r="F1796" s="8">
        <v>140</v>
      </c>
      <c r="G1796" s="8">
        <v>5</v>
      </c>
      <c r="H1796" s="8">
        <v>124.227</v>
      </c>
    </row>
    <row r="1797" spans="1:8" s="7" customFormat="1" ht="63" hidden="1" outlineLevel="1" x14ac:dyDescent="0.25">
      <c r="A1797" s="6">
        <v>1500</v>
      </c>
      <c r="B1797" s="8" t="s">
        <v>215</v>
      </c>
      <c r="C1797" s="54" t="s">
        <v>1472</v>
      </c>
      <c r="D1797" s="8">
        <v>2020</v>
      </c>
      <c r="E1797" s="8"/>
      <c r="F1797" s="8">
        <v>40</v>
      </c>
      <c r="G1797" s="8">
        <v>15</v>
      </c>
      <c r="H1797" s="8">
        <v>68.093000000000004</v>
      </c>
    </row>
    <row r="1798" spans="1:8" s="7" customFormat="1" ht="63" hidden="1" outlineLevel="1" x14ac:dyDescent="0.25">
      <c r="A1798" s="6">
        <v>1015</v>
      </c>
      <c r="B1798" s="8" t="s">
        <v>215</v>
      </c>
      <c r="C1798" s="54" t="s">
        <v>1473</v>
      </c>
      <c r="D1798" s="8">
        <v>2020</v>
      </c>
      <c r="E1798" s="8"/>
      <c r="F1798" s="8">
        <v>20</v>
      </c>
      <c r="G1798" s="8">
        <v>1</v>
      </c>
      <c r="H1798" s="8">
        <v>65.599999999999994</v>
      </c>
    </row>
    <row r="1799" spans="1:8" s="7" customFormat="1" ht="63" hidden="1" outlineLevel="1" x14ac:dyDescent="0.25">
      <c r="A1799" s="6">
        <v>958</v>
      </c>
      <c r="B1799" s="8" t="s">
        <v>215</v>
      </c>
      <c r="C1799" s="54" t="s">
        <v>1474</v>
      </c>
      <c r="D1799" s="8">
        <v>2020</v>
      </c>
      <c r="E1799" s="8"/>
      <c r="F1799" s="8">
        <v>100</v>
      </c>
      <c r="G1799" s="8">
        <v>5</v>
      </c>
      <c r="H1799" s="8">
        <v>98.498000000000005</v>
      </c>
    </row>
    <row r="1800" spans="1:8" s="7" customFormat="1" ht="78.75" hidden="1" outlineLevel="1" x14ac:dyDescent="0.25">
      <c r="A1800" s="6">
        <v>1554</v>
      </c>
      <c r="B1800" s="8" t="s">
        <v>215</v>
      </c>
      <c r="C1800" s="54" t="s">
        <v>1475</v>
      </c>
      <c r="D1800" s="8">
        <v>2020</v>
      </c>
      <c r="E1800" s="8"/>
      <c r="F1800" s="8">
        <v>90</v>
      </c>
      <c r="G1800" s="8">
        <v>5</v>
      </c>
      <c r="H1800" s="8">
        <v>99.075999999999993</v>
      </c>
    </row>
    <row r="1801" spans="1:8" s="7" customFormat="1" ht="63" hidden="1" outlineLevel="1" x14ac:dyDescent="0.25">
      <c r="A1801" s="6">
        <v>1606</v>
      </c>
      <c r="B1801" s="8" t="s">
        <v>215</v>
      </c>
      <c r="C1801" s="54" t="s">
        <v>1476</v>
      </c>
      <c r="D1801" s="8">
        <v>2020</v>
      </c>
      <c r="E1801" s="8"/>
      <c r="F1801" s="8">
        <v>30</v>
      </c>
      <c r="G1801" s="8">
        <v>101.2</v>
      </c>
      <c r="H1801" s="8">
        <v>67.495999999999995</v>
      </c>
    </row>
    <row r="1802" spans="1:8" s="7" customFormat="1" ht="63" hidden="1" outlineLevel="1" x14ac:dyDescent="0.25">
      <c r="A1802" s="6">
        <v>694</v>
      </c>
      <c r="B1802" s="8" t="s">
        <v>215</v>
      </c>
      <c r="C1802" s="54" t="s">
        <v>1477</v>
      </c>
      <c r="D1802" s="8">
        <v>2020</v>
      </c>
      <c r="E1802" s="8"/>
      <c r="F1802" s="8">
        <v>160</v>
      </c>
      <c r="G1802" s="8">
        <v>15</v>
      </c>
      <c r="H1802" s="8">
        <v>159.00800000000001</v>
      </c>
    </row>
    <row r="1803" spans="1:8" s="7" customFormat="1" ht="63" hidden="1" outlineLevel="1" x14ac:dyDescent="0.25">
      <c r="A1803" s="6">
        <v>966</v>
      </c>
      <c r="B1803" s="8" t="s">
        <v>215</v>
      </c>
      <c r="C1803" s="54" t="s">
        <v>1478</v>
      </c>
      <c r="D1803" s="8">
        <v>2020</v>
      </c>
      <c r="E1803" s="8"/>
      <c r="F1803" s="8">
        <v>215</v>
      </c>
      <c r="G1803" s="8">
        <v>15</v>
      </c>
      <c r="H1803" s="8">
        <v>94.602000000000004</v>
      </c>
    </row>
    <row r="1804" spans="1:8" s="7" customFormat="1" ht="78.75" hidden="1" outlineLevel="1" x14ac:dyDescent="0.25">
      <c r="A1804" s="6">
        <v>1433</v>
      </c>
      <c r="B1804" s="8" t="s">
        <v>215</v>
      </c>
      <c r="C1804" s="54" t="s">
        <v>1479</v>
      </c>
      <c r="D1804" s="8">
        <v>2020</v>
      </c>
      <c r="E1804" s="8"/>
      <c r="F1804" s="8">
        <v>100</v>
      </c>
      <c r="G1804" s="8">
        <v>5</v>
      </c>
      <c r="H1804" s="8">
        <v>143.827</v>
      </c>
    </row>
    <row r="1805" spans="1:8" s="7" customFormat="1" ht="78.75" hidden="1" outlineLevel="1" x14ac:dyDescent="0.25">
      <c r="A1805" s="6">
        <v>1720</v>
      </c>
      <c r="B1805" s="8" t="s">
        <v>215</v>
      </c>
      <c r="C1805" s="54" t="s">
        <v>887</v>
      </c>
      <c r="D1805" s="8">
        <v>2020</v>
      </c>
      <c r="E1805" s="8"/>
      <c r="F1805" s="8">
        <v>275</v>
      </c>
      <c r="G1805" s="8">
        <v>10</v>
      </c>
      <c r="H1805" s="8">
        <v>377.46800000000002</v>
      </c>
    </row>
    <row r="1806" spans="1:8" s="7" customFormat="1" ht="63" hidden="1" outlineLevel="1" x14ac:dyDescent="0.25">
      <c r="A1806" s="6">
        <v>900</v>
      </c>
      <c r="B1806" s="8" t="s">
        <v>215</v>
      </c>
      <c r="C1806" s="54" t="s">
        <v>1480</v>
      </c>
      <c r="D1806" s="8">
        <v>2020</v>
      </c>
      <c r="E1806" s="8"/>
      <c r="F1806" s="8">
        <v>60</v>
      </c>
      <c r="G1806" s="8">
        <v>5</v>
      </c>
      <c r="H1806" s="8">
        <v>180.791</v>
      </c>
    </row>
    <row r="1807" spans="1:8" s="7" customFormat="1" ht="63" hidden="1" outlineLevel="1" x14ac:dyDescent="0.25">
      <c r="A1807" s="6">
        <v>765</v>
      </c>
      <c r="B1807" s="8" t="s">
        <v>215</v>
      </c>
      <c r="C1807" s="54" t="s">
        <v>1481</v>
      </c>
      <c r="D1807" s="8">
        <v>2020</v>
      </c>
      <c r="E1807" s="8"/>
      <c r="F1807" s="8">
        <v>42</v>
      </c>
      <c r="G1807" s="8">
        <v>15</v>
      </c>
      <c r="H1807" s="8">
        <v>67.963999999999999</v>
      </c>
    </row>
    <row r="1808" spans="1:8" s="7" customFormat="1" ht="78.75" hidden="1" outlineLevel="1" x14ac:dyDescent="0.25">
      <c r="A1808" s="6">
        <v>1714</v>
      </c>
      <c r="B1808" s="8" t="s">
        <v>215</v>
      </c>
      <c r="C1808" s="54" t="s">
        <v>1482</v>
      </c>
      <c r="D1808" s="8">
        <v>2020</v>
      </c>
      <c r="E1808" s="8"/>
      <c r="F1808" s="8">
        <v>500</v>
      </c>
      <c r="G1808" s="8">
        <v>14</v>
      </c>
      <c r="H1808" s="8">
        <v>150.93100000000001</v>
      </c>
    </row>
    <row r="1809" spans="1:8" s="7" customFormat="1" ht="63" hidden="1" outlineLevel="1" x14ac:dyDescent="0.25">
      <c r="A1809" s="6">
        <v>732</v>
      </c>
      <c r="B1809" s="8" t="s">
        <v>215</v>
      </c>
      <c r="C1809" s="54" t="s">
        <v>1483</v>
      </c>
      <c r="D1809" s="8">
        <v>2020</v>
      </c>
      <c r="E1809" s="8"/>
      <c r="F1809" s="8">
        <v>274</v>
      </c>
      <c r="G1809" s="8">
        <v>12</v>
      </c>
      <c r="H1809" s="8">
        <v>431.81299999999999</v>
      </c>
    </row>
    <row r="1810" spans="1:8" s="7" customFormat="1" ht="78.75" hidden="1" outlineLevel="1" x14ac:dyDescent="0.25">
      <c r="A1810" s="6">
        <v>0</v>
      </c>
      <c r="B1810" s="8" t="s">
        <v>215</v>
      </c>
      <c r="C1810" s="54" t="s">
        <v>1484</v>
      </c>
      <c r="D1810" s="8">
        <v>2020</v>
      </c>
      <c r="E1810" s="8"/>
      <c r="F1810" s="8">
        <v>115</v>
      </c>
      <c r="G1810" s="8">
        <v>103</v>
      </c>
      <c r="H1810" s="8">
        <v>133.26499999999999</v>
      </c>
    </row>
    <row r="1811" spans="1:8" s="7" customFormat="1" ht="110.25" hidden="1" outlineLevel="1" x14ac:dyDescent="0.25">
      <c r="A1811" s="6">
        <v>984</v>
      </c>
      <c r="B1811" s="8" t="s">
        <v>215</v>
      </c>
      <c r="C1811" s="54" t="s">
        <v>888</v>
      </c>
      <c r="D1811" s="8">
        <v>2020</v>
      </c>
      <c r="E1811" s="8"/>
      <c r="F1811" s="8">
        <v>5</v>
      </c>
      <c r="G1811" s="8">
        <v>40</v>
      </c>
      <c r="H1811" s="8">
        <v>20.218</v>
      </c>
    </row>
    <row r="1812" spans="1:8" s="7" customFormat="1" ht="63" hidden="1" outlineLevel="1" x14ac:dyDescent="0.25">
      <c r="A1812" s="6">
        <v>877</v>
      </c>
      <c r="B1812" s="8" t="s">
        <v>215</v>
      </c>
      <c r="C1812" s="54" t="s">
        <v>1485</v>
      </c>
      <c r="D1812" s="8">
        <v>2020</v>
      </c>
      <c r="E1812" s="8"/>
      <c r="F1812" s="8">
        <v>80</v>
      </c>
      <c r="G1812" s="8">
        <v>5</v>
      </c>
      <c r="H1812" s="8">
        <v>87.997</v>
      </c>
    </row>
    <row r="1813" spans="1:8" s="7" customFormat="1" ht="63" hidden="1" outlineLevel="1" x14ac:dyDescent="0.25">
      <c r="A1813" s="6">
        <v>1509</v>
      </c>
      <c r="B1813" s="8" t="s">
        <v>215</v>
      </c>
      <c r="C1813" s="54" t="s">
        <v>1486</v>
      </c>
      <c r="D1813" s="8">
        <v>2020</v>
      </c>
      <c r="E1813" s="8"/>
      <c r="F1813" s="8">
        <v>100</v>
      </c>
      <c r="G1813" s="8">
        <v>15</v>
      </c>
      <c r="H1813" s="8">
        <v>136.648</v>
      </c>
    </row>
    <row r="1814" spans="1:8" s="7" customFormat="1" ht="63" hidden="1" outlineLevel="1" x14ac:dyDescent="0.25">
      <c r="A1814" s="6">
        <v>818</v>
      </c>
      <c r="B1814" s="8" t="s">
        <v>215</v>
      </c>
      <c r="C1814" s="54" t="s">
        <v>1487</v>
      </c>
      <c r="D1814" s="8">
        <v>2020</v>
      </c>
      <c r="E1814" s="8"/>
      <c r="F1814" s="8">
        <v>140</v>
      </c>
      <c r="G1814" s="8">
        <v>14</v>
      </c>
      <c r="H1814" s="8">
        <v>143.86000000000001</v>
      </c>
    </row>
    <row r="1815" spans="1:8" s="7" customFormat="1" ht="63" hidden="1" outlineLevel="1" x14ac:dyDescent="0.25">
      <c r="A1815" s="6">
        <v>1452</v>
      </c>
      <c r="B1815" s="8" t="s">
        <v>215</v>
      </c>
      <c r="C1815" s="54" t="s">
        <v>1488</v>
      </c>
      <c r="D1815" s="8">
        <v>2020</v>
      </c>
      <c r="E1815" s="8"/>
      <c r="F1815" s="8">
        <v>40</v>
      </c>
      <c r="G1815" s="8">
        <v>5</v>
      </c>
      <c r="H1815" s="8">
        <v>66.783000000000001</v>
      </c>
    </row>
    <row r="1816" spans="1:8" s="7" customFormat="1" ht="78.75" hidden="1" outlineLevel="1" x14ac:dyDescent="0.25">
      <c r="A1816" s="6">
        <v>1744</v>
      </c>
      <c r="B1816" s="8" t="s">
        <v>215</v>
      </c>
      <c r="C1816" s="54" t="s">
        <v>889</v>
      </c>
      <c r="D1816" s="8">
        <v>2020</v>
      </c>
      <c r="E1816" s="8"/>
      <c r="F1816" s="8">
        <v>16</v>
      </c>
      <c r="G1816" s="8">
        <v>63</v>
      </c>
      <c r="H1816" s="8">
        <v>41.283000000000001</v>
      </c>
    </row>
    <row r="1817" spans="1:8" s="7" customFormat="1" ht="78.75" hidden="1" outlineLevel="1" x14ac:dyDescent="0.25">
      <c r="A1817" s="6">
        <v>1432</v>
      </c>
      <c r="B1817" s="8" t="s">
        <v>215</v>
      </c>
      <c r="C1817" s="54" t="s">
        <v>1489</v>
      </c>
      <c r="D1817" s="8">
        <v>2020</v>
      </c>
      <c r="E1817" s="8"/>
      <c r="F1817" s="8">
        <v>75</v>
      </c>
      <c r="G1817" s="8">
        <v>3</v>
      </c>
      <c r="H1817" s="8">
        <v>140.327</v>
      </c>
    </row>
    <row r="1818" spans="1:8" s="7" customFormat="1" ht="63" hidden="1" outlineLevel="1" x14ac:dyDescent="0.25">
      <c r="A1818" s="6">
        <v>735</v>
      </c>
      <c r="B1818" s="8" t="s">
        <v>215</v>
      </c>
      <c r="C1818" s="54" t="s">
        <v>1490</v>
      </c>
      <c r="D1818" s="8">
        <v>2020</v>
      </c>
      <c r="E1818" s="8"/>
      <c r="F1818" s="8">
        <v>30</v>
      </c>
      <c r="G1818" s="8">
        <v>12</v>
      </c>
      <c r="H1818" s="8">
        <v>94.435000000000002</v>
      </c>
    </row>
    <row r="1819" spans="1:8" s="7" customFormat="1" ht="78.75" hidden="1" outlineLevel="1" x14ac:dyDescent="0.25">
      <c r="A1819" s="6">
        <v>1430</v>
      </c>
      <c r="B1819" s="8" t="s">
        <v>215</v>
      </c>
      <c r="C1819" s="54" t="s">
        <v>1491</v>
      </c>
      <c r="D1819" s="8">
        <v>2020</v>
      </c>
      <c r="E1819" s="8"/>
      <c r="F1819" s="8">
        <v>20</v>
      </c>
      <c r="G1819" s="8">
        <v>6</v>
      </c>
      <c r="H1819" s="8">
        <v>62.195</v>
      </c>
    </row>
    <row r="1820" spans="1:8" s="7" customFormat="1" ht="78.75" hidden="1" outlineLevel="1" x14ac:dyDescent="0.25">
      <c r="A1820" s="6">
        <v>1014</v>
      </c>
      <c r="B1820" s="8" t="s">
        <v>215</v>
      </c>
      <c r="C1820" s="54" t="s">
        <v>1492</v>
      </c>
      <c r="D1820" s="8">
        <v>2020</v>
      </c>
      <c r="E1820" s="8"/>
      <c r="F1820" s="8">
        <v>55</v>
      </c>
      <c r="G1820" s="8">
        <v>5</v>
      </c>
      <c r="H1820" s="8">
        <v>119.914</v>
      </c>
    </row>
    <row r="1821" spans="1:8" s="7" customFormat="1" ht="63" hidden="1" outlineLevel="1" x14ac:dyDescent="0.25">
      <c r="A1821" s="6">
        <v>702</v>
      </c>
      <c r="B1821" s="8" t="s">
        <v>215</v>
      </c>
      <c r="C1821" s="54" t="s">
        <v>1493</v>
      </c>
      <c r="D1821" s="8">
        <v>2020</v>
      </c>
      <c r="E1821" s="8"/>
      <c r="F1821" s="8">
        <v>50</v>
      </c>
      <c r="G1821" s="8">
        <v>15</v>
      </c>
      <c r="H1821" s="8">
        <v>85.251000000000005</v>
      </c>
    </row>
    <row r="1822" spans="1:8" s="7" customFormat="1" ht="63" hidden="1" outlineLevel="1" x14ac:dyDescent="0.25">
      <c r="A1822" s="6">
        <v>698</v>
      </c>
      <c r="B1822" s="8" t="s">
        <v>215</v>
      </c>
      <c r="C1822" s="54" t="s">
        <v>1494</v>
      </c>
      <c r="D1822" s="8">
        <v>2020</v>
      </c>
      <c r="E1822" s="8"/>
      <c r="F1822" s="8">
        <v>60</v>
      </c>
      <c r="G1822" s="8">
        <v>15</v>
      </c>
      <c r="H1822" s="8">
        <v>87.370999999999995</v>
      </c>
    </row>
    <row r="1823" spans="1:8" s="7" customFormat="1" ht="63" hidden="1" outlineLevel="1" x14ac:dyDescent="0.25">
      <c r="A1823" s="6">
        <v>1454</v>
      </c>
      <c r="B1823" s="8" t="s">
        <v>215</v>
      </c>
      <c r="C1823" s="54" t="s">
        <v>1495</v>
      </c>
      <c r="D1823" s="8">
        <v>2020</v>
      </c>
      <c r="E1823" s="8"/>
      <c r="F1823" s="8">
        <v>130</v>
      </c>
      <c r="G1823" s="8">
        <v>15</v>
      </c>
      <c r="H1823" s="8">
        <v>151.94800000000001</v>
      </c>
    </row>
    <row r="1824" spans="1:8" s="7" customFormat="1" ht="63" hidden="1" outlineLevel="1" x14ac:dyDescent="0.25">
      <c r="A1824" s="6">
        <v>785</v>
      </c>
      <c r="B1824" s="8" t="s">
        <v>215</v>
      </c>
      <c r="C1824" s="54" t="s">
        <v>1496</v>
      </c>
      <c r="D1824" s="8">
        <v>2020</v>
      </c>
      <c r="E1824" s="8"/>
      <c r="F1824" s="8">
        <v>60</v>
      </c>
      <c r="G1824" s="8">
        <v>20</v>
      </c>
      <c r="H1824" s="8">
        <v>78.811000000000007</v>
      </c>
    </row>
    <row r="1825" spans="1:8" s="7" customFormat="1" ht="63" hidden="1" outlineLevel="1" x14ac:dyDescent="0.25">
      <c r="A1825" s="6">
        <v>1478</v>
      </c>
      <c r="B1825" s="8" t="s">
        <v>215</v>
      </c>
      <c r="C1825" s="54" t="s">
        <v>1497</v>
      </c>
      <c r="D1825" s="8">
        <v>2020</v>
      </c>
      <c r="E1825" s="8"/>
      <c r="F1825" s="8">
        <v>90</v>
      </c>
      <c r="G1825" s="8">
        <v>45</v>
      </c>
      <c r="H1825" s="8">
        <v>134.93700000000001</v>
      </c>
    </row>
    <row r="1826" spans="1:8" s="7" customFormat="1" ht="63" hidden="1" outlineLevel="1" x14ac:dyDescent="0.25">
      <c r="A1826" s="6">
        <v>992</v>
      </c>
      <c r="B1826" s="8" t="s">
        <v>215</v>
      </c>
      <c r="C1826" s="54" t="s">
        <v>1498</v>
      </c>
      <c r="D1826" s="8">
        <v>2020</v>
      </c>
      <c r="E1826" s="8"/>
      <c r="F1826" s="8">
        <v>180</v>
      </c>
      <c r="G1826" s="8">
        <v>5</v>
      </c>
      <c r="H1826" s="8">
        <v>258.89499999999998</v>
      </c>
    </row>
    <row r="1827" spans="1:8" s="7" customFormat="1" ht="126" hidden="1" outlineLevel="1" x14ac:dyDescent="0.25">
      <c r="A1827" s="6">
        <v>273</v>
      </c>
      <c r="B1827" s="8" t="s">
        <v>215</v>
      </c>
      <c r="C1827" s="54" t="s">
        <v>1499</v>
      </c>
      <c r="D1827" s="8">
        <v>2020</v>
      </c>
      <c r="E1827" s="8"/>
      <c r="F1827" s="8">
        <v>152</v>
      </c>
      <c r="G1827" s="8">
        <v>6</v>
      </c>
      <c r="H1827" s="8">
        <v>269.48899999999998</v>
      </c>
    </row>
    <row r="1828" spans="1:8" s="7" customFormat="1" ht="78.75" hidden="1" outlineLevel="1" x14ac:dyDescent="0.25">
      <c r="A1828" s="6">
        <v>1038</v>
      </c>
      <c r="B1828" s="8" t="s">
        <v>215</v>
      </c>
      <c r="C1828" s="54" t="s">
        <v>1500</v>
      </c>
      <c r="D1828" s="8">
        <v>2020</v>
      </c>
      <c r="E1828" s="8"/>
      <c r="F1828" s="8">
        <v>35</v>
      </c>
      <c r="G1828" s="8">
        <v>14</v>
      </c>
      <c r="H1828" s="8">
        <v>108</v>
      </c>
    </row>
    <row r="1829" spans="1:8" s="7" customFormat="1" ht="63" hidden="1" outlineLevel="1" x14ac:dyDescent="0.25">
      <c r="A1829" s="6">
        <v>1079</v>
      </c>
      <c r="B1829" s="8" t="s">
        <v>215</v>
      </c>
      <c r="C1829" s="54" t="s">
        <v>1501</v>
      </c>
      <c r="D1829" s="8">
        <v>2020</v>
      </c>
      <c r="E1829" s="8"/>
      <c r="F1829" s="8">
        <v>160</v>
      </c>
      <c r="G1829" s="8">
        <v>10</v>
      </c>
      <c r="H1829" s="8">
        <v>197.54400000000001</v>
      </c>
    </row>
    <row r="1830" spans="1:8" s="7" customFormat="1" ht="78.75" hidden="1" outlineLevel="1" x14ac:dyDescent="0.25">
      <c r="A1830" s="6">
        <v>1072</v>
      </c>
      <c r="B1830" s="8" t="s">
        <v>215</v>
      </c>
      <c r="C1830" s="54" t="s">
        <v>895</v>
      </c>
      <c r="D1830" s="8">
        <v>2020</v>
      </c>
      <c r="E1830" s="8"/>
      <c r="F1830" s="8">
        <v>45</v>
      </c>
      <c r="G1830" s="8">
        <v>15</v>
      </c>
      <c r="H1830" s="8">
        <v>94.194999999999993</v>
      </c>
    </row>
    <row r="1831" spans="1:8" s="7" customFormat="1" ht="63" hidden="1" outlineLevel="1" x14ac:dyDescent="0.25">
      <c r="A1831" s="6">
        <v>1480</v>
      </c>
      <c r="B1831" s="8" t="s">
        <v>215</v>
      </c>
      <c r="C1831" s="54" t="s">
        <v>1502</v>
      </c>
      <c r="D1831" s="8">
        <v>2020</v>
      </c>
      <c r="E1831" s="8"/>
      <c r="F1831" s="8">
        <v>110</v>
      </c>
      <c r="G1831" s="8">
        <v>13</v>
      </c>
      <c r="H1831" s="8">
        <v>151.70599999999999</v>
      </c>
    </row>
    <row r="1832" spans="1:8" s="7" customFormat="1" ht="63" hidden="1" outlineLevel="1" x14ac:dyDescent="0.25">
      <c r="A1832" s="6">
        <v>1496</v>
      </c>
      <c r="B1832" s="8" t="s">
        <v>215</v>
      </c>
      <c r="C1832" s="54" t="s">
        <v>1503</v>
      </c>
      <c r="D1832" s="8">
        <v>2020</v>
      </c>
      <c r="E1832" s="8"/>
      <c r="F1832" s="8">
        <v>100</v>
      </c>
      <c r="G1832" s="8">
        <v>15</v>
      </c>
      <c r="H1832" s="8">
        <v>147.83500000000001</v>
      </c>
    </row>
    <row r="1833" spans="1:8" s="7" customFormat="1" ht="63" hidden="1" outlineLevel="1" x14ac:dyDescent="0.25">
      <c r="A1833" s="6">
        <v>1160</v>
      </c>
      <c r="B1833" s="8" t="s">
        <v>215</v>
      </c>
      <c r="C1833" s="54" t="s">
        <v>1504</v>
      </c>
      <c r="D1833" s="8">
        <v>2020</v>
      </c>
      <c r="E1833" s="8"/>
      <c r="F1833" s="8">
        <v>30</v>
      </c>
      <c r="G1833" s="8">
        <v>15</v>
      </c>
      <c r="H1833" s="8">
        <v>127.883</v>
      </c>
    </row>
    <row r="1834" spans="1:8" s="7" customFormat="1" ht="63" hidden="1" outlineLevel="1" x14ac:dyDescent="0.25">
      <c r="A1834" s="6">
        <v>982</v>
      </c>
      <c r="B1834" s="8" t="s">
        <v>215</v>
      </c>
      <c r="C1834" s="54" t="s">
        <v>1505</v>
      </c>
      <c r="D1834" s="8">
        <v>2020</v>
      </c>
      <c r="E1834" s="8"/>
      <c r="F1834" s="8">
        <v>40</v>
      </c>
      <c r="G1834" s="8">
        <v>15</v>
      </c>
      <c r="H1834" s="8">
        <v>146.26300000000001</v>
      </c>
    </row>
    <row r="1835" spans="1:8" s="7" customFormat="1" ht="78.75" hidden="1" outlineLevel="1" x14ac:dyDescent="0.25">
      <c r="A1835" s="6">
        <v>1553</v>
      </c>
      <c r="B1835" s="8" t="s">
        <v>215</v>
      </c>
      <c r="C1835" s="54" t="s">
        <v>1506</v>
      </c>
      <c r="D1835" s="8">
        <v>2020</v>
      </c>
      <c r="E1835" s="8"/>
      <c r="F1835" s="8">
        <v>20</v>
      </c>
      <c r="G1835" s="8">
        <v>15</v>
      </c>
      <c r="H1835" s="8">
        <v>111.072</v>
      </c>
    </row>
    <row r="1836" spans="1:8" s="7" customFormat="1" ht="63" hidden="1" outlineLevel="1" x14ac:dyDescent="0.25">
      <c r="A1836" s="6">
        <v>1477</v>
      </c>
      <c r="B1836" s="8" t="s">
        <v>215</v>
      </c>
      <c r="C1836" s="54" t="s">
        <v>1507</v>
      </c>
      <c r="D1836" s="8">
        <v>2020</v>
      </c>
      <c r="E1836" s="8"/>
      <c r="F1836" s="8">
        <v>125</v>
      </c>
      <c r="G1836" s="8">
        <v>15</v>
      </c>
      <c r="H1836" s="8">
        <v>291.47800000000001</v>
      </c>
    </row>
    <row r="1837" spans="1:8" s="7" customFormat="1" ht="63" hidden="1" outlineLevel="1" x14ac:dyDescent="0.25">
      <c r="A1837" s="6">
        <v>1301</v>
      </c>
      <c r="B1837" s="8" t="s">
        <v>215</v>
      </c>
      <c r="C1837" s="54" t="s">
        <v>1508</v>
      </c>
      <c r="D1837" s="8">
        <v>2020</v>
      </c>
      <c r="E1837" s="8"/>
      <c r="F1837" s="8">
        <v>60</v>
      </c>
      <c r="G1837" s="8">
        <v>15</v>
      </c>
      <c r="H1837" s="8">
        <v>67.069999999999993</v>
      </c>
    </row>
    <row r="1838" spans="1:8" s="7" customFormat="1" ht="78.75" hidden="1" outlineLevel="1" x14ac:dyDescent="0.25">
      <c r="A1838" s="6">
        <v>1549</v>
      </c>
      <c r="B1838" s="8" t="s">
        <v>215</v>
      </c>
      <c r="C1838" s="54" t="s">
        <v>1509</v>
      </c>
      <c r="D1838" s="8">
        <v>2020</v>
      </c>
      <c r="E1838" s="8"/>
      <c r="F1838" s="8">
        <v>120</v>
      </c>
      <c r="G1838" s="8">
        <v>29</v>
      </c>
      <c r="H1838" s="8">
        <v>150.55799999999999</v>
      </c>
    </row>
    <row r="1839" spans="1:8" s="7" customFormat="1" ht="63" hidden="1" outlineLevel="1" x14ac:dyDescent="0.25">
      <c r="A1839" s="6">
        <v>1027</v>
      </c>
      <c r="B1839" s="8" t="s">
        <v>215</v>
      </c>
      <c r="C1839" s="54" t="s">
        <v>1510</v>
      </c>
      <c r="D1839" s="8">
        <v>2020</v>
      </c>
      <c r="E1839" s="8"/>
      <c r="F1839" s="8">
        <v>200</v>
      </c>
      <c r="G1839" s="8">
        <v>30</v>
      </c>
      <c r="H1839" s="8">
        <v>195.46100000000001</v>
      </c>
    </row>
    <row r="1840" spans="1:8" s="7" customFormat="1" ht="78.75" hidden="1" outlineLevel="1" x14ac:dyDescent="0.25">
      <c r="A1840" s="6">
        <v>1775</v>
      </c>
      <c r="B1840" s="8" t="s">
        <v>215</v>
      </c>
      <c r="C1840" s="54" t="s">
        <v>1511</v>
      </c>
      <c r="D1840" s="8">
        <v>2020</v>
      </c>
      <c r="E1840" s="8"/>
      <c r="F1840" s="8">
        <v>136</v>
      </c>
      <c r="G1840" s="8">
        <v>15</v>
      </c>
      <c r="H1840" s="8">
        <v>224.20099999999999</v>
      </c>
    </row>
    <row r="1841" spans="1:8" s="7" customFormat="1" ht="63" hidden="1" outlineLevel="1" x14ac:dyDescent="0.25">
      <c r="A1841" s="6">
        <v>1004</v>
      </c>
      <c r="B1841" s="8" t="s">
        <v>215</v>
      </c>
      <c r="C1841" s="54" t="s">
        <v>1512</v>
      </c>
      <c r="D1841" s="8">
        <v>2020</v>
      </c>
      <c r="E1841" s="8"/>
      <c r="F1841" s="8">
        <v>20</v>
      </c>
      <c r="G1841" s="8">
        <v>5</v>
      </c>
      <c r="H1841" s="8">
        <v>108.93</v>
      </c>
    </row>
    <row r="1842" spans="1:8" s="7" customFormat="1" ht="63" hidden="1" outlineLevel="1" x14ac:dyDescent="0.25">
      <c r="A1842" s="6">
        <v>142</v>
      </c>
      <c r="B1842" s="8" t="s">
        <v>215</v>
      </c>
      <c r="C1842" s="54" t="s">
        <v>1513</v>
      </c>
      <c r="D1842" s="8">
        <v>2020</v>
      </c>
      <c r="E1842" s="8"/>
      <c r="F1842" s="8">
        <v>40</v>
      </c>
      <c r="G1842" s="8">
        <v>20</v>
      </c>
      <c r="H1842" s="8">
        <v>120.21</v>
      </c>
    </row>
    <row r="1843" spans="1:8" s="7" customFormat="1" ht="94.5" hidden="1" outlineLevel="1" x14ac:dyDescent="0.25">
      <c r="A1843" s="6">
        <v>1125</v>
      </c>
      <c r="B1843" s="8" t="s">
        <v>215</v>
      </c>
      <c r="C1843" s="54" t="s">
        <v>1514</v>
      </c>
      <c r="D1843" s="8">
        <v>2020</v>
      </c>
      <c r="E1843" s="8"/>
      <c r="F1843" s="8">
        <v>30</v>
      </c>
      <c r="G1843" s="8">
        <v>30</v>
      </c>
      <c r="H1843" s="8">
        <v>127.45</v>
      </c>
    </row>
    <row r="1844" spans="1:8" s="7" customFormat="1" ht="63" hidden="1" outlineLevel="1" x14ac:dyDescent="0.25">
      <c r="A1844" s="6">
        <v>1578</v>
      </c>
      <c r="B1844" s="8" t="s">
        <v>215</v>
      </c>
      <c r="C1844" s="54" t="s">
        <v>1515</v>
      </c>
      <c r="D1844" s="8">
        <v>2020</v>
      </c>
      <c r="E1844" s="8"/>
      <c r="F1844" s="8">
        <v>21</v>
      </c>
      <c r="G1844" s="8">
        <v>15</v>
      </c>
      <c r="H1844" s="8">
        <v>96.225999999999999</v>
      </c>
    </row>
    <row r="1845" spans="1:8" s="7" customFormat="1" ht="63" hidden="1" outlineLevel="1" x14ac:dyDescent="0.25">
      <c r="A1845" s="6">
        <v>1448</v>
      </c>
      <c r="B1845" s="8" t="s">
        <v>215</v>
      </c>
      <c r="C1845" s="54" t="s">
        <v>1516</v>
      </c>
      <c r="D1845" s="8">
        <v>2020</v>
      </c>
      <c r="E1845" s="8"/>
      <c r="F1845" s="8">
        <v>190</v>
      </c>
      <c r="G1845" s="8">
        <v>15</v>
      </c>
      <c r="H1845" s="8">
        <v>207.072</v>
      </c>
    </row>
    <row r="1846" spans="1:8" s="7" customFormat="1" ht="63" hidden="1" outlineLevel="1" x14ac:dyDescent="0.25">
      <c r="A1846" s="6">
        <v>1053</v>
      </c>
      <c r="B1846" s="8" t="s">
        <v>215</v>
      </c>
      <c r="C1846" s="54" t="s">
        <v>1517</v>
      </c>
      <c r="D1846" s="8">
        <v>2020</v>
      </c>
      <c r="E1846" s="8"/>
      <c r="F1846" s="8">
        <v>270</v>
      </c>
      <c r="G1846" s="8">
        <v>30</v>
      </c>
      <c r="H1846" s="8">
        <v>258.858</v>
      </c>
    </row>
    <row r="1847" spans="1:8" s="7" customFormat="1" ht="63" hidden="1" outlineLevel="1" x14ac:dyDescent="0.25">
      <c r="A1847" s="6">
        <v>174</v>
      </c>
      <c r="B1847" s="8" t="s">
        <v>215</v>
      </c>
      <c r="C1847" s="54" t="s">
        <v>1518</v>
      </c>
      <c r="D1847" s="8">
        <v>2020</v>
      </c>
      <c r="E1847" s="8"/>
      <c r="F1847" s="8">
        <v>69</v>
      </c>
      <c r="G1847" s="8">
        <v>15</v>
      </c>
      <c r="H1847" s="8">
        <v>165.10599999999999</v>
      </c>
    </row>
    <row r="1848" spans="1:8" s="7" customFormat="1" ht="63" hidden="1" outlineLevel="1" x14ac:dyDescent="0.25">
      <c r="A1848" s="6">
        <v>1551</v>
      </c>
      <c r="B1848" s="8" t="s">
        <v>215</v>
      </c>
      <c r="C1848" s="54" t="s">
        <v>1519</v>
      </c>
      <c r="D1848" s="8">
        <v>2020</v>
      </c>
      <c r="E1848" s="8"/>
      <c r="F1848" s="8">
        <v>170</v>
      </c>
      <c r="G1848" s="8">
        <v>10</v>
      </c>
      <c r="H1848" s="8">
        <v>138.05600000000001</v>
      </c>
    </row>
    <row r="1849" spans="1:8" s="7" customFormat="1" ht="63" hidden="1" outlineLevel="1" x14ac:dyDescent="0.25">
      <c r="A1849" s="6">
        <v>1479</v>
      </c>
      <c r="B1849" s="8" t="s">
        <v>215</v>
      </c>
      <c r="C1849" s="54" t="s">
        <v>1520</v>
      </c>
      <c r="D1849" s="8">
        <v>2020</v>
      </c>
      <c r="E1849" s="8"/>
      <c r="F1849" s="8">
        <v>80</v>
      </c>
      <c r="G1849" s="8">
        <v>15</v>
      </c>
      <c r="H1849" s="8">
        <v>109.536</v>
      </c>
    </row>
    <row r="1850" spans="1:8" s="7" customFormat="1" ht="63" hidden="1" outlineLevel="1" x14ac:dyDescent="0.25">
      <c r="A1850" s="6">
        <v>1476</v>
      </c>
      <c r="B1850" s="8" t="s">
        <v>215</v>
      </c>
      <c r="C1850" s="54" t="s">
        <v>1521</v>
      </c>
      <c r="D1850" s="8">
        <v>2020</v>
      </c>
      <c r="E1850" s="8"/>
      <c r="F1850" s="8">
        <v>70</v>
      </c>
      <c r="G1850" s="8">
        <v>15</v>
      </c>
      <c r="H1850" s="8">
        <v>106.152</v>
      </c>
    </row>
    <row r="1851" spans="1:8" s="7" customFormat="1" ht="63" hidden="1" outlineLevel="1" x14ac:dyDescent="0.25">
      <c r="A1851" s="6">
        <v>1596</v>
      </c>
      <c r="B1851" s="8" t="s">
        <v>215</v>
      </c>
      <c r="C1851" s="54" t="s">
        <v>1522</v>
      </c>
      <c r="D1851" s="8">
        <v>2020</v>
      </c>
      <c r="E1851" s="8"/>
      <c r="F1851" s="8">
        <v>85</v>
      </c>
      <c r="G1851" s="8">
        <v>15</v>
      </c>
      <c r="H1851" s="8">
        <v>246.261</v>
      </c>
    </row>
    <row r="1852" spans="1:8" s="7" customFormat="1" ht="78.75" hidden="1" outlineLevel="1" x14ac:dyDescent="0.25">
      <c r="A1852" s="6">
        <v>794</v>
      </c>
      <c r="B1852" s="8" t="s">
        <v>215</v>
      </c>
      <c r="C1852" s="54" t="s">
        <v>899</v>
      </c>
      <c r="D1852" s="8">
        <v>2020</v>
      </c>
      <c r="E1852" s="8"/>
      <c r="F1852" s="8">
        <v>110</v>
      </c>
      <c r="G1852" s="8">
        <v>15</v>
      </c>
      <c r="H1852" s="8">
        <v>229.12200000000001</v>
      </c>
    </row>
    <row r="1853" spans="1:8" s="7" customFormat="1" ht="78.75" hidden="1" outlineLevel="1" x14ac:dyDescent="0.25">
      <c r="A1853" s="6">
        <v>1723</v>
      </c>
      <c r="B1853" s="8" t="s">
        <v>215</v>
      </c>
      <c r="C1853" s="54" t="s">
        <v>1033</v>
      </c>
      <c r="D1853" s="8">
        <v>2020</v>
      </c>
      <c r="E1853" s="8"/>
      <c r="F1853" s="8">
        <v>328</v>
      </c>
      <c r="G1853" s="8">
        <v>15</v>
      </c>
      <c r="H1853" s="8">
        <v>457.38600000000002</v>
      </c>
    </row>
    <row r="1854" spans="1:8" s="7" customFormat="1" ht="94.5" hidden="1" outlineLevel="1" x14ac:dyDescent="0.25">
      <c r="A1854" s="6">
        <v>232</v>
      </c>
      <c r="B1854" s="8" t="s">
        <v>215</v>
      </c>
      <c r="C1854" s="54" t="s">
        <v>1034</v>
      </c>
      <c r="D1854" s="8">
        <v>2020</v>
      </c>
      <c r="E1854" s="8"/>
      <c r="F1854" s="8">
        <v>25</v>
      </c>
      <c r="G1854" s="8">
        <v>30</v>
      </c>
      <c r="H1854" s="8">
        <v>193.40899999999999</v>
      </c>
    </row>
    <row r="1855" spans="1:8" s="7" customFormat="1" ht="63" hidden="1" outlineLevel="1" x14ac:dyDescent="0.25">
      <c r="A1855" s="6">
        <v>1495</v>
      </c>
      <c r="B1855" s="8" t="s">
        <v>215</v>
      </c>
      <c r="C1855" s="54" t="s">
        <v>1523</v>
      </c>
      <c r="D1855" s="8">
        <v>2020</v>
      </c>
      <c r="E1855" s="8"/>
      <c r="F1855" s="8">
        <v>94</v>
      </c>
      <c r="G1855" s="8">
        <v>15</v>
      </c>
      <c r="H1855" s="8">
        <v>229.03399999999999</v>
      </c>
    </row>
    <row r="1856" spans="1:8" s="7" customFormat="1" ht="78.75" hidden="1" outlineLevel="1" x14ac:dyDescent="0.25">
      <c r="A1856" s="6">
        <v>1735</v>
      </c>
      <c r="B1856" s="8" t="s">
        <v>215</v>
      </c>
      <c r="C1856" s="54" t="s">
        <v>1524</v>
      </c>
      <c r="D1856" s="8">
        <v>2020</v>
      </c>
      <c r="E1856" s="8"/>
      <c r="F1856" s="8">
        <v>180</v>
      </c>
      <c r="G1856" s="8">
        <v>300</v>
      </c>
      <c r="H1856" s="8">
        <v>137.52000000000001</v>
      </c>
    </row>
    <row r="1857" spans="1:8" s="7" customFormat="1" ht="63" hidden="1" outlineLevel="1" x14ac:dyDescent="0.25">
      <c r="A1857" s="6">
        <v>959</v>
      </c>
      <c r="B1857" s="8" t="s">
        <v>215</v>
      </c>
      <c r="C1857" s="54" t="s">
        <v>1525</v>
      </c>
      <c r="D1857" s="8">
        <v>2020</v>
      </c>
      <c r="E1857" s="8"/>
      <c r="F1857" s="8">
        <v>269</v>
      </c>
      <c r="G1857" s="8">
        <v>5</v>
      </c>
      <c r="H1857" s="8">
        <v>480.54399999999998</v>
      </c>
    </row>
    <row r="1858" spans="1:8" s="7" customFormat="1" ht="78.75" hidden="1" outlineLevel="1" x14ac:dyDescent="0.25">
      <c r="A1858" s="6">
        <v>784</v>
      </c>
      <c r="B1858" s="8" t="s">
        <v>215</v>
      </c>
      <c r="C1858" s="54" t="s">
        <v>1526</v>
      </c>
      <c r="D1858" s="8">
        <v>2020</v>
      </c>
      <c r="E1858" s="8"/>
      <c r="F1858" s="8">
        <v>30</v>
      </c>
      <c r="G1858" s="8">
        <v>15</v>
      </c>
      <c r="H1858" s="8">
        <v>59.283999999999999</v>
      </c>
    </row>
    <row r="1859" spans="1:8" s="7" customFormat="1" ht="63" hidden="1" outlineLevel="1" x14ac:dyDescent="0.25">
      <c r="A1859" s="6">
        <v>1449</v>
      </c>
      <c r="B1859" s="8" t="s">
        <v>215</v>
      </c>
      <c r="C1859" s="54" t="s">
        <v>1527</v>
      </c>
      <c r="D1859" s="8">
        <v>2020</v>
      </c>
      <c r="E1859" s="8"/>
      <c r="F1859" s="8">
        <v>65</v>
      </c>
      <c r="G1859" s="8">
        <v>15</v>
      </c>
      <c r="H1859" s="8">
        <v>84.676000000000002</v>
      </c>
    </row>
    <row r="1860" spans="1:8" s="7" customFormat="1" ht="47.25" hidden="1" outlineLevel="1" x14ac:dyDescent="0.25">
      <c r="A1860" s="6">
        <v>1511</v>
      </c>
      <c r="B1860" s="8" t="s">
        <v>215</v>
      </c>
      <c r="C1860" s="54" t="s">
        <v>1528</v>
      </c>
      <c r="D1860" s="8">
        <v>2020</v>
      </c>
      <c r="E1860" s="8"/>
      <c r="F1860" s="8">
        <v>100</v>
      </c>
      <c r="G1860" s="8">
        <v>15</v>
      </c>
      <c r="H1860" s="8">
        <v>127.857</v>
      </c>
    </row>
    <row r="1861" spans="1:8" s="7" customFormat="1" ht="78.75" hidden="1" outlineLevel="1" x14ac:dyDescent="0.25">
      <c r="A1861" s="6">
        <v>1737</v>
      </c>
      <c r="B1861" s="8" t="s">
        <v>215</v>
      </c>
      <c r="C1861" s="54" t="s">
        <v>902</v>
      </c>
      <c r="D1861" s="8">
        <v>2020</v>
      </c>
      <c r="E1861" s="8"/>
      <c r="F1861" s="8">
        <v>10</v>
      </c>
      <c r="G1861" s="8">
        <v>50</v>
      </c>
      <c r="H1861" s="8">
        <v>39.707000000000001</v>
      </c>
    </row>
    <row r="1862" spans="1:8" s="7" customFormat="1" ht="63" hidden="1" outlineLevel="1" x14ac:dyDescent="0.25">
      <c r="A1862" s="6">
        <v>1447</v>
      </c>
      <c r="B1862" s="8" t="s">
        <v>215</v>
      </c>
      <c r="C1862" s="54" t="s">
        <v>1529</v>
      </c>
      <c r="D1862" s="8">
        <v>2020</v>
      </c>
      <c r="E1862" s="8"/>
      <c r="F1862" s="8">
        <v>200</v>
      </c>
      <c r="G1862" s="8">
        <v>15</v>
      </c>
      <c r="H1862" s="8">
        <v>170.56700000000001</v>
      </c>
    </row>
    <row r="1863" spans="1:8" s="7" customFormat="1" ht="78.75" hidden="1" outlineLevel="1" x14ac:dyDescent="0.25">
      <c r="A1863" s="6">
        <v>1719</v>
      </c>
      <c r="B1863" s="8" t="s">
        <v>215</v>
      </c>
      <c r="C1863" s="54" t="s">
        <v>903</v>
      </c>
      <c r="D1863" s="8">
        <v>2020</v>
      </c>
      <c r="E1863" s="8"/>
      <c r="F1863" s="8">
        <v>10</v>
      </c>
      <c r="G1863" s="8">
        <v>100</v>
      </c>
      <c r="H1863" s="8">
        <v>35.698999999999998</v>
      </c>
    </row>
    <row r="1864" spans="1:8" s="7" customFormat="1" ht="78.75" hidden="1" outlineLevel="1" x14ac:dyDescent="0.25">
      <c r="A1864" s="6">
        <v>1738</v>
      </c>
      <c r="B1864" s="8" t="s">
        <v>215</v>
      </c>
      <c r="C1864" s="54" t="s">
        <v>904</v>
      </c>
      <c r="D1864" s="8">
        <v>2020</v>
      </c>
      <c r="E1864" s="8"/>
      <c r="F1864" s="8">
        <v>41</v>
      </c>
      <c r="G1864" s="8">
        <v>50</v>
      </c>
      <c r="H1864" s="8">
        <v>92.739000000000004</v>
      </c>
    </row>
    <row r="1865" spans="1:8" s="7" customFormat="1" ht="63" hidden="1" outlineLevel="1" x14ac:dyDescent="0.25">
      <c r="A1865" s="6">
        <v>1535</v>
      </c>
      <c r="B1865" s="8" t="s">
        <v>215</v>
      </c>
      <c r="C1865" s="54" t="s">
        <v>1530</v>
      </c>
      <c r="D1865" s="8">
        <v>2020</v>
      </c>
      <c r="E1865" s="8"/>
      <c r="F1865" s="8">
        <v>170</v>
      </c>
      <c r="G1865" s="8">
        <v>70</v>
      </c>
      <c r="H1865" s="8">
        <v>124.65600000000001</v>
      </c>
    </row>
    <row r="1866" spans="1:8" s="7" customFormat="1" ht="78.75" hidden="1" outlineLevel="1" x14ac:dyDescent="0.25">
      <c r="A1866" s="6">
        <v>743</v>
      </c>
      <c r="B1866" s="8" t="s">
        <v>215</v>
      </c>
      <c r="C1866" s="54" t="s">
        <v>1531</v>
      </c>
      <c r="D1866" s="8">
        <v>2020</v>
      </c>
      <c r="E1866" s="8"/>
      <c r="F1866" s="8">
        <v>36</v>
      </c>
      <c r="G1866" s="8">
        <v>15</v>
      </c>
      <c r="H1866" s="8">
        <v>59.152999999999999</v>
      </c>
    </row>
    <row r="1867" spans="1:8" s="7" customFormat="1" ht="63" hidden="1" outlineLevel="1" x14ac:dyDescent="0.25">
      <c r="A1867" s="6">
        <v>1547</v>
      </c>
      <c r="B1867" s="8" t="s">
        <v>215</v>
      </c>
      <c r="C1867" s="54" t="s">
        <v>1532</v>
      </c>
      <c r="D1867" s="8">
        <v>2020</v>
      </c>
      <c r="E1867" s="8"/>
      <c r="F1867" s="8">
        <v>251</v>
      </c>
      <c r="G1867" s="8">
        <v>59</v>
      </c>
      <c r="H1867" s="8">
        <v>411.154</v>
      </c>
    </row>
    <row r="1868" spans="1:8" s="7" customFormat="1" ht="63" hidden="1" outlineLevel="1" x14ac:dyDescent="0.25">
      <c r="A1868" s="6">
        <v>1544</v>
      </c>
      <c r="B1868" s="8" t="s">
        <v>215</v>
      </c>
      <c r="C1868" s="54" t="s">
        <v>1533</v>
      </c>
      <c r="D1868" s="8">
        <v>2020</v>
      </c>
      <c r="E1868" s="8"/>
      <c r="F1868" s="8">
        <v>110</v>
      </c>
      <c r="G1868" s="8">
        <v>15</v>
      </c>
      <c r="H1868" s="8">
        <v>139.06100000000001</v>
      </c>
    </row>
    <row r="1869" spans="1:8" s="7" customFormat="1" ht="63" hidden="1" outlineLevel="1" x14ac:dyDescent="0.25">
      <c r="A1869" s="6">
        <v>1559</v>
      </c>
      <c r="B1869" s="8" t="s">
        <v>215</v>
      </c>
      <c r="C1869" s="54" t="s">
        <v>1534</v>
      </c>
      <c r="D1869" s="8">
        <v>2020</v>
      </c>
      <c r="E1869" s="8"/>
      <c r="F1869" s="8">
        <v>80</v>
      </c>
      <c r="G1869" s="8">
        <v>15</v>
      </c>
      <c r="H1869" s="8">
        <v>106.492</v>
      </c>
    </row>
    <row r="1870" spans="1:8" s="7" customFormat="1" ht="63" hidden="1" outlineLevel="1" x14ac:dyDescent="0.25">
      <c r="A1870" s="6">
        <v>1550</v>
      </c>
      <c r="B1870" s="8" t="s">
        <v>215</v>
      </c>
      <c r="C1870" s="54" t="s">
        <v>1535</v>
      </c>
      <c r="D1870" s="8">
        <v>2020</v>
      </c>
      <c r="E1870" s="8"/>
      <c r="F1870" s="8">
        <v>80</v>
      </c>
      <c r="G1870" s="8">
        <v>30</v>
      </c>
      <c r="H1870" s="8">
        <v>113.262</v>
      </c>
    </row>
    <row r="1871" spans="1:8" s="7" customFormat="1" ht="94.5" hidden="1" outlineLevel="1" x14ac:dyDescent="0.25">
      <c r="A1871" s="6">
        <v>1592</v>
      </c>
      <c r="B1871" s="8" t="s">
        <v>215</v>
      </c>
      <c r="C1871" s="54" t="s">
        <v>1536</v>
      </c>
      <c r="D1871" s="8">
        <v>2020</v>
      </c>
      <c r="E1871" s="8"/>
      <c r="F1871" s="8">
        <v>60</v>
      </c>
      <c r="G1871" s="8">
        <v>15</v>
      </c>
      <c r="H1871" s="8">
        <v>75.040000000000006</v>
      </c>
    </row>
    <row r="1872" spans="1:8" s="7" customFormat="1" ht="63" hidden="1" outlineLevel="1" x14ac:dyDescent="0.25">
      <c r="A1872" s="6">
        <v>969</v>
      </c>
      <c r="B1872" s="8" t="s">
        <v>215</v>
      </c>
      <c r="C1872" s="54" t="s">
        <v>1537</v>
      </c>
      <c r="D1872" s="8">
        <v>2020</v>
      </c>
      <c r="E1872" s="8"/>
      <c r="F1872" s="8">
        <v>214</v>
      </c>
      <c r="G1872" s="8">
        <v>10</v>
      </c>
      <c r="H1872" s="8">
        <v>355.06099999999998</v>
      </c>
    </row>
    <row r="1873" spans="1:8" s="7" customFormat="1" ht="78.75" hidden="1" outlineLevel="1" x14ac:dyDescent="0.25">
      <c r="A1873" s="6">
        <v>1019</v>
      </c>
      <c r="B1873" s="8" t="s">
        <v>215</v>
      </c>
      <c r="C1873" s="54" t="s">
        <v>1538</v>
      </c>
      <c r="D1873" s="8">
        <v>2020</v>
      </c>
      <c r="E1873" s="8"/>
      <c r="F1873" s="8">
        <v>150</v>
      </c>
      <c r="G1873" s="8">
        <v>15</v>
      </c>
      <c r="H1873" s="8">
        <v>231.30199999999999</v>
      </c>
    </row>
    <row r="1874" spans="1:8" s="7" customFormat="1" ht="63" hidden="1" outlineLevel="1" x14ac:dyDescent="0.25">
      <c r="A1874" s="6">
        <v>1543</v>
      </c>
      <c r="B1874" s="8" t="s">
        <v>215</v>
      </c>
      <c r="C1874" s="54" t="s">
        <v>1539</v>
      </c>
      <c r="D1874" s="8">
        <v>2020</v>
      </c>
      <c r="E1874" s="8"/>
      <c r="F1874" s="8">
        <v>100</v>
      </c>
      <c r="G1874" s="8">
        <v>14</v>
      </c>
      <c r="H1874" s="8">
        <v>127.783</v>
      </c>
    </row>
    <row r="1875" spans="1:8" s="7" customFormat="1" ht="78.75" hidden="1" outlineLevel="1" x14ac:dyDescent="0.25">
      <c r="A1875" s="6">
        <v>1548</v>
      </c>
      <c r="B1875" s="8" t="s">
        <v>215</v>
      </c>
      <c r="C1875" s="54" t="s">
        <v>1540</v>
      </c>
      <c r="D1875" s="8">
        <v>2020</v>
      </c>
      <c r="E1875" s="8"/>
      <c r="F1875" s="8">
        <v>98</v>
      </c>
      <c r="G1875" s="8">
        <v>15</v>
      </c>
      <c r="H1875" s="8">
        <v>96.858999999999995</v>
      </c>
    </row>
    <row r="1876" spans="1:8" s="7" customFormat="1" ht="94.5" hidden="1" outlineLevel="1" x14ac:dyDescent="0.25">
      <c r="A1876" s="6">
        <v>1701</v>
      </c>
      <c r="B1876" s="8" t="s">
        <v>215</v>
      </c>
      <c r="C1876" s="54" t="s">
        <v>908</v>
      </c>
      <c r="D1876" s="8">
        <v>2020</v>
      </c>
      <c r="E1876" s="8"/>
      <c r="F1876" s="8">
        <v>40</v>
      </c>
      <c r="G1876" s="8">
        <v>150</v>
      </c>
      <c r="H1876" s="8">
        <v>41.095999999999997</v>
      </c>
    </row>
    <row r="1877" spans="1:8" s="7" customFormat="1" ht="94.5" hidden="1" outlineLevel="1" x14ac:dyDescent="0.25">
      <c r="A1877" s="6">
        <v>1145</v>
      </c>
      <c r="B1877" s="8" t="s">
        <v>215</v>
      </c>
      <c r="C1877" s="54" t="s">
        <v>909</v>
      </c>
      <c r="D1877" s="8">
        <v>2020</v>
      </c>
      <c r="E1877" s="8"/>
      <c r="F1877" s="8">
        <v>10</v>
      </c>
      <c r="G1877" s="8">
        <v>15</v>
      </c>
      <c r="H1877" s="8">
        <v>54.104999999999997</v>
      </c>
    </row>
    <row r="1878" spans="1:8" s="7" customFormat="1" ht="63" hidden="1" outlineLevel="1" x14ac:dyDescent="0.25">
      <c r="A1878" s="6">
        <v>1302</v>
      </c>
      <c r="B1878" s="8" t="s">
        <v>215</v>
      </c>
      <c r="C1878" s="54" t="s">
        <v>1541</v>
      </c>
      <c r="D1878" s="8">
        <v>2020</v>
      </c>
      <c r="E1878" s="8"/>
      <c r="F1878" s="8">
        <v>182</v>
      </c>
      <c r="G1878" s="8">
        <v>28</v>
      </c>
      <c r="H1878" s="8">
        <v>151.452</v>
      </c>
    </row>
    <row r="1879" spans="1:8" s="7" customFormat="1" ht="63" hidden="1" outlineLevel="1" x14ac:dyDescent="0.25">
      <c r="A1879" s="6">
        <v>1917</v>
      </c>
      <c r="B1879" s="8" t="s">
        <v>215</v>
      </c>
      <c r="C1879" s="54" t="s">
        <v>1542</v>
      </c>
      <c r="D1879" s="8">
        <v>2020</v>
      </c>
      <c r="E1879" s="8"/>
      <c r="F1879" s="8">
        <v>569</v>
      </c>
      <c r="G1879" s="8">
        <v>15</v>
      </c>
      <c r="H1879" s="8">
        <v>792.67100000000005</v>
      </c>
    </row>
    <row r="1880" spans="1:8" s="7" customFormat="1" ht="78.75" hidden="1" outlineLevel="1" x14ac:dyDescent="0.25">
      <c r="A1880" s="6">
        <v>1756</v>
      </c>
      <c r="B1880" s="8" t="s">
        <v>215</v>
      </c>
      <c r="C1880" s="54" t="s">
        <v>910</v>
      </c>
      <c r="D1880" s="8">
        <v>2020</v>
      </c>
      <c r="E1880" s="8"/>
      <c r="F1880" s="8">
        <v>10</v>
      </c>
      <c r="G1880" s="8">
        <v>145</v>
      </c>
      <c r="H1880" s="8">
        <v>40.11</v>
      </c>
    </row>
    <row r="1881" spans="1:8" s="7" customFormat="1" ht="78.75" hidden="1" outlineLevel="1" x14ac:dyDescent="0.25">
      <c r="A1881" s="6">
        <v>1749</v>
      </c>
      <c r="B1881" s="8" t="s">
        <v>215</v>
      </c>
      <c r="C1881" s="54" t="s">
        <v>911</v>
      </c>
      <c r="D1881" s="8">
        <v>2020</v>
      </c>
      <c r="E1881" s="8"/>
      <c r="F1881" s="8">
        <v>5</v>
      </c>
      <c r="G1881" s="8">
        <v>15</v>
      </c>
      <c r="H1881" s="8">
        <v>45.914999999999999</v>
      </c>
    </row>
    <row r="1882" spans="1:8" s="7" customFormat="1" ht="78.75" hidden="1" outlineLevel="1" x14ac:dyDescent="0.25">
      <c r="A1882" s="6">
        <v>1564</v>
      </c>
      <c r="B1882" s="8" t="s">
        <v>215</v>
      </c>
      <c r="C1882" s="54" t="s">
        <v>1543</v>
      </c>
      <c r="D1882" s="8">
        <v>2020</v>
      </c>
      <c r="E1882" s="8"/>
      <c r="F1882" s="8">
        <v>438</v>
      </c>
      <c r="G1882" s="8">
        <v>14</v>
      </c>
      <c r="H1882" s="8">
        <v>521.10299999999995</v>
      </c>
    </row>
    <row r="1883" spans="1:8" s="7" customFormat="1" ht="63" hidden="1" outlineLevel="1" x14ac:dyDescent="0.25">
      <c r="A1883" s="6">
        <v>1508</v>
      </c>
      <c r="B1883" s="8" t="s">
        <v>215</v>
      </c>
      <c r="C1883" s="54" t="s">
        <v>1544</v>
      </c>
      <c r="D1883" s="8">
        <v>2020</v>
      </c>
      <c r="E1883" s="8"/>
      <c r="F1883" s="8">
        <v>140</v>
      </c>
      <c r="G1883" s="8">
        <v>15</v>
      </c>
      <c r="H1883" s="8">
        <v>158.41999999999999</v>
      </c>
    </row>
    <row r="1884" spans="1:8" s="7" customFormat="1" ht="78.75" hidden="1" outlineLevel="1" x14ac:dyDescent="0.25">
      <c r="A1884" s="6">
        <v>1124</v>
      </c>
      <c r="B1884" s="8" t="s">
        <v>215</v>
      </c>
      <c r="C1884" s="54" t="s">
        <v>1545</v>
      </c>
      <c r="D1884" s="8">
        <v>2020</v>
      </c>
      <c r="E1884" s="8"/>
      <c r="F1884" s="8">
        <v>10</v>
      </c>
      <c r="G1884" s="8">
        <v>5</v>
      </c>
      <c r="H1884" s="8">
        <v>34.978999999999999</v>
      </c>
    </row>
    <row r="1885" spans="1:8" s="7" customFormat="1" ht="78.75" hidden="1" outlineLevel="1" x14ac:dyDescent="0.25">
      <c r="A1885" s="6">
        <v>766</v>
      </c>
      <c r="B1885" s="8" t="s">
        <v>215</v>
      </c>
      <c r="C1885" s="54" t="s">
        <v>1546</v>
      </c>
      <c r="D1885" s="8">
        <v>2020</v>
      </c>
      <c r="E1885" s="8"/>
      <c r="F1885" s="8">
        <v>160</v>
      </c>
      <c r="G1885" s="8">
        <v>10</v>
      </c>
      <c r="H1885" s="8">
        <v>69</v>
      </c>
    </row>
    <row r="1886" spans="1:8" s="7" customFormat="1" ht="63" hidden="1" outlineLevel="1" x14ac:dyDescent="0.25">
      <c r="A1886" s="6">
        <v>1896</v>
      </c>
      <c r="B1886" s="8" t="s">
        <v>215</v>
      </c>
      <c r="C1886" s="54" t="s">
        <v>1547</v>
      </c>
      <c r="D1886" s="8">
        <v>2020</v>
      </c>
      <c r="E1886" s="8"/>
      <c r="F1886" s="8">
        <v>40</v>
      </c>
      <c r="G1886" s="8">
        <v>15</v>
      </c>
      <c r="H1886" s="8">
        <v>220.108</v>
      </c>
    </row>
    <row r="1887" spans="1:8" s="7" customFormat="1" ht="63" hidden="1" outlineLevel="1" x14ac:dyDescent="0.25">
      <c r="A1887" s="6">
        <v>615</v>
      </c>
      <c r="B1887" s="8" t="s">
        <v>215</v>
      </c>
      <c r="C1887" s="54" t="s">
        <v>1548</v>
      </c>
      <c r="D1887" s="8">
        <v>2020</v>
      </c>
      <c r="E1887" s="8"/>
      <c r="F1887" s="8">
        <v>40</v>
      </c>
      <c r="G1887" s="8">
        <v>15</v>
      </c>
      <c r="H1887" s="8">
        <v>182.61099999999999</v>
      </c>
    </row>
    <row r="1888" spans="1:8" s="7" customFormat="1" ht="63" hidden="1" outlineLevel="1" x14ac:dyDescent="0.25">
      <c r="A1888" s="6">
        <v>451</v>
      </c>
      <c r="B1888" s="8" t="s">
        <v>215</v>
      </c>
      <c r="C1888" s="54" t="s">
        <v>1549</v>
      </c>
      <c r="D1888" s="8">
        <v>2020</v>
      </c>
      <c r="E1888" s="8"/>
      <c r="F1888" s="8">
        <v>40</v>
      </c>
      <c r="G1888" s="8">
        <v>15</v>
      </c>
      <c r="H1888" s="8">
        <v>132.65299999999999</v>
      </c>
    </row>
    <row r="1889" spans="1:8" s="7" customFormat="1" ht="63" hidden="1" outlineLevel="1" x14ac:dyDescent="0.25">
      <c r="A1889" s="6">
        <v>1908</v>
      </c>
      <c r="B1889" s="8" t="s">
        <v>215</v>
      </c>
      <c r="C1889" s="54" t="s">
        <v>1550</v>
      </c>
      <c r="D1889" s="8">
        <v>2020</v>
      </c>
      <c r="E1889" s="8"/>
      <c r="F1889" s="8">
        <v>85</v>
      </c>
      <c r="G1889" s="8">
        <v>15</v>
      </c>
      <c r="H1889" s="8">
        <v>249.78200000000001</v>
      </c>
    </row>
    <row r="1890" spans="1:8" s="7" customFormat="1" ht="31.5" hidden="1" outlineLevel="1" x14ac:dyDescent="0.25">
      <c r="A1890" s="6">
        <v>1789</v>
      </c>
      <c r="B1890" s="8" t="s">
        <v>215</v>
      </c>
      <c r="C1890" s="54" t="s">
        <v>1551</v>
      </c>
      <c r="D1890" s="8">
        <v>2020</v>
      </c>
      <c r="E1890" s="8"/>
      <c r="F1890" s="8">
        <v>120</v>
      </c>
      <c r="G1890" s="8">
        <v>12</v>
      </c>
      <c r="H1890" s="8">
        <v>241.55600000000001</v>
      </c>
    </row>
    <row r="1891" spans="1:8" s="7" customFormat="1" ht="63" hidden="1" outlineLevel="1" x14ac:dyDescent="0.25">
      <c r="A1891" s="6">
        <v>1638</v>
      </c>
      <c r="B1891" s="8" t="s">
        <v>215</v>
      </c>
      <c r="C1891" s="54" t="s">
        <v>1552</v>
      </c>
      <c r="D1891" s="8">
        <v>2020</v>
      </c>
      <c r="E1891" s="8"/>
      <c r="F1891" s="8">
        <v>201</v>
      </c>
      <c r="G1891" s="8">
        <v>15</v>
      </c>
      <c r="H1891" s="8">
        <v>333.94400000000002</v>
      </c>
    </row>
    <row r="1892" spans="1:8" s="7" customFormat="1" ht="126" hidden="1" outlineLevel="1" x14ac:dyDescent="0.25">
      <c r="A1892" s="6">
        <v>1704</v>
      </c>
      <c r="B1892" s="8" t="s">
        <v>215</v>
      </c>
      <c r="C1892" s="54" t="s">
        <v>912</v>
      </c>
      <c r="D1892" s="8">
        <v>2020</v>
      </c>
      <c r="E1892" s="8"/>
      <c r="F1892" s="8">
        <v>1829</v>
      </c>
      <c r="G1892" s="8">
        <v>1020</v>
      </c>
      <c r="H1892" s="8">
        <v>2675.105</v>
      </c>
    </row>
    <row r="1893" spans="1:8" s="7" customFormat="1" ht="63" hidden="1" outlineLevel="1" x14ac:dyDescent="0.25">
      <c r="A1893" s="6">
        <v>1644</v>
      </c>
      <c r="B1893" s="8" t="s">
        <v>215</v>
      </c>
      <c r="C1893" s="54" t="s">
        <v>1553</v>
      </c>
      <c r="D1893" s="8">
        <v>2020</v>
      </c>
      <c r="E1893" s="8"/>
      <c r="F1893" s="8">
        <v>75</v>
      </c>
      <c r="G1893" s="8">
        <v>12</v>
      </c>
      <c r="H1893" s="8">
        <v>170.917</v>
      </c>
    </row>
    <row r="1894" spans="1:8" s="7" customFormat="1" ht="47.25" hidden="1" outlineLevel="1" x14ac:dyDescent="0.25">
      <c r="A1894" s="6">
        <v>1882</v>
      </c>
      <c r="B1894" s="8" t="s">
        <v>215</v>
      </c>
      <c r="C1894" s="54" t="s">
        <v>1554</v>
      </c>
      <c r="D1894" s="8">
        <v>2020</v>
      </c>
      <c r="E1894" s="8"/>
      <c r="F1894" s="8">
        <v>203</v>
      </c>
      <c r="G1894" s="8">
        <v>15</v>
      </c>
      <c r="H1894" s="8">
        <v>217.95699999999999</v>
      </c>
    </row>
    <row r="1895" spans="1:8" s="7" customFormat="1" ht="63" hidden="1" outlineLevel="1" x14ac:dyDescent="0.25">
      <c r="A1895" s="6">
        <v>1658</v>
      </c>
      <c r="B1895" s="8" t="s">
        <v>215</v>
      </c>
      <c r="C1895" s="54" t="s">
        <v>913</v>
      </c>
      <c r="D1895" s="8">
        <v>2020</v>
      </c>
      <c r="E1895" s="8"/>
      <c r="F1895" s="8">
        <v>30</v>
      </c>
      <c r="G1895" s="8">
        <v>15</v>
      </c>
      <c r="H1895" s="8">
        <v>34.936</v>
      </c>
    </row>
    <row r="1896" spans="1:8" s="7" customFormat="1" ht="63" hidden="1" outlineLevel="1" x14ac:dyDescent="0.25">
      <c r="A1896" s="6">
        <v>1643</v>
      </c>
      <c r="B1896" s="8" t="s">
        <v>215</v>
      </c>
      <c r="C1896" s="54" t="s">
        <v>1555</v>
      </c>
      <c r="D1896" s="8">
        <v>2020</v>
      </c>
      <c r="E1896" s="8"/>
      <c r="F1896" s="8">
        <v>100</v>
      </c>
      <c r="G1896" s="8">
        <v>15</v>
      </c>
      <c r="H1896" s="8">
        <v>176.04900000000001</v>
      </c>
    </row>
    <row r="1897" spans="1:8" s="7" customFormat="1" ht="63" hidden="1" outlineLevel="1" x14ac:dyDescent="0.25">
      <c r="A1897" s="6">
        <v>803</v>
      </c>
      <c r="B1897" s="8" t="s">
        <v>215</v>
      </c>
      <c r="C1897" s="54" t="s">
        <v>1556</v>
      </c>
      <c r="D1897" s="8">
        <v>2020</v>
      </c>
      <c r="E1897" s="8"/>
      <c r="F1897" s="8">
        <v>70</v>
      </c>
      <c r="G1897" s="8">
        <v>15</v>
      </c>
      <c r="H1897" s="8">
        <v>228.4999</v>
      </c>
    </row>
    <row r="1898" spans="1:8" s="7" customFormat="1" ht="63" hidden="1" outlineLevel="1" x14ac:dyDescent="0.25">
      <c r="A1898" s="6">
        <v>477</v>
      </c>
      <c r="B1898" s="8" t="s">
        <v>215</v>
      </c>
      <c r="C1898" s="54" t="s">
        <v>1557</v>
      </c>
      <c r="D1898" s="8">
        <v>2020</v>
      </c>
      <c r="E1898" s="8"/>
      <c r="F1898" s="8">
        <v>60</v>
      </c>
      <c r="G1898" s="8">
        <v>15</v>
      </c>
      <c r="H1898" s="8">
        <v>164.81100000000001</v>
      </c>
    </row>
    <row r="1899" spans="1:8" s="7" customFormat="1" ht="47.25" hidden="1" outlineLevel="1" x14ac:dyDescent="0.25">
      <c r="A1899" s="6">
        <v>1836</v>
      </c>
      <c r="B1899" s="8" t="s">
        <v>215</v>
      </c>
      <c r="C1899" s="54" t="s">
        <v>1558</v>
      </c>
      <c r="D1899" s="8">
        <v>2020</v>
      </c>
      <c r="E1899" s="8"/>
      <c r="F1899" s="8">
        <v>389</v>
      </c>
      <c r="G1899" s="8">
        <v>10</v>
      </c>
      <c r="H1899" s="8">
        <v>556.99400000000003</v>
      </c>
    </row>
    <row r="1900" spans="1:8" s="7" customFormat="1" ht="63" hidden="1" outlineLevel="1" x14ac:dyDescent="0.25">
      <c r="A1900" s="6">
        <v>1830</v>
      </c>
      <c r="B1900" s="8" t="s">
        <v>215</v>
      </c>
      <c r="C1900" s="54" t="s">
        <v>1559</v>
      </c>
      <c r="D1900" s="8">
        <v>2020</v>
      </c>
      <c r="E1900" s="8"/>
      <c r="F1900" s="8">
        <v>90</v>
      </c>
      <c r="G1900" s="8">
        <v>15</v>
      </c>
      <c r="H1900" s="8">
        <v>175.26599999999999</v>
      </c>
    </row>
    <row r="1901" spans="1:8" s="7" customFormat="1" ht="78.75" hidden="1" outlineLevel="1" x14ac:dyDescent="0.25">
      <c r="A1901" s="6">
        <v>1555</v>
      </c>
      <c r="B1901" s="8" t="s">
        <v>215</v>
      </c>
      <c r="C1901" s="54" t="s">
        <v>1560</v>
      </c>
      <c r="D1901" s="8">
        <v>2020</v>
      </c>
      <c r="E1901" s="8"/>
      <c r="F1901" s="8">
        <v>210</v>
      </c>
      <c r="G1901" s="8">
        <v>15</v>
      </c>
      <c r="H1901" s="8">
        <v>247.22399999999999</v>
      </c>
    </row>
    <row r="1902" spans="1:8" s="7" customFormat="1" ht="63" hidden="1" outlineLevel="1" x14ac:dyDescent="0.25">
      <c r="A1902" s="6">
        <v>1628</v>
      </c>
      <c r="B1902" s="8" t="s">
        <v>215</v>
      </c>
      <c r="C1902" s="54" t="s">
        <v>1561</v>
      </c>
      <c r="D1902" s="8">
        <v>2020</v>
      </c>
      <c r="E1902" s="8"/>
      <c r="F1902" s="8">
        <v>210</v>
      </c>
      <c r="G1902" s="8">
        <v>15</v>
      </c>
      <c r="H1902" s="8">
        <v>219.107</v>
      </c>
    </row>
    <row r="1903" spans="1:8" s="7" customFormat="1" ht="63" hidden="1" outlineLevel="1" x14ac:dyDescent="0.25">
      <c r="A1903" s="6">
        <v>1642</v>
      </c>
      <c r="B1903" s="8" t="s">
        <v>215</v>
      </c>
      <c r="C1903" s="54" t="s">
        <v>1562</v>
      </c>
      <c r="D1903" s="8">
        <v>2020</v>
      </c>
      <c r="E1903" s="8"/>
      <c r="F1903" s="8">
        <v>60</v>
      </c>
      <c r="G1903" s="8">
        <v>10</v>
      </c>
      <c r="H1903" s="8">
        <v>63.786999999999999</v>
      </c>
    </row>
    <row r="1904" spans="1:8" s="7" customFormat="1" ht="63" hidden="1" outlineLevel="1" x14ac:dyDescent="0.25">
      <c r="A1904" s="6">
        <v>1599</v>
      </c>
      <c r="B1904" s="8" t="s">
        <v>215</v>
      </c>
      <c r="C1904" s="54" t="s">
        <v>1563</v>
      </c>
      <c r="D1904" s="8">
        <v>2020</v>
      </c>
      <c r="E1904" s="8"/>
      <c r="F1904" s="8">
        <v>99</v>
      </c>
      <c r="G1904" s="8">
        <v>15</v>
      </c>
      <c r="H1904" s="8">
        <v>253.55199999999999</v>
      </c>
    </row>
    <row r="1905" spans="1:8" s="7" customFormat="1" ht="47.25" hidden="1" outlineLevel="1" x14ac:dyDescent="0.25">
      <c r="A1905" s="6">
        <v>1630</v>
      </c>
      <c r="B1905" s="8" t="s">
        <v>215</v>
      </c>
      <c r="C1905" s="54" t="s">
        <v>1564</v>
      </c>
      <c r="D1905" s="8">
        <v>2020</v>
      </c>
      <c r="E1905" s="8"/>
      <c r="F1905" s="8">
        <v>142</v>
      </c>
      <c r="G1905" s="8">
        <v>10</v>
      </c>
      <c r="H1905" s="8">
        <v>255.977</v>
      </c>
    </row>
    <row r="1906" spans="1:8" s="7" customFormat="1" ht="63" hidden="1" outlineLevel="1" x14ac:dyDescent="0.25">
      <c r="A1906" s="6">
        <v>1886</v>
      </c>
      <c r="B1906" s="8" t="s">
        <v>215</v>
      </c>
      <c r="C1906" s="54" t="s">
        <v>1565</v>
      </c>
      <c r="D1906" s="8">
        <v>2020</v>
      </c>
      <c r="E1906" s="8"/>
      <c r="F1906" s="8">
        <v>60</v>
      </c>
      <c r="G1906" s="8">
        <v>15</v>
      </c>
      <c r="H1906" s="8">
        <v>147.23990000000001</v>
      </c>
    </row>
    <row r="1907" spans="1:8" s="7" customFormat="1" ht="63" hidden="1" outlineLevel="1" x14ac:dyDescent="0.25">
      <c r="A1907" s="6">
        <v>1828</v>
      </c>
      <c r="B1907" s="8" t="s">
        <v>215</v>
      </c>
      <c r="C1907" s="54" t="s">
        <v>1566</v>
      </c>
      <c r="D1907" s="8">
        <v>2020</v>
      </c>
      <c r="E1907" s="8"/>
      <c r="F1907" s="8">
        <v>70</v>
      </c>
      <c r="G1907" s="8">
        <v>15</v>
      </c>
      <c r="H1907" s="8">
        <v>163.18600000000001</v>
      </c>
    </row>
    <row r="1908" spans="1:8" s="7" customFormat="1" ht="63" hidden="1" outlineLevel="1" x14ac:dyDescent="0.25">
      <c r="A1908" s="6">
        <v>256</v>
      </c>
      <c r="B1908" s="8" t="s">
        <v>215</v>
      </c>
      <c r="C1908" s="54" t="s">
        <v>914</v>
      </c>
      <c r="D1908" s="8">
        <v>2020</v>
      </c>
      <c r="E1908" s="8"/>
      <c r="F1908" s="8">
        <v>312</v>
      </c>
      <c r="G1908" s="8">
        <v>90</v>
      </c>
      <c r="H1908" s="8">
        <v>365.11500000000001</v>
      </c>
    </row>
    <row r="1909" spans="1:8" s="7" customFormat="1" ht="94.5" hidden="1" outlineLevel="1" x14ac:dyDescent="0.25">
      <c r="A1909" s="6">
        <v>1622</v>
      </c>
      <c r="B1909" s="8" t="s">
        <v>215</v>
      </c>
      <c r="C1909" s="54" t="s">
        <v>915</v>
      </c>
      <c r="D1909" s="8">
        <v>2020</v>
      </c>
      <c r="E1909" s="8"/>
      <c r="F1909" s="8">
        <v>298</v>
      </c>
      <c r="G1909" s="8">
        <v>75</v>
      </c>
      <c r="H1909" s="8">
        <v>336.22300000000001</v>
      </c>
    </row>
    <row r="1910" spans="1:8" s="7" customFormat="1" ht="63" hidden="1" outlineLevel="1" x14ac:dyDescent="0.25">
      <c r="A1910" s="6">
        <v>1932</v>
      </c>
      <c r="B1910" s="8" t="s">
        <v>215</v>
      </c>
      <c r="C1910" s="54" t="s">
        <v>1567</v>
      </c>
      <c r="D1910" s="8">
        <v>2020</v>
      </c>
      <c r="E1910" s="8"/>
      <c r="F1910" s="8">
        <v>30</v>
      </c>
      <c r="G1910" s="8">
        <v>15</v>
      </c>
      <c r="H1910" s="8">
        <v>113.661</v>
      </c>
    </row>
    <row r="1911" spans="1:8" s="7" customFormat="1" ht="63" hidden="1" outlineLevel="1" x14ac:dyDescent="0.25">
      <c r="A1911" s="6">
        <v>1889</v>
      </c>
      <c r="B1911" s="8" t="s">
        <v>215</v>
      </c>
      <c r="C1911" s="54" t="s">
        <v>1568</v>
      </c>
      <c r="D1911" s="8">
        <v>2020</v>
      </c>
      <c r="E1911" s="8"/>
      <c r="F1911" s="8">
        <v>50</v>
      </c>
      <c r="G1911" s="8">
        <v>12</v>
      </c>
      <c r="H1911" s="8">
        <v>74.972999999999999</v>
      </c>
    </row>
    <row r="1912" spans="1:8" s="7" customFormat="1" ht="78.75" hidden="1" outlineLevel="1" x14ac:dyDescent="0.25">
      <c r="A1912" s="6">
        <v>1905</v>
      </c>
      <c r="B1912" s="8" t="s">
        <v>215</v>
      </c>
      <c r="C1912" s="54" t="s">
        <v>1569</v>
      </c>
      <c r="D1912" s="8">
        <v>2020</v>
      </c>
      <c r="E1912" s="8"/>
      <c r="F1912" s="8">
        <v>50</v>
      </c>
      <c r="G1912" s="8">
        <v>7</v>
      </c>
      <c r="H1912" s="8">
        <v>76.979799999999997</v>
      </c>
    </row>
    <row r="1913" spans="1:8" s="7" customFormat="1" ht="78.75" hidden="1" outlineLevel="1" x14ac:dyDescent="0.25">
      <c r="A1913" s="6">
        <v>1906</v>
      </c>
      <c r="B1913" s="8" t="s">
        <v>215</v>
      </c>
      <c r="C1913" s="54" t="s">
        <v>1570</v>
      </c>
      <c r="D1913" s="8">
        <v>2020</v>
      </c>
      <c r="E1913" s="8"/>
      <c r="F1913" s="8">
        <v>40</v>
      </c>
      <c r="G1913" s="8">
        <v>15</v>
      </c>
      <c r="H1913" s="8">
        <v>80.150000000000006</v>
      </c>
    </row>
    <row r="1914" spans="1:8" s="7" customFormat="1" ht="63" hidden="1" outlineLevel="1" x14ac:dyDescent="0.25">
      <c r="A1914" s="6">
        <v>1888</v>
      </c>
      <c r="B1914" s="8" t="s">
        <v>215</v>
      </c>
      <c r="C1914" s="54" t="s">
        <v>1571</v>
      </c>
      <c r="D1914" s="8">
        <v>2020</v>
      </c>
      <c r="E1914" s="8"/>
      <c r="F1914" s="8">
        <v>50</v>
      </c>
      <c r="G1914" s="8">
        <v>15</v>
      </c>
      <c r="H1914" s="8">
        <v>84.625900000000001</v>
      </c>
    </row>
    <row r="1915" spans="1:8" s="7" customFormat="1" ht="63" hidden="1" outlineLevel="1" x14ac:dyDescent="0.25">
      <c r="A1915" s="6">
        <v>1887</v>
      </c>
      <c r="B1915" s="8" t="s">
        <v>215</v>
      </c>
      <c r="C1915" s="54" t="s">
        <v>1572</v>
      </c>
      <c r="D1915" s="8">
        <v>2020</v>
      </c>
      <c r="E1915" s="8"/>
      <c r="F1915" s="8">
        <v>50</v>
      </c>
      <c r="G1915" s="8">
        <v>15</v>
      </c>
      <c r="H1915" s="8">
        <v>89.555599999999998</v>
      </c>
    </row>
    <row r="1916" spans="1:8" s="7" customFormat="1" ht="63" hidden="1" outlineLevel="1" x14ac:dyDescent="0.25">
      <c r="A1916" s="6">
        <v>536</v>
      </c>
      <c r="B1916" s="8" t="s">
        <v>215</v>
      </c>
      <c r="C1916" s="54" t="s">
        <v>1573</v>
      </c>
      <c r="D1916" s="8">
        <v>2020</v>
      </c>
      <c r="E1916" s="8"/>
      <c r="F1916" s="8">
        <v>70</v>
      </c>
      <c r="G1916" s="8">
        <v>15</v>
      </c>
      <c r="H1916" s="8">
        <v>154.12100000000001</v>
      </c>
    </row>
    <row r="1917" spans="1:8" s="7" customFormat="1" ht="78.75" hidden="1" outlineLevel="1" x14ac:dyDescent="0.25">
      <c r="A1917" s="6">
        <v>585</v>
      </c>
      <c r="B1917" s="8" t="s">
        <v>215</v>
      </c>
      <c r="C1917" s="54" t="s">
        <v>1574</v>
      </c>
      <c r="D1917" s="8">
        <v>2020</v>
      </c>
      <c r="E1917" s="8"/>
      <c r="F1917" s="8">
        <v>180</v>
      </c>
      <c r="G1917" s="8">
        <v>70</v>
      </c>
      <c r="H1917" s="8">
        <v>250.625</v>
      </c>
    </row>
    <row r="1918" spans="1:8" s="7" customFormat="1" ht="63" hidden="1" outlineLevel="1" x14ac:dyDescent="0.25">
      <c r="A1918" s="6">
        <v>1829</v>
      </c>
      <c r="B1918" s="8" t="s">
        <v>215</v>
      </c>
      <c r="C1918" s="54" t="s">
        <v>1575</v>
      </c>
      <c r="D1918" s="8">
        <v>2020</v>
      </c>
      <c r="E1918" s="8"/>
      <c r="F1918" s="8">
        <v>75</v>
      </c>
      <c r="G1918" s="8">
        <v>15</v>
      </c>
      <c r="H1918" s="8">
        <v>124.496</v>
      </c>
    </row>
    <row r="1919" spans="1:8" s="7" customFormat="1" ht="63" hidden="1" outlineLevel="1" x14ac:dyDescent="0.25">
      <c r="A1919" s="6">
        <v>535</v>
      </c>
      <c r="B1919" s="8" t="s">
        <v>215</v>
      </c>
      <c r="C1919" s="54" t="s">
        <v>1576</v>
      </c>
      <c r="D1919" s="8">
        <v>2020</v>
      </c>
      <c r="E1919" s="8"/>
      <c r="F1919" s="8">
        <v>266</v>
      </c>
      <c r="G1919" s="8">
        <v>8</v>
      </c>
      <c r="H1919" s="8">
        <v>476.34399999999999</v>
      </c>
    </row>
    <row r="1920" spans="1:8" s="7" customFormat="1" ht="78.75" hidden="1" outlineLevel="1" x14ac:dyDescent="0.25">
      <c r="A1920" s="6">
        <v>246</v>
      </c>
      <c r="B1920" s="8" t="s">
        <v>215</v>
      </c>
      <c r="C1920" s="54" t="s">
        <v>1577</v>
      </c>
      <c r="D1920" s="8">
        <v>2020</v>
      </c>
      <c r="E1920" s="8"/>
      <c r="F1920" s="8">
        <v>14</v>
      </c>
      <c r="G1920" s="8">
        <v>15</v>
      </c>
      <c r="H1920" s="8">
        <v>62.213999999999999</v>
      </c>
    </row>
    <row r="1921" spans="1:8" s="7" customFormat="1" ht="63" hidden="1" outlineLevel="1" x14ac:dyDescent="0.25">
      <c r="A1921" s="6">
        <v>863</v>
      </c>
      <c r="B1921" s="8" t="s">
        <v>215</v>
      </c>
      <c r="C1921" s="54" t="s">
        <v>1578</v>
      </c>
      <c r="D1921" s="8">
        <v>2020</v>
      </c>
      <c r="E1921" s="8"/>
      <c r="F1921" s="8">
        <v>30</v>
      </c>
      <c r="G1921" s="8">
        <v>15</v>
      </c>
      <c r="H1921" s="8">
        <v>126.328</v>
      </c>
    </row>
    <row r="1922" spans="1:8" s="7" customFormat="1" ht="63" hidden="1" outlineLevel="1" x14ac:dyDescent="0.25">
      <c r="A1922" s="6">
        <v>875</v>
      </c>
      <c r="B1922" s="8" t="s">
        <v>215</v>
      </c>
      <c r="C1922" s="54" t="s">
        <v>1579</v>
      </c>
      <c r="D1922" s="8">
        <v>2020</v>
      </c>
      <c r="E1922" s="8"/>
      <c r="F1922" s="8">
        <v>90</v>
      </c>
      <c r="G1922" s="8">
        <v>15</v>
      </c>
      <c r="H1922" s="8">
        <v>204.63900000000001</v>
      </c>
    </row>
    <row r="1923" spans="1:8" s="7" customFormat="1" ht="47.25" hidden="1" outlineLevel="1" x14ac:dyDescent="0.25">
      <c r="A1923" s="6">
        <v>1884</v>
      </c>
      <c r="B1923" s="8" t="s">
        <v>215</v>
      </c>
      <c r="C1923" s="54" t="s">
        <v>1580</v>
      </c>
      <c r="D1923" s="8">
        <v>2020</v>
      </c>
      <c r="E1923" s="8"/>
      <c r="F1923" s="8">
        <v>70</v>
      </c>
      <c r="G1923" s="8">
        <v>15</v>
      </c>
      <c r="H1923" s="8">
        <v>122.247</v>
      </c>
    </row>
    <row r="1924" spans="1:8" s="7" customFormat="1" ht="63" hidden="1" outlineLevel="1" x14ac:dyDescent="0.25">
      <c r="A1924" s="6">
        <v>1890</v>
      </c>
      <c r="B1924" s="8" t="s">
        <v>215</v>
      </c>
      <c r="C1924" s="54" t="s">
        <v>1581</v>
      </c>
      <c r="D1924" s="8">
        <v>2020</v>
      </c>
      <c r="E1924" s="8"/>
      <c r="F1924" s="8">
        <v>70</v>
      </c>
      <c r="G1924" s="8">
        <v>15</v>
      </c>
      <c r="H1924" s="8">
        <v>76.91</v>
      </c>
    </row>
    <row r="1925" spans="1:8" s="7" customFormat="1" ht="63" hidden="1" outlineLevel="1" x14ac:dyDescent="0.25">
      <c r="A1925" s="6">
        <v>1835</v>
      </c>
      <c r="B1925" s="8" t="s">
        <v>215</v>
      </c>
      <c r="C1925" s="54" t="s">
        <v>1582</v>
      </c>
      <c r="D1925" s="8">
        <v>2020</v>
      </c>
      <c r="E1925" s="8"/>
      <c r="F1925" s="8">
        <v>100</v>
      </c>
      <c r="G1925" s="8">
        <v>15</v>
      </c>
      <c r="H1925" s="8">
        <v>194.386</v>
      </c>
    </row>
    <row r="1926" spans="1:8" s="7" customFormat="1" ht="63" hidden="1" outlineLevel="1" x14ac:dyDescent="0.25">
      <c r="A1926" s="6">
        <v>1895</v>
      </c>
      <c r="B1926" s="8" t="s">
        <v>215</v>
      </c>
      <c r="C1926" s="54" t="s">
        <v>1583</v>
      </c>
      <c r="D1926" s="8">
        <v>2020</v>
      </c>
      <c r="E1926" s="8"/>
      <c r="F1926" s="8">
        <v>30</v>
      </c>
      <c r="G1926" s="8">
        <v>15</v>
      </c>
      <c r="H1926" s="8">
        <v>160.88399999999999</v>
      </c>
    </row>
    <row r="1927" spans="1:8" s="7" customFormat="1" ht="63" hidden="1" outlineLevel="1" x14ac:dyDescent="0.25">
      <c r="A1927" s="6">
        <v>1901</v>
      </c>
      <c r="B1927" s="8" t="s">
        <v>215</v>
      </c>
      <c r="C1927" s="54" t="s">
        <v>1584</v>
      </c>
      <c r="D1927" s="8">
        <v>2020</v>
      </c>
      <c r="E1927" s="8"/>
      <c r="F1927" s="8">
        <v>212</v>
      </c>
      <c r="G1927" s="8">
        <v>15</v>
      </c>
      <c r="H1927" s="8">
        <v>305.82799999999997</v>
      </c>
    </row>
    <row r="1928" spans="1:8" s="7" customFormat="1" ht="63" hidden="1" outlineLevel="1" x14ac:dyDescent="0.25">
      <c r="A1928" s="6">
        <v>329</v>
      </c>
      <c r="B1928" s="8" t="s">
        <v>215</v>
      </c>
      <c r="C1928" s="54" t="s">
        <v>1585</v>
      </c>
      <c r="D1928" s="8">
        <v>2020</v>
      </c>
      <c r="E1928" s="8"/>
      <c r="F1928" s="8">
        <v>193</v>
      </c>
      <c r="G1928" s="8">
        <v>40</v>
      </c>
      <c r="H1928" s="8">
        <v>326.48399999999998</v>
      </c>
    </row>
    <row r="1929" spans="1:8" s="7" customFormat="1" ht="63" hidden="1" outlineLevel="1" x14ac:dyDescent="0.25">
      <c r="A1929" s="6">
        <v>1670</v>
      </c>
      <c r="B1929" s="8" t="s">
        <v>215</v>
      </c>
      <c r="C1929" s="54" t="s">
        <v>918</v>
      </c>
      <c r="D1929" s="8">
        <v>2020</v>
      </c>
      <c r="E1929" s="8"/>
      <c r="F1929" s="8">
        <v>295</v>
      </c>
      <c r="G1929" s="8">
        <v>15</v>
      </c>
      <c r="H1929" s="8">
        <v>387.62700000000001</v>
      </c>
    </row>
    <row r="1930" spans="1:8" s="7" customFormat="1" ht="63" hidden="1" outlineLevel="1" x14ac:dyDescent="0.25">
      <c r="A1930" s="6">
        <v>1910</v>
      </c>
      <c r="B1930" s="8" t="s">
        <v>215</v>
      </c>
      <c r="C1930" s="54" t="s">
        <v>1586</v>
      </c>
      <c r="D1930" s="8">
        <v>2020</v>
      </c>
      <c r="E1930" s="8"/>
      <c r="F1930" s="8">
        <v>70</v>
      </c>
      <c r="G1930" s="8">
        <v>60</v>
      </c>
      <c r="H1930" s="8">
        <v>116.92700000000001</v>
      </c>
    </row>
    <row r="1931" spans="1:8" s="7" customFormat="1" ht="63" hidden="1" outlineLevel="1" x14ac:dyDescent="0.25">
      <c r="A1931" s="6">
        <v>1831</v>
      </c>
      <c r="B1931" s="8" t="s">
        <v>215</v>
      </c>
      <c r="C1931" s="54" t="s">
        <v>1587</v>
      </c>
      <c r="D1931" s="8">
        <v>2020</v>
      </c>
      <c r="E1931" s="8"/>
      <c r="F1931" s="8">
        <v>35</v>
      </c>
      <c r="G1931" s="8">
        <v>5</v>
      </c>
      <c r="H1931" s="8">
        <v>78.828000000000003</v>
      </c>
    </row>
    <row r="1932" spans="1:8" s="7" customFormat="1" ht="63" hidden="1" outlineLevel="1" x14ac:dyDescent="0.25">
      <c r="A1932" s="6">
        <v>159</v>
      </c>
      <c r="B1932" s="8" t="s">
        <v>215</v>
      </c>
      <c r="C1932" s="54" t="s">
        <v>1588</v>
      </c>
      <c r="D1932" s="8">
        <v>2020</v>
      </c>
      <c r="E1932" s="8"/>
      <c r="F1932" s="8">
        <v>180</v>
      </c>
      <c r="G1932" s="8">
        <v>30</v>
      </c>
      <c r="H1932" s="8">
        <v>205.27979999999999</v>
      </c>
    </row>
    <row r="1933" spans="1:8" s="7" customFormat="1" ht="63" hidden="1" outlineLevel="1" x14ac:dyDescent="0.25">
      <c r="A1933" s="6">
        <v>1629</v>
      </c>
      <c r="B1933" s="8" t="s">
        <v>215</v>
      </c>
      <c r="C1933" s="54" t="s">
        <v>1589</v>
      </c>
      <c r="D1933" s="8">
        <v>2020</v>
      </c>
      <c r="E1933" s="8"/>
      <c r="F1933" s="8">
        <v>66</v>
      </c>
      <c r="G1933" s="8">
        <v>15</v>
      </c>
      <c r="H1933" s="8">
        <v>199.51499999999999</v>
      </c>
    </row>
    <row r="1934" spans="1:8" s="7" customFormat="1" ht="78.75" hidden="1" outlineLevel="1" x14ac:dyDescent="0.25">
      <c r="A1934" s="6">
        <v>1833</v>
      </c>
      <c r="B1934" s="8" t="s">
        <v>215</v>
      </c>
      <c r="C1934" s="54" t="s">
        <v>1590</v>
      </c>
      <c r="D1934" s="8">
        <v>2020</v>
      </c>
      <c r="E1934" s="8"/>
      <c r="F1934" s="8">
        <v>30</v>
      </c>
      <c r="G1934" s="8">
        <v>10</v>
      </c>
      <c r="H1934" s="8">
        <v>106.887</v>
      </c>
    </row>
    <row r="1935" spans="1:8" s="7" customFormat="1" ht="63" hidden="1" outlineLevel="1" x14ac:dyDescent="0.25">
      <c r="A1935" s="6">
        <v>1902</v>
      </c>
      <c r="B1935" s="8" t="s">
        <v>215</v>
      </c>
      <c r="C1935" s="54" t="s">
        <v>1591</v>
      </c>
      <c r="D1935" s="8">
        <v>2020</v>
      </c>
      <c r="E1935" s="8"/>
      <c r="F1935" s="8">
        <v>90</v>
      </c>
      <c r="G1935" s="8">
        <v>10</v>
      </c>
      <c r="H1935" s="8">
        <v>147.63300000000001</v>
      </c>
    </row>
    <row r="1936" spans="1:8" s="7" customFormat="1" ht="63" hidden="1" outlineLevel="1" x14ac:dyDescent="0.25">
      <c r="A1936" s="6">
        <v>680</v>
      </c>
      <c r="B1936" s="8" t="s">
        <v>215</v>
      </c>
      <c r="C1936" s="54" t="s">
        <v>1592</v>
      </c>
      <c r="D1936" s="8">
        <v>2020</v>
      </c>
      <c r="E1936" s="8"/>
      <c r="F1936" s="8">
        <v>100</v>
      </c>
      <c r="G1936" s="8">
        <v>15</v>
      </c>
      <c r="H1936" s="8">
        <v>158.774</v>
      </c>
    </row>
    <row r="1937" spans="1:8" s="7" customFormat="1" ht="78.75" hidden="1" outlineLevel="1" x14ac:dyDescent="0.25">
      <c r="A1937" s="6">
        <v>869</v>
      </c>
      <c r="B1937" s="8" t="s">
        <v>215</v>
      </c>
      <c r="C1937" s="54" t="s">
        <v>1593</v>
      </c>
      <c r="D1937" s="8">
        <v>2020</v>
      </c>
      <c r="E1937" s="8"/>
      <c r="F1937" s="8">
        <v>80</v>
      </c>
      <c r="G1937" s="8">
        <v>30</v>
      </c>
      <c r="H1937" s="8">
        <v>143.08600000000001</v>
      </c>
    </row>
    <row r="1938" spans="1:8" s="7" customFormat="1" ht="63" hidden="1" outlineLevel="1" x14ac:dyDescent="0.25">
      <c r="A1938" s="6">
        <v>730</v>
      </c>
      <c r="B1938" s="8" t="s">
        <v>215</v>
      </c>
      <c r="C1938" s="54" t="s">
        <v>1594</v>
      </c>
      <c r="D1938" s="8">
        <v>2020</v>
      </c>
      <c r="E1938" s="8"/>
      <c r="F1938" s="8">
        <v>40</v>
      </c>
      <c r="G1938" s="8">
        <v>10</v>
      </c>
      <c r="H1938" s="8">
        <v>128.27099999999999</v>
      </c>
    </row>
    <row r="1939" spans="1:8" s="7" customFormat="1" ht="63" hidden="1" outlineLevel="1" x14ac:dyDescent="0.25">
      <c r="A1939" s="6">
        <v>1885</v>
      </c>
      <c r="B1939" s="8" t="s">
        <v>215</v>
      </c>
      <c r="C1939" s="54" t="s">
        <v>1595</v>
      </c>
      <c r="D1939" s="8">
        <v>2020</v>
      </c>
      <c r="E1939" s="8"/>
      <c r="F1939" s="8">
        <v>70</v>
      </c>
      <c r="G1939" s="8">
        <v>10</v>
      </c>
      <c r="H1939" s="8">
        <v>67.716999999999999</v>
      </c>
    </row>
    <row r="1940" spans="1:8" s="7" customFormat="1" ht="47.25" hidden="1" outlineLevel="1" x14ac:dyDescent="0.25">
      <c r="A1940" s="6">
        <v>312</v>
      </c>
      <c r="B1940" s="8" t="s">
        <v>215</v>
      </c>
      <c r="C1940" s="54" t="s">
        <v>1596</v>
      </c>
      <c r="D1940" s="8">
        <v>2020</v>
      </c>
      <c r="E1940" s="8"/>
      <c r="F1940" s="8">
        <v>70</v>
      </c>
      <c r="G1940" s="8">
        <v>10</v>
      </c>
      <c r="H1940" s="8">
        <v>132.691</v>
      </c>
    </row>
    <row r="1941" spans="1:8" s="7" customFormat="1" ht="63" hidden="1" outlineLevel="1" x14ac:dyDescent="0.25">
      <c r="A1941" s="6">
        <v>609</v>
      </c>
      <c r="B1941" s="8" t="s">
        <v>215</v>
      </c>
      <c r="C1941" s="54" t="s">
        <v>1597</v>
      </c>
      <c r="D1941" s="8">
        <v>2020</v>
      </c>
      <c r="E1941" s="8"/>
      <c r="F1941" s="8">
        <v>100</v>
      </c>
      <c r="G1941" s="8">
        <v>10</v>
      </c>
      <c r="H1941" s="8">
        <v>129.702</v>
      </c>
    </row>
    <row r="1942" spans="1:8" s="7" customFormat="1" ht="63" hidden="1" outlineLevel="1" x14ac:dyDescent="0.25">
      <c r="A1942" s="6">
        <v>1640</v>
      </c>
      <c r="B1942" s="8" t="s">
        <v>215</v>
      </c>
      <c r="C1942" s="54" t="s">
        <v>1598</v>
      </c>
      <c r="D1942" s="8">
        <v>2020</v>
      </c>
      <c r="E1942" s="8"/>
      <c r="F1942" s="8">
        <v>300</v>
      </c>
      <c r="G1942" s="8">
        <v>15</v>
      </c>
      <c r="H1942" s="8">
        <v>471.01900000000001</v>
      </c>
    </row>
    <row r="1943" spans="1:8" s="7" customFormat="1" ht="63" hidden="1" outlineLevel="1" x14ac:dyDescent="0.25">
      <c r="A1943" s="6">
        <v>1834</v>
      </c>
      <c r="B1943" s="8" t="s">
        <v>215</v>
      </c>
      <c r="C1943" s="54" t="s">
        <v>1599</v>
      </c>
      <c r="D1943" s="8">
        <v>2020</v>
      </c>
      <c r="E1943" s="8"/>
      <c r="F1943" s="8">
        <v>40</v>
      </c>
      <c r="G1943" s="8">
        <v>15</v>
      </c>
      <c r="H1943" s="8">
        <v>92.588999999999999</v>
      </c>
    </row>
    <row r="1944" spans="1:8" s="7" customFormat="1" ht="63" hidden="1" outlineLevel="1" x14ac:dyDescent="0.25">
      <c r="A1944" s="6">
        <v>1832</v>
      </c>
      <c r="B1944" s="8" t="s">
        <v>215</v>
      </c>
      <c r="C1944" s="54" t="s">
        <v>1600</v>
      </c>
      <c r="D1944" s="8">
        <v>2020</v>
      </c>
      <c r="E1944" s="8"/>
      <c r="F1944" s="8">
        <v>100</v>
      </c>
      <c r="G1944" s="8">
        <v>4</v>
      </c>
      <c r="H1944" s="8">
        <v>168.95400000000001</v>
      </c>
    </row>
    <row r="1945" spans="1:8" s="7" customFormat="1" ht="63" hidden="1" outlineLevel="1" x14ac:dyDescent="0.25">
      <c r="A1945" s="6">
        <v>736</v>
      </c>
      <c r="B1945" s="8" t="s">
        <v>215</v>
      </c>
      <c r="C1945" s="54" t="s">
        <v>1601</v>
      </c>
      <c r="D1945" s="8">
        <v>2020</v>
      </c>
      <c r="E1945" s="8"/>
      <c r="F1945" s="8">
        <v>80</v>
      </c>
      <c r="G1945" s="8">
        <v>8</v>
      </c>
      <c r="H1945" s="8">
        <v>126.92100000000001</v>
      </c>
    </row>
    <row r="1946" spans="1:8" s="7" customFormat="1" ht="78.75" hidden="1" outlineLevel="1" x14ac:dyDescent="0.25">
      <c r="A1946" s="6">
        <v>867</v>
      </c>
      <c r="B1946" s="8" t="s">
        <v>215</v>
      </c>
      <c r="C1946" s="54" t="s">
        <v>1602</v>
      </c>
      <c r="D1946" s="8">
        <v>2020</v>
      </c>
      <c r="E1946" s="8"/>
      <c r="F1946" s="8">
        <v>110</v>
      </c>
      <c r="G1946" s="8">
        <v>15</v>
      </c>
      <c r="H1946" s="8">
        <v>187.54400000000001</v>
      </c>
    </row>
    <row r="1947" spans="1:8" s="7" customFormat="1" ht="78.75" hidden="1" outlineLevel="1" x14ac:dyDescent="0.25">
      <c r="A1947" s="6">
        <v>833</v>
      </c>
      <c r="B1947" s="8" t="s">
        <v>215</v>
      </c>
      <c r="C1947" s="54" t="s">
        <v>1603</v>
      </c>
      <c r="D1947" s="8">
        <v>2020</v>
      </c>
      <c r="E1947" s="8"/>
      <c r="F1947" s="8">
        <v>40</v>
      </c>
      <c r="G1947" s="8">
        <v>15</v>
      </c>
      <c r="H1947" s="8">
        <v>124.28100000000001</v>
      </c>
    </row>
    <row r="1948" spans="1:8" s="7" customFormat="1" ht="78.75" hidden="1" outlineLevel="1" x14ac:dyDescent="0.25">
      <c r="A1948" s="6">
        <v>1657</v>
      </c>
      <c r="B1948" s="8" t="s">
        <v>215</v>
      </c>
      <c r="C1948" s="54" t="s">
        <v>921</v>
      </c>
      <c r="D1948" s="8">
        <v>2020</v>
      </c>
      <c r="E1948" s="8"/>
      <c r="F1948" s="8">
        <v>278</v>
      </c>
      <c r="G1948" s="8">
        <v>35</v>
      </c>
      <c r="H1948" s="8">
        <v>394.98</v>
      </c>
    </row>
    <row r="1949" spans="1:8" s="7" customFormat="1" ht="78.75" hidden="1" outlineLevel="1" x14ac:dyDescent="0.25">
      <c r="A1949" s="6">
        <v>1878</v>
      </c>
      <c r="B1949" s="8" t="s">
        <v>215</v>
      </c>
      <c r="C1949" s="54" t="s">
        <v>1604</v>
      </c>
      <c r="D1949" s="8">
        <v>2020</v>
      </c>
      <c r="E1949" s="8"/>
      <c r="F1949" s="8">
        <v>45</v>
      </c>
      <c r="G1949" s="8">
        <v>15</v>
      </c>
      <c r="H1949" s="8">
        <v>119.492</v>
      </c>
    </row>
    <row r="1950" spans="1:8" s="7" customFormat="1" ht="78.75" hidden="1" outlineLevel="1" x14ac:dyDescent="0.25">
      <c r="A1950" s="6">
        <v>1877</v>
      </c>
      <c r="B1950" s="8" t="s">
        <v>215</v>
      </c>
      <c r="C1950" s="54" t="s">
        <v>1605</v>
      </c>
      <c r="D1950" s="8">
        <v>2020</v>
      </c>
      <c r="E1950" s="8"/>
      <c r="F1950" s="8">
        <v>60</v>
      </c>
      <c r="G1950" s="8">
        <v>15</v>
      </c>
      <c r="H1950" s="8">
        <v>183.74199999999999</v>
      </c>
    </row>
    <row r="1951" spans="1:8" s="7" customFormat="1" ht="78.75" hidden="1" outlineLevel="1" x14ac:dyDescent="0.25">
      <c r="A1951" s="6">
        <v>1914</v>
      </c>
      <c r="B1951" s="8" t="s">
        <v>215</v>
      </c>
      <c r="C1951" s="54" t="s">
        <v>1606</v>
      </c>
      <c r="D1951" s="8">
        <v>2020</v>
      </c>
      <c r="E1951" s="8"/>
      <c r="F1951" s="8">
        <v>60</v>
      </c>
      <c r="G1951" s="8">
        <v>8</v>
      </c>
      <c r="H1951" s="8">
        <v>167.62100000000001</v>
      </c>
    </row>
    <row r="1952" spans="1:8" s="7" customFormat="1" ht="78.75" hidden="1" outlineLevel="1" x14ac:dyDescent="0.25">
      <c r="A1952" s="6">
        <v>1876</v>
      </c>
      <c r="B1952" s="8" t="s">
        <v>215</v>
      </c>
      <c r="C1952" s="54" t="s">
        <v>1607</v>
      </c>
      <c r="D1952" s="8">
        <v>2020</v>
      </c>
      <c r="E1952" s="8"/>
      <c r="F1952" s="8">
        <v>30</v>
      </c>
      <c r="G1952" s="8">
        <v>15</v>
      </c>
      <c r="H1952" s="8">
        <v>128.934</v>
      </c>
    </row>
    <row r="1953" spans="1:8" s="7" customFormat="1" ht="78.75" hidden="1" outlineLevel="1" x14ac:dyDescent="0.25">
      <c r="A1953" s="6">
        <v>626</v>
      </c>
      <c r="B1953" s="8" t="s">
        <v>215</v>
      </c>
      <c r="C1953" s="54" t="s">
        <v>1608</v>
      </c>
      <c r="D1953" s="8">
        <v>2020</v>
      </c>
      <c r="E1953" s="8"/>
      <c r="F1953" s="8">
        <v>135</v>
      </c>
      <c r="G1953" s="8">
        <v>15</v>
      </c>
      <c r="H1953" s="8">
        <v>37.267000000000003</v>
      </c>
    </row>
    <row r="1954" spans="1:8" s="7" customFormat="1" ht="63" hidden="1" outlineLevel="1" x14ac:dyDescent="0.25">
      <c r="A1954" s="6">
        <v>604</v>
      </c>
      <c r="B1954" s="8" t="s">
        <v>215</v>
      </c>
      <c r="C1954" s="54" t="s">
        <v>1609</v>
      </c>
      <c r="D1954" s="8">
        <v>2020</v>
      </c>
      <c r="E1954" s="8"/>
      <c r="F1954" s="8">
        <v>70</v>
      </c>
      <c r="G1954" s="8">
        <v>8</v>
      </c>
      <c r="H1954" s="8">
        <v>129.38499999999999</v>
      </c>
    </row>
    <row r="1955" spans="1:8" s="7" customFormat="1" ht="63" hidden="1" outlineLevel="1" x14ac:dyDescent="0.25">
      <c r="A1955" s="6">
        <v>1839</v>
      </c>
      <c r="B1955" s="8" t="s">
        <v>215</v>
      </c>
      <c r="C1955" s="54" t="s">
        <v>1610</v>
      </c>
      <c r="D1955" s="8">
        <v>2020</v>
      </c>
      <c r="E1955" s="8"/>
      <c r="F1955" s="8">
        <v>150</v>
      </c>
      <c r="G1955" s="8">
        <v>5</v>
      </c>
      <c r="H1955" s="8">
        <v>234.49100000000001</v>
      </c>
    </row>
    <row r="1956" spans="1:8" s="7" customFormat="1" ht="63" hidden="1" outlineLevel="1" x14ac:dyDescent="0.25">
      <c r="A1956" s="6">
        <v>729</v>
      </c>
      <c r="B1956" s="8" t="s">
        <v>215</v>
      </c>
      <c r="C1956" s="54" t="s">
        <v>1611</v>
      </c>
      <c r="D1956" s="8">
        <v>2020</v>
      </c>
      <c r="E1956" s="8"/>
      <c r="F1956" s="8">
        <v>30</v>
      </c>
      <c r="G1956" s="8">
        <v>15</v>
      </c>
      <c r="H1956" s="8">
        <v>75.974000000000004</v>
      </c>
    </row>
    <row r="1957" spans="1:8" s="7" customFormat="1" ht="78.75" hidden="1" outlineLevel="1" x14ac:dyDescent="0.25">
      <c r="A1957" s="6">
        <v>1681</v>
      </c>
      <c r="B1957" s="8" t="s">
        <v>215</v>
      </c>
      <c r="C1957" s="54" t="s">
        <v>1612</v>
      </c>
      <c r="D1957" s="8">
        <v>2020</v>
      </c>
      <c r="E1957" s="8"/>
      <c r="F1957" s="8">
        <v>674</v>
      </c>
      <c r="G1957" s="8">
        <v>15</v>
      </c>
      <c r="H1957" s="8">
        <v>818.77599999999995</v>
      </c>
    </row>
    <row r="1958" spans="1:8" s="7" customFormat="1" ht="63" hidden="1" outlineLevel="1" x14ac:dyDescent="0.25">
      <c r="A1958" s="6">
        <v>570</v>
      </c>
      <c r="B1958" s="8" t="s">
        <v>215</v>
      </c>
      <c r="C1958" s="54" t="s">
        <v>1613</v>
      </c>
      <c r="D1958" s="8">
        <v>2020</v>
      </c>
      <c r="E1958" s="8"/>
      <c r="F1958" s="8">
        <v>436</v>
      </c>
      <c r="G1958" s="8">
        <v>5</v>
      </c>
      <c r="H1958" s="8">
        <v>449.61799999999999</v>
      </c>
    </row>
    <row r="1959" spans="1:8" s="7" customFormat="1" ht="63" hidden="1" outlineLevel="1" x14ac:dyDescent="0.25">
      <c r="A1959" s="6">
        <v>352</v>
      </c>
      <c r="B1959" s="8" t="s">
        <v>215</v>
      </c>
      <c r="C1959" s="54" t="s">
        <v>1614</v>
      </c>
      <c r="D1959" s="8">
        <v>2020</v>
      </c>
      <c r="E1959" s="8"/>
      <c r="F1959" s="8">
        <v>50</v>
      </c>
      <c r="G1959" s="8">
        <v>2</v>
      </c>
      <c r="H1959" s="8">
        <v>114.675</v>
      </c>
    </row>
    <row r="1960" spans="1:8" s="7" customFormat="1" ht="78.75" hidden="1" outlineLevel="1" x14ac:dyDescent="0.25">
      <c r="A1960" s="6">
        <v>1904</v>
      </c>
      <c r="B1960" s="8" t="s">
        <v>215</v>
      </c>
      <c r="C1960" s="54" t="s">
        <v>1615</v>
      </c>
      <c r="D1960" s="8">
        <v>2020</v>
      </c>
      <c r="E1960" s="8"/>
      <c r="F1960" s="8">
        <v>210</v>
      </c>
      <c r="G1960" s="8">
        <v>30</v>
      </c>
      <c r="H1960" s="8">
        <v>113.369</v>
      </c>
    </row>
    <row r="1961" spans="1:8" s="7" customFormat="1" ht="63" hidden="1" outlineLevel="1" x14ac:dyDescent="0.25">
      <c r="A1961" s="6">
        <v>1840</v>
      </c>
      <c r="B1961" s="8" t="s">
        <v>215</v>
      </c>
      <c r="C1961" s="54" t="s">
        <v>1616</v>
      </c>
      <c r="D1961" s="8">
        <v>2020</v>
      </c>
      <c r="E1961" s="8"/>
      <c r="F1961" s="8">
        <v>50</v>
      </c>
      <c r="G1961" s="8">
        <v>15</v>
      </c>
      <c r="H1961" s="8">
        <v>78.991</v>
      </c>
    </row>
    <row r="1962" spans="1:8" s="7" customFormat="1" ht="63" hidden="1" outlineLevel="1" x14ac:dyDescent="0.25">
      <c r="A1962" s="6">
        <v>1303</v>
      </c>
      <c r="B1962" s="8" t="s">
        <v>215</v>
      </c>
      <c r="C1962" s="54" t="s">
        <v>1617</v>
      </c>
      <c r="D1962" s="8">
        <v>2020</v>
      </c>
      <c r="E1962" s="8"/>
      <c r="F1962" s="8">
        <v>120</v>
      </c>
      <c r="G1962" s="8">
        <v>11</v>
      </c>
      <c r="H1962" s="8">
        <v>286.94600000000003</v>
      </c>
    </row>
    <row r="1963" spans="1:8" s="7" customFormat="1" ht="78.75" hidden="1" outlineLevel="1" x14ac:dyDescent="0.25">
      <c r="A1963" s="6">
        <v>1916</v>
      </c>
      <c r="B1963" s="8" t="s">
        <v>215</v>
      </c>
      <c r="C1963" s="54" t="s">
        <v>1618</v>
      </c>
      <c r="D1963" s="8">
        <v>2020</v>
      </c>
      <c r="E1963" s="8"/>
      <c r="F1963" s="8">
        <v>10</v>
      </c>
      <c r="G1963" s="8">
        <v>50</v>
      </c>
      <c r="H1963" s="8">
        <v>61.966999999999999</v>
      </c>
    </row>
    <row r="1964" spans="1:8" s="7" customFormat="1" ht="63" hidden="1" outlineLevel="1" x14ac:dyDescent="0.25">
      <c r="A1964" s="6">
        <v>772</v>
      </c>
      <c r="B1964" s="8" t="s">
        <v>215</v>
      </c>
      <c r="C1964" s="54" t="s">
        <v>1619</v>
      </c>
      <c r="D1964" s="8">
        <v>2020</v>
      </c>
      <c r="E1964" s="8"/>
      <c r="F1964" s="8">
        <v>40</v>
      </c>
      <c r="G1964" s="8">
        <v>5</v>
      </c>
      <c r="H1964" s="8">
        <v>64.029600000000002</v>
      </c>
    </row>
    <row r="1965" spans="1:8" s="7" customFormat="1" ht="63" hidden="1" outlineLevel="1" x14ac:dyDescent="0.25">
      <c r="A1965" s="6">
        <v>1841</v>
      </c>
      <c r="B1965" s="8" t="s">
        <v>215</v>
      </c>
      <c r="C1965" s="54" t="s">
        <v>1620</v>
      </c>
      <c r="D1965" s="8">
        <v>2020</v>
      </c>
      <c r="E1965" s="8"/>
      <c r="F1965" s="8">
        <v>100</v>
      </c>
      <c r="G1965" s="8">
        <v>15</v>
      </c>
      <c r="H1965" s="8">
        <v>110.703</v>
      </c>
    </row>
    <row r="1966" spans="1:8" s="7" customFormat="1" ht="78.75" hidden="1" outlineLevel="1" x14ac:dyDescent="0.25">
      <c r="A1966" s="6">
        <v>1879</v>
      </c>
      <c r="B1966" s="8" t="s">
        <v>215</v>
      </c>
      <c r="C1966" s="54" t="s">
        <v>1621</v>
      </c>
      <c r="D1966" s="8">
        <v>2020</v>
      </c>
      <c r="E1966" s="8"/>
      <c r="F1966" s="8">
        <v>35</v>
      </c>
      <c r="G1966" s="8">
        <v>15</v>
      </c>
      <c r="H1966" s="8">
        <v>66.271000000000001</v>
      </c>
    </row>
    <row r="1967" spans="1:8" s="7" customFormat="1" ht="78.75" hidden="1" outlineLevel="1" x14ac:dyDescent="0.25">
      <c r="A1967" s="6">
        <v>870</v>
      </c>
      <c r="B1967" s="8" t="s">
        <v>215</v>
      </c>
      <c r="C1967" s="54" t="s">
        <v>1622</v>
      </c>
      <c r="D1967" s="8">
        <v>2020</v>
      </c>
      <c r="E1967" s="8"/>
      <c r="F1967" s="8">
        <v>50</v>
      </c>
      <c r="G1967" s="8">
        <v>15</v>
      </c>
      <c r="H1967" s="8">
        <v>79.353999999999999</v>
      </c>
    </row>
    <row r="1968" spans="1:8" s="7" customFormat="1" ht="63" hidden="1" outlineLevel="1" x14ac:dyDescent="0.25">
      <c r="A1968" s="6">
        <v>897</v>
      </c>
      <c r="B1968" s="8" t="s">
        <v>215</v>
      </c>
      <c r="C1968" s="54" t="s">
        <v>1623</v>
      </c>
      <c r="D1968" s="8">
        <v>2020</v>
      </c>
      <c r="E1968" s="8"/>
      <c r="F1968" s="8">
        <v>150</v>
      </c>
      <c r="G1968" s="8">
        <v>10</v>
      </c>
      <c r="H1968" s="8">
        <v>156.41300000000001</v>
      </c>
    </row>
    <row r="1969" spans="1:8" s="7" customFormat="1" ht="78.75" hidden="1" outlineLevel="1" x14ac:dyDescent="0.25">
      <c r="A1969" s="6">
        <v>955</v>
      </c>
      <c r="B1969" s="8" t="s">
        <v>215</v>
      </c>
      <c r="C1969" s="54" t="s">
        <v>1624</v>
      </c>
      <c r="D1969" s="8">
        <v>2020</v>
      </c>
      <c r="E1969" s="8"/>
      <c r="F1969" s="8">
        <v>120</v>
      </c>
      <c r="G1969" s="8">
        <v>45</v>
      </c>
      <c r="H1969" s="8">
        <v>125.589</v>
      </c>
    </row>
    <row r="1970" spans="1:8" s="7" customFormat="1" ht="63" hidden="1" outlineLevel="1" x14ac:dyDescent="0.25">
      <c r="A1970" s="6">
        <v>891</v>
      </c>
      <c r="B1970" s="8" t="s">
        <v>215</v>
      </c>
      <c r="C1970" s="54" t="s">
        <v>1625</v>
      </c>
      <c r="D1970" s="8">
        <v>2020</v>
      </c>
      <c r="E1970" s="8"/>
      <c r="F1970" s="8">
        <v>50</v>
      </c>
      <c r="G1970" s="8">
        <v>30</v>
      </c>
      <c r="H1970" s="8">
        <v>79.177000000000007</v>
      </c>
    </row>
    <row r="1971" spans="1:8" s="7" customFormat="1" ht="78.75" hidden="1" outlineLevel="1" x14ac:dyDescent="0.25">
      <c r="A1971" s="6">
        <v>879</v>
      </c>
      <c r="B1971" s="8" t="s">
        <v>215</v>
      </c>
      <c r="C1971" s="54" t="s">
        <v>1626</v>
      </c>
      <c r="D1971" s="8">
        <v>2020</v>
      </c>
      <c r="E1971" s="8"/>
      <c r="F1971" s="8">
        <v>70</v>
      </c>
      <c r="G1971" s="8">
        <v>15</v>
      </c>
      <c r="H1971" s="8">
        <v>89.165999999999997</v>
      </c>
    </row>
    <row r="1972" spans="1:8" s="7" customFormat="1" ht="63" hidden="1" outlineLevel="1" x14ac:dyDescent="0.25">
      <c r="A1972" s="6">
        <v>940</v>
      </c>
      <c r="B1972" s="8" t="s">
        <v>215</v>
      </c>
      <c r="C1972" s="54" t="s">
        <v>1627</v>
      </c>
      <c r="D1972" s="8">
        <v>2020</v>
      </c>
      <c r="E1972" s="8"/>
      <c r="F1972" s="8">
        <v>270</v>
      </c>
      <c r="G1972" s="8">
        <v>60</v>
      </c>
      <c r="H1972" s="8">
        <v>248.05500000000001</v>
      </c>
    </row>
    <row r="1973" spans="1:8" s="7" customFormat="1" ht="78.75" hidden="1" outlineLevel="1" x14ac:dyDescent="0.25">
      <c r="A1973" s="6">
        <v>1064</v>
      </c>
      <c r="B1973" s="8" t="s">
        <v>215</v>
      </c>
      <c r="C1973" s="54" t="s">
        <v>1628</v>
      </c>
      <c r="D1973" s="8">
        <v>2020</v>
      </c>
      <c r="E1973" s="8"/>
      <c r="F1973" s="8">
        <v>40</v>
      </c>
      <c r="G1973" s="8">
        <v>15</v>
      </c>
      <c r="H1973" s="8">
        <v>65.424999999999997</v>
      </c>
    </row>
    <row r="1974" spans="1:8" s="7" customFormat="1" ht="63" hidden="1" outlineLevel="1" x14ac:dyDescent="0.25">
      <c r="A1974" s="6">
        <v>1162</v>
      </c>
      <c r="B1974" s="8" t="s">
        <v>215</v>
      </c>
      <c r="C1974" s="54" t="s">
        <v>1629</v>
      </c>
      <c r="D1974" s="8">
        <v>2020</v>
      </c>
      <c r="E1974" s="8"/>
      <c r="F1974" s="8">
        <v>59</v>
      </c>
      <c r="G1974" s="8">
        <v>17</v>
      </c>
      <c r="H1974" s="8">
        <v>177.85900000000001</v>
      </c>
    </row>
    <row r="1975" spans="1:8" s="7" customFormat="1" ht="63" hidden="1" outlineLevel="1" x14ac:dyDescent="0.25">
      <c r="A1975" s="6">
        <v>1842</v>
      </c>
      <c r="B1975" s="8" t="s">
        <v>215</v>
      </c>
      <c r="C1975" s="54" t="s">
        <v>1630</v>
      </c>
      <c r="D1975" s="8">
        <v>2020</v>
      </c>
      <c r="E1975" s="8"/>
      <c r="F1975" s="8">
        <v>501</v>
      </c>
      <c r="G1975" s="8">
        <v>10</v>
      </c>
      <c r="H1975" s="8">
        <v>616.66980000000001</v>
      </c>
    </row>
    <row r="1976" spans="1:8" s="7" customFormat="1" ht="78.75" hidden="1" outlineLevel="1" x14ac:dyDescent="0.25">
      <c r="A1976" s="6">
        <v>1912</v>
      </c>
      <c r="B1976" s="8" t="s">
        <v>215</v>
      </c>
      <c r="C1976" s="54" t="s">
        <v>1631</v>
      </c>
      <c r="D1976" s="8">
        <v>2020</v>
      </c>
      <c r="E1976" s="8"/>
      <c r="F1976" s="8">
        <v>200</v>
      </c>
      <c r="G1976" s="8">
        <v>30</v>
      </c>
      <c r="H1976" s="8">
        <v>320.59800000000001</v>
      </c>
    </row>
    <row r="1977" spans="1:8" s="7" customFormat="1" ht="78.75" hidden="1" outlineLevel="1" x14ac:dyDescent="0.25">
      <c r="A1977" s="6">
        <v>1652</v>
      </c>
      <c r="B1977" s="8" t="s">
        <v>215</v>
      </c>
      <c r="C1977" s="54" t="s">
        <v>930</v>
      </c>
      <c r="D1977" s="8">
        <v>2020</v>
      </c>
      <c r="E1977" s="8"/>
      <c r="F1977" s="8">
        <v>10</v>
      </c>
      <c r="G1977" s="8">
        <v>15</v>
      </c>
      <c r="H1977" s="8">
        <v>40.078000000000003</v>
      </c>
    </row>
    <row r="1978" spans="1:8" s="7" customFormat="1" ht="63" hidden="1" outlineLevel="1" x14ac:dyDescent="0.25">
      <c r="A1978" s="6">
        <v>605</v>
      </c>
      <c r="B1978" s="8" t="s">
        <v>215</v>
      </c>
      <c r="C1978" s="54" t="s">
        <v>1632</v>
      </c>
      <c r="D1978" s="8">
        <v>2020</v>
      </c>
      <c r="E1978" s="8"/>
      <c r="F1978" s="8">
        <v>250</v>
      </c>
      <c r="G1978" s="8">
        <v>15</v>
      </c>
      <c r="H1978" s="8">
        <v>584.93700000000001</v>
      </c>
    </row>
    <row r="1979" spans="1:8" s="7" customFormat="1" ht="63" hidden="1" outlineLevel="1" x14ac:dyDescent="0.25">
      <c r="A1979" s="6">
        <v>1165</v>
      </c>
      <c r="B1979" s="8" t="s">
        <v>215</v>
      </c>
      <c r="C1979" s="54" t="s">
        <v>1633</v>
      </c>
      <c r="D1979" s="8">
        <v>2020</v>
      </c>
      <c r="E1979" s="8"/>
      <c r="F1979" s="8">
        <v>40</v>
      </c>
      <c r="G1979" s="8">
        <v>15</v>
      </c>
      <c r="H1979" s="8">
        <v>145.197</v>
      </c>
    </row>
    <row r="1980" spans="1:8" s="7" customFormat="1" ht="63" hidden="1" outlineLevel="1" x14ac:dyDescent="0.25">
      <c r="A1980" s="6">
        <v>1880</v>
      </c>
      <c r="B1980" s="8" t="s">
        <v>215</v>
      </c>
      <c r="C1980" s="54" t="s">
        <v>1634</v>
      </c>
      <c r="D1980" s="8">
        <v>2020</v>
      </c>
      <c r="E1980" s="8"/>
      <c r="F1980" s="8">
        <v>353</v>
      </c>
      <c r="G1980" s="8">
        <v>5</v>
      </c>
      <c r="H1980" s="8">
        <v>351.18599999999998</v>
      </c>
    </row>
    <row r="1981" spans="1:8" s="7" customFormat="1" ht="94.5" hidden="1" outlineLevel="1" x14ac:dyDescent="0.25">
      <c r="A1981" s="6">
        <v>1907</v>
      </c>
      <c r="B1981" s="8" t="s">
        <v>215</v>
      </c>
      <c r="C1981" s="54" t="s">
        <v>1635</v>
      </c>
      <c r="D1981" s="8">
        <v>2020</v>
      </c>
      <c r="E1981" s="8"/>
      <c r="F1981" s="8">
        <v>40</v>
      </c>
      <c r="G1981" s="8">
        <v>15</v>
      </c>
      <c r="H1981" s="8">
        <v>73.155000000000001</v>
      </c>
    </row>
    <row r="1982" spans="1:8" s="7" customFormat="1" ht="63" hidden="1" outlineLevel="1" x14ac:dyDescent="0.25">
      <c r="A1982" s="6">
        <v>1843</v>
      </c>
      <c r="B1982" s="8" t="s">
        <v>215</v>
      </c>
      <c r="C1982" s="54" t="s">
        <v>1636</v>
      </c>
      <c r="D1982" s="8">
        <v>2020</v>
      </c>
      <c r="E1982" s="8"/>
      <c r="F1982" s="8">
        <v>30</v>
      </c>
      <c r="G1982" s="8">
        <v>15</v>
      </c>
      <c r="H1982" s="8">
        <v>88.230999999999995</v>
      </c>
    </row>
    <row r="1983" spans="1:8" s="7" customFormat="1" ht="78.75" hidden="1" outlineLevel="1" x14ac:dyDescent="0.25">
      <c r="A1983" s="6">
        <v>1915</v>
      </c>
      <c r="B1983" s="8" t="s">
        <v>215</v>
      </c>
      <c r="C1983" s="54" t="s">
        <v>1637</v>
      </c>
      <c r="D1983" s="8">
        <v>2020</v>
      </c>
      <c r="E1983" s="8"/>
      <c r="F1983" s="8">
        <v>150</v>
      </c>
      <c r="G1983" s="8">
        <v>10</v>
      </c>
      <c r="H1983" s="8">
        <v>156.87700000000001</v>
      </c>
    </row>
    <row r="1984" spans="1:8" s="7" customFormat="1" ht="63" hidden="1" outlineLevel="1" x14ac:dyDescent="0.25">
      <c r="A1984" s="6">
        <v>704</v>
      </c>
      <c r="B1984" s="8" t="s">
        <v>215</v>
      </c>
      <c r="C1984" s="54" t="s">
        <v>1638</v>
      </c>
      <c r="D1984" s="8">
        <v>2020</v>
      </c>
      <c r="E1984" s="8"/>
      <c r="F1984" s="8">
        <v>138</v>
      </c>
      <c r="G1984" s="8">
        <v>15</v>
      </c>
      <c r="H1984" s="8">
        <v>196.90100000000001</v>
      </c>
    </row>
    <row r="1985" spans="1:8" s="7" customFormat="1" ht="63" hidden="1" outlineLevel="1" x14ac:dyDescent="0.25">
      <c r="A1985" s="6">
        <v>1881</v>
      </c>
      <c r="B1985" s="8" t="s">
        <v>215</v>
      </c>
      <c r="C1985" s="54" t="s">
        <v>1639</v>
      </c>
      <c r="D1985" s="8">
        <v>2020</v>
      </c>
      <c r="E1985" s="8"/>
      <c r="F1985" s="8">
        <v>76</v>
      </c>
      <c r="G1985" s="8">
        <v>15</v>
      </c>
      <c r="H1985" s="8">
        <v>179.02099999999999</v>
      </c>
    </row>
    <row r="1986" spans="1:8" s="7" customFormat="1" ht="63" hidden="1" outlineLevel="1" x14ac:dyDescent="0.25">
      <c r="A1986" s="6">
        <v>1838</v>
      </c>
      <c r="B1986" s="8" t="s">
        <v>215</v>
      </c>
      <c r="C1986" s="54" t="s">
        <v>1640</v>
      </c>
      <c r="D1986" s="8">
        <v>2020</v>
      </c>
      <c r="E1986" s="8"/>
      <c r="F1986" s="8">
        <v>127</v>
      </c>
      <c r="G1986" s="8">
        <v>7</v>
      </c>
      <c r="H1986" s="8">
        <v>221.851</v>
      </c>
    </row>
    <row r="1987" spans="1:8" s="7" customFormat="1" ht="78.75" hidden="1" outlineLevel="1" x14ac:dyDescent="0.25">
      <c r="A1987" s="6">
        <v>854</v>
      </c>
      <c r="B1987" s="8" t="s">
        <v>215</v>
      </c>
      <c r="C1987" s="54" t="s">
        <v>939</v>
      </c>
      <c r="D1987" s="8">
        <v>2020</v>
      </c>
      <c r="E1987" s="8"/>
      <c r="F1987" s="8">
        <v>30</v>
      </c>
      <c r="G1987" s="8">
        <v>80</v>
      </c>
      <c r="H1987" s="8">
        <v>115.681</v>
      </c>
    </row>
    <row r="1988" spans="1:8" s="7" customFormat="1" ht="63" hidden="1" outlineLevel="1" x14ac:dyDescent="0.25">
      <c r="A1988" s="6">
        <v>659</v>
      </c>
      <c r="B1988" s="8" t="s">
        <v>215</v>
      </c>
      <c r="C1988" s="54" t="s">
        <v>1641</v>
      </c>
      <c r="D1988" s="8">
        <v>2020</v>
      </c>
      <c r="E1988" s="8"/>
      <c r="F1988" s="8">
        <v>40</v>
      </c>
      <c r="G1988" s="8">
        <v>5</v>
      </c>
      <c r="H1988" s="8">
        <v>110.072</v>
      </c>
    </row>
    <row r="1989" spans="1:8" s="7" customFormat="1" ht="63" hidden="1" outlineLevel="1" x14ac:dyDescent="0.25">
      <c r="A1989" s="6">
        <v>774</v>
      </c>
      <c r="B1989" s="8" t="s">
        <v>215</v>
      </c>
      <c r="C1989" s="54" t="s">
        <v>1642</v>
      </c>
      <c r="D1989" s="8">
        <v>2020</v>
      </c>
      <c r="E1989" s="8"/>
      <c r="F1989" s="8">
        <v>50</v>
      </c>
      <c r="G1989" s="8">
        <v>15</v>
      </c>
      <c r="H1989" s="8">
        <v>159.35980000000001</v>
      </c>
    </row>
    <row r="1990" spans="1:8" s="7" customFormat="1" ht="63" hidden="1" outlineLevel="1" x14ac:dyDescent="0.25">
      <c r="A1990" s="6">
        <v>1689</v>
      </c>
      <c r="B1990" s="8" t="s">
        <v>215</v>
      </c>
      <c r="C1990" s="54" t="s">
        <v>1643</v>
      </c>
      <c r="D1990" s="8">
        <v>2020</v>
      </c>
      <c r="E1990" s="8"/>
      <c r="F1990" s="8">
        <v>300</v>
      </c>
      <c r="G1990" s="8">
        <v>25</v>
      </c>
      <c r="H1990" s="8">
        <v>267.37200000000001</v>
      </c>
    </row>
    <row r="1991" spans="1:8" s="7" customFormat="1" ht="94.5" hidden="1" outlineLevel="1" x14ac:dyDescent="0.25">
      <c r="A1991" s="6">
        <v>815</v>
      </c>
      <c r="B1991" s="8" t="s">
        <v>215</v>
      </c>
      <c r="C1991" s="54" t="s">
        <v>1644</v>
      </c>
      <c r="D1991" s="8">
        <v>2020</v>
      </c>
      <c r="E1991" s="8"/>
      <c r="F1991" s="8">
        <v>60</v>
      </c>
      <c r="G1991" s="8">
        <v>1.2</v>
      </c>
      <c r="H1991" s="8">
        <v>126.664</v>
      </c>
    </row>
    <row r="1992" spans="1:8" s="7" customFormat="1" ht="63" hidden="1" outlineLevel="1" x14ac:dyDescent="0.25">
      <c r="A1992" s="6">
        <v>1903</v>
      </c>
      <c r="B1992" s="8" t="s">
        <v>215</v>
      </c>
      <c r="C1992" s="54" t="s">
        <v>1645</v>
      </c>
      <c r="D1992" s="8">
        <v>2020</v>
      </c>
      <c r="E1992" s="8"/>
      <c r="F1992" s="8">
        <v>50</v>
      </c>
      <c r="G1992" s="8">
        <v>15</v>
      </c>
      <c r="H1992" s="8">
        <v>96.516999999999996</v>
      </c>
    </row>
    <row r="1993" spans="1:8" s="7" customFormat="1" ht="78.75" hidden="1" outlineLevel="1" x14ac:dyDescent="0.25">
      <c r="A1993" s="6">
        <v>970</v>
      </c>
      <c r="B1993" s="8" t="s">
        <v>215</v>
      </c>
      <c r="C1993" s="54" t="s">
        <v>1646</v>
      </c>
      <c r="D1993" s="8">
        <v>2020</v>
      </c>
      <c r="E1993" s="8"/>
      <c r="F1993" s="8">
        <v>215</v>
      </c>
      <c r="G1993" s="8">
        <v>45</v>
      </c>
      <c r="H1993" s="8">
        <v>253.292</v>
      </c>
    </row>
    <row r="1994" spans="1:8" s="7" customFormat="1" ht="78.75" hidden="1" outlineLevel="1" x14ac:dyDescent="0.25">
      <c r="A1994" s="6">
        <v>1031</v>
      </c>
      <c r="B1994" s="8" t="s">
        <v>215</v>
      </c>
      <c r="C1994" s="54" t="s">
        <v>1647</v>
      </c>
      <c r="D1994" s="8">
        <v>2020</v>
      </c>
      <c r="E1994" s="8"/>
      <c r="F1994" s="8">
        <v>130</v>
      </c>
      <c r="G1994" s="8">
        <v>15</v>
      </c>
      <c r="H1994" s="8">
        <v>180.66800000000001</v>
      </c>
    </row>
    <row r="1995" spans="1:8" s="7" customFormat="1" ht="63" hidden="1" outlineLevel="1" x14ac:dyDescent="0.25">
      <c r="A1995" s="6">
        <v>1058</v>
      </c>
      <c r="B1995" s="8" t="s">
        <v>215</v>
      </c>
      <c r="C1995" s="54" t="s">
        <v>1648</v>
      </c>
      <c r="D1995" s="8">
        <v>2020</v>
      </c>
      <c r="E1995" s="8"/>
      <c r="F1995" s="8">
        <v>80</v>
      </c>
      <c r="G1995" s="8">
        <v>15</v>
      </c>
      <c r="H1995" s="8">
        <v>140.316</v>
      </c>
    </row>
    <row r="1996" spans="1:8" s="7" customFormat="1" ht="63" hidden="1" outlineLevel="1" x14ac:dyDescent="0.25">
      <c r="A1996" s="6">
        <v>1057</v>
      </c>
      <c r="B1996" s="8" t="s">
        <v>215</v>
      </c>
      <c r="C1996" s="54" t="s">
        <v>1649</v>
      </c>
      <c r="D1996" s="8">
        <v>2020</v>
      </c>
      <c r="E1996" s="8"/>
      <c r="F1996" s="8">
        <v>50</v>
      </c>
      <c r="G1996" s="8">
        <v>15</v>
      </c>
      <c r="H1996" s="8">
        <v>110.667</v>
      </c>
    </row>
    <row r="1997" spans="1:8" s="7" customFormat="1" ht="78.75" hidden="1" outlineLevel="1" x14ac:dyDescent="0.25">
      <c r="A1997" s="6">
        <v>1067</v>
      </c>
      <c r="B1997" s="8" t="s">
        <v>215</v>
      </c>
      <c r="C1997" s="54" t="s">
        <v>1650</v>
      </c>
      <c r="D1997" s="8">
        <v>2020</v>
      </c>
      <c r="E1997" s="8"/>
      <c r="F1997" s="8">
        <v>30</v>
      </c>
      <c r="G1997" s="8">
        <v>30</v>
      </c>
      <c r="H1997" s="8">
        <v>97.966999999999999</v>
      </c>
    </row>
    <row r="1998" spans="1:8" s="7" customFormat="1" ht="63" hidden="1" outlineLevel="1" x14ac:dyDescent="0.25">
      <c r="A1998" s="6">
        <v>1002</v>
      </c>
      <c r="B1998" s="8" t="s">
        <v>215</v>
      </c>
      <c r="C1998" s="54" t="s">
        <v>1651</v>
      </c>
      <c r="D1998" s="8">
        <v>2020</v>
      </c>
      <c r="E1998" s="8"/>
      <c r="F1998" s="8">
        <v>110</v>
      </c>
      <c r="G1998" s="8">
        <v>5</v>
      </c>
      <c r="H1998" s="8">
        <v>182.14099999999999</v>
      </c>
    </row>
    <row r="1999" spans="1:8" s="7" customFormat="1" ht="63" hidden="1" outlineLevel="1" x14ac:dyDescent="0.25">
      <c r="A1999" s="6">
        <v>1090</v>
      </c>
      <c r="B1999" s="8" t="s">
        <v>215</v>
      </c>
      <c r="C1999" s="54" t="s">
        <v>1652</v>
      </c>
      <c r="D1999" s="8">
        <v>2020</v>
      </c>
      <c r="E1999" s="8"/>
      <c r="F1999" s="8">
        <v>200</v>
      </c>
      <c r="G1999" s="8">
        <v>15</v>
      </c>
      <c r="H1999" s="8">
        <v>210.994</v>
      </c>
    </row>
    <row r="2000" spans="1:8" s="7" customFormat="1" ht="63" hidden="1" outlineLevel="1" x14ac:dyDescent="0.25">
      <c r="A2000" s="6">
        <v>1052</v>
      </c>
      <c r="B2000" s="8" t="s">
        <v>215</v>
      </c>
      <c r="C2000" s="54" t="s">
        <v>1653</v>
      </c>
      <c r="D2000" s="8">
        <v>2020</v>
      </c>
      <c r="E2000" s="8"/>
      <c r="F2000" s="8">
        <v>80</v>
      </c>
      <c r="G2000" s="8">
        <v>7</v>
      </c>
      <c r="H2000" s="8">
        <v>126.267</v>
      </c>
    </row>
    <row r="2001" spans="1:8" s="7" customFormat="1" ht="63" hidden="1" outlineLevel="1" x14ac:dyDescent="0.25">
      <c r="A2001" s="6">
        <v>1111</v>
      </c>
      <c r="B2001" s="8" t="s">
        <v>215</v>
      </c>
      <c r="C2001" s="54" t="s">
        <v>1654</v>
      </c>
      <c r="D2001" s="8">
        <v>2020</v>
      </c>
      <c r="E2001" s="8"/>
      <c r="F2001" s="8">
        <v>70</v>
      </c>
      <c r="G2001" s="8">
        <v>15</v>
      </c>
      <c r="H2001" s="8">
        <v>111.054</v>
      </c>
    </row>
    <row r="2002" spans="1:8" s="7" customFormat="1" ht="24.75" hidden="1" customHeight="1" outlineLevel="1" x14ac:dyDescent="0.25">
      <c r="A2002" s="6">
        <v>1727</v>
      </c>
      <c r="B2002" s="8" t="s">
        <v>215</v>
      </c>
      <c r="C2002" s="54" t="s">
        <v>1655</v>
      </c>
      <c r="D2002" s="8">
        <v>2020</v>
      </c>
      <c r="E2002" s="8"/>
      <c r="F2002" s="8">
        <v>310</v>
      </c>
      <c r="G2002" s="8">
        <v>75</v>
      </c>
      <c r="H2002" s="8">
        <v>239.40799999999999</v>
      </c>
    </row>
    <row r="2003" spans="1:8" s="7" customFormat="1" ht="24.75" hidden="1" customHeight="1" outlineLevel="1" x14ac:dyDescent="0.25">
      <c r="A2003" s="6">
        <v>1114</v>
      </c>
      <c r="B2003" s="8" t="s">
        <v>215</v>
      </c>
      <c r="C2003" s="54" t="s">
        <v>1656</v>
      </c>
      <c r="D2003" s="8">
        <v>2020</v>
      </c>
      <c r="E2003" s="8"/>
      <c r="F2003" s="8">
        <v>35</v>
      </c>
      <c r="G2003" s="8">
        <v>15</v>
      </c>
      <c r="H2003" s="8">
        <v>64.331999999999994</v>
      </c>
    </row>
    <row r="2004" spans="1:8" s="7" customFormat="1" ht="24.75" hidden="1" customHeight="1" outlineLevel="1" x14ac:dyDescent="0.25">
      <c r="A2004" s="6">
        <v>678</v>
      </c>
      <c r="B2004" s="8" t="s">
        <v>215</v>
      </c>
      <c r="C2004" s="54" t="s">
        <v>1657</v>
      </c>
      <c r="D2004" s="8">
        <v>2020</v>
      </c>
      <c r="E2004" s="8"/>
      <c r="F2004" s="8">
        <v>260</v>
      </c>
      <c r="G2004" s="8">
        <v>14</v>
      </c>
      <c r="H2004" s="8">
        <v>164.96199999999999</v>
      </c>
    </row>
    <row r="2005" spans="1:8" s="7" customFormat="1" ht="24.75" hidden="1" customHeight="1" outlineLevel="1" x14ac:dyDescent="0.25">
      <c r="A2005" s="6">
        <v>1130</v>
      </c>
      <c r="B2005" s="8" t="s">
        <v>215</v>
      </c>
      <c r="C2005" s="54" t="s">
        <v>1658</v>
      </c>
      <c r="D2005" s="8">
        <v>2020</v>
      </c>
      <c r="E2005" s="8"/>
      <c r="F2005" s="8">
        <v>130</v>
      </c>
      <c r="G2005" s="8">
        <v>30</v>
      </c>
      <c r="H2005" s="8">
        <v>144.41990000000001</v>
      </c>
    </row>
    <row r="2006" spans="1:8" s="7" customFormat="1" ht="24.75" hidden="1" customHeight="1" outlineLevel="1" x14ac:dyDescent="0.25">
      <c r="A2006" s="6">
        <v>1766</v>
      </c>
      <c r="B2006" s="8" t="s">
        <v>215</v>
      </c>
      <c r="C2006" s="54" t="s">
        <v>1047</v>
      </c>
      <c r="D2006" s="8">
        <v>2020</v>
      </c>
      <c r="E2006" s="8"/>
      <c r="F2006" s="8">
        <v>261</v>
      </c>
      <c r="G2006" s="8">
        <v>45</v>
      </c>
      <c r="H2006" s="8">
        <v>366.49900000000002</v>
      </c>
    </row>
    <row r="2007" spans="1:8" s="7" customFormat="1" ht="24.75" hidden="1" customHeight="1" outlineLevel="1" x14ac:dyDescent="0.25">
      <c r="A2007" s="6">
        <v>1651</v>
      </c>
      <c r="B2007" s="8" t="s">
        <v>215</v>
      </c>
      <c r="C2007" s="54" t="s">
        <v>941</v>
      </c>
      <c r="D2007" s="8">
        <v>2020</v>
      </c>
      <c r="E2007" s="8"/>
      <c r="F2007" s="8">
        <v>50</v>
      </c>
      <c r="G2007" s="8">
        <v>15</v>
      </c>
      <c r="H2007" s="8">
        <v>75.546000000000006</v>
      </c>
    </row>
    <row r="2008" spans="1:8" s="7" customFormat="1" ht="24.75" hidden="1" customHeight="1" outlineLevel="1" x14ac:dyDescent="0.25">
      <c r="A2008" s="6">
        <v>771</v>
      </c>
      <c r="B2008" s="8" t="s">
        <v>215</v>
      </c>
      <c r="C2008" s="54" t="s">
        <v>942</v>
      </c>
      <c r="D2008" s="8">
        <v>2020</v>
      </c>
      <c r="E2008" s="8"/>
      <c r="F2008" s="8">
        <v>24</v>
      </c>
      <c r="G2008" s="8">
        <v>15</v>
      </c>
      <c r="H2008" s="8">
        <v>62.173999999999999</v>
      </c>
    </row>
    <row r="2009" spans="1:8" s="7" customFormat="1" ht="24.75" hidden="1" customHeight="1" outlineLevel="1" x14ac:dyDescent="0.25">
      <c r="A2009" s="6">
        <v>1671</v>
      </c>
      <c r="B2009" s="8" t="s">
        <v>215</v>
      </c>
      <c r="C2009" s="54" t="s">
        <v>943</v>
      </c>
      <c r="D2009" s="8">
        <v>2020</v>
      </c>
      <c r="E2009" s="8"/>
      <c r="F2009" s="8">
        <v>5</v>
      </c>
      <c r="G2009" s="8">
        <v>15</v>
      </c>
      <c r="H2009" s="8">
        <v>36.094000000000001</v>
      </c>
    </row>
    <row r="2010" spans="1:8" s="7" customFormat="1" ht="24.75" hidden="1" customHeight="1" outlineLevel="1" x14ac:dyDescent="0.25">
      <c r="A2010" s="6">
        <v>1556</v>
      </c>
      <c r="B2010" s="8" t="s">
        <v>215</v>
      </c>
      <c r="C2010" s="54" t="s">
        <v>1659</v>
      </c>
      <c r="D2010" s="8">
        <v>2020</v>
      </c>
      <c r="E2010" s="8"/>
      <c r="F2010" s="8">
        <v>275</v>
      </c>
      <c r="G2010" s="8">
        <v>90</v>
      </c>
      <c r="H2010" s="8">
        <v>361.64</v>
      </c>
    </row>
    <row r="2011" spans="1:8" s="7" customFormat="1" ht="24.75" hidden="1" customHeight="1" outlineLevel="1" x14ac:dyDescent="0.25">
      <c r="A2011" s="6">
        <v>949</v>
      </c>
      <c r="B2011" s="8" t="s">
        <v>215</v>
      </c>
      <c r="C2011" s="54" t="s">
        <v>1660</v>
      </c>
      <c r="D2011" s="8">
        <v>2020</v>
      </c>
      <c r="E2011" s="8"/>
      <c r="F2011" s="8">
        <v>650</v>
      </c>
      <c r="G2011" s="8">
        <v>90</v>
      </c>
      <c r="H2011" s="8">
        <v>568.31299999999999</v>
      </c>
    </row>
    <row r="2012" spans="1:8" s="7" customFormat="1" ht="24.75" hidden="1" customHeight="1" outlineLevel="1" x14ac:dyDescent="0.25">
      <c r="A2012" s="6">
        <v>913</v>
      </c>
      <c r="B2012" s="8" t="s">
        <v>215</v>
      </c>
      <c r="C2012" s="54" t="s">
        <v>1661</v>
      </c>
      <c r="D2012" s="8">
        <v>2020</v>
      </c>
      <c r="E2012" s="8"/>
      <c r="F2012" s="8">
        <v>630</v>
      </c>
      <c r="G2012" s="8">
        <v>120</v>
      </c>
      <c r="H2012" s="8">
        <v>546.71500000000003</v>
      </c>
    </row>
    <row r="2013" spans="1:8" s="7" customFormat="1" ht="24.75" hidden="1" customHeight="1" outlineLevel="1" x14ac:dyDescent="0.25">
      <c r="A2013" s="6">
        <v>999</v>
      </c>
      <c r="B2013" s="8" t="s">
        <v>215</v>
      </c>
      <c r="C2013" s="54" t="s">
        <v>1662</v>
      </c>
      <c r="D2013" s="8">
        <v>2020</v>
      </c>
      <c r="E2013" s="8"/>
      <c r="F2013" s="8">
        <v>230</v>
      </c>
      <c r="G2013" s="8">
        <v>15</v>
      </c>
      <c r="H2013" s="8">
        <v>262.86500000000001</v>
      </c>
    </row>
    <row r="2014" spans="1:8" s="7" customFormat="1" ht="17.25" hidden="1" customHeight="1" outlineLevel="1" x14ac:dyDescent="0.25">
      <c r="A2014" s="6">
        <v>6684</v>
      </c>
      <c r="B2014" s="8" t="s">
        <v>215</v>
      </c>
      <c r="C2014" s="54" t="s">
        <v>217</v>
      </c>
      <c r="D2014" s="8">
        <v>2019</v>
      </c>
      <c r="E2014" s="8"/>
      <c r="F2014" s="8">
        <v>10</v>
      </c>
      <c r="G2014" s="8">
        <v>16.579999999999998</v>
      </c>
      <c r="H2014" s="8">
        <v>63.636000000000003</v>
      </c>
    </row>
    <row r="2015" spans="1:8" s="7" customFormat="1" ht="17.25" hidden="1" customHeight="1" outlineLevel="1" x14ac:dyDescent="0.25">
      <c r="A2015" s="6">
        <v>1206</v>
      </c>
      <c r="B2015" s="8" t="s">
        <v>215</v>
      </c>
      <c r="C2015" s="54" t="s">
        <v>218</v>
      </c>
      <c r="D2015" s="8">
        <v>2019</v>
      </c>
      <c r="E2015" s="8"/>
      <c r="F2015" s="8">
        <v>300</v>
      </c>
      <c r="G2015" s="8">
        <v>15</v>
      </c>
      <c r="H2015" s="8">
        <v>455.58800000000002</v>
      </c>
    </row>
    <row r="2016" spans="1:8" s="7" customFormat="1" ht="17.25" hidden="1" customHeight="1" outlineLevel="1" x14ac:dyDescent="0.25">
      <c r="A2016" s="6">
        <v>1240</v>
      </c>
      <c r="B2016" s="8" t="s">
        <v>215</v>
      </c>
      <c r="C2016" s="54" t="s">
        <v>219</v>
      </c>
      <c r="D2016" s="8">
        <v>2019</v>
      </c>
      <c r="E2016" s="8"/>
      <c r="F2016" s="8">
        <v>60</v>
      </c>
      <c r="G2016" s="8">
        <v>5</v>
      </c>
      <c r="H2016" s="8">
        <v>90.629000000000005</v>
      </c>
    </row>
    <row r="2017" spans="1:8" s="7" customFormat="1" ht="17.25" hidden="1" customHeight="1" outlineLevel="1" x14ac:dyDescent="0.25">
      <c r="A2017" s="6">
        <v>1400</v>
      </c>
      <c r="B2017" s="8" t="s">
        <v>215</v>
      </c>
      <c r="C2017" s="54" t="s">
        <v>220</v>
      </c>
      <c r="D2017" s="8">
        <v>2019</v>
      </c>
      <c r="E2017" s="8"/>
      <c r="F2017" s="8">
        <v>440</v>
      </c>
      <c r="G2017" s="8">
        <v>15</v>
      </c>
      <c r="H2017" s="8">
        <v>460.57</v>
      </c>
    </row>
    <row r="2018" spans="1:8" s="7" customFormat="1" ht="17.25" hidden="1" customHeight="1" outlineLevel="1" x14ac:dyDescent="0.25">
      <c r="A2018" s="6">
        <v>1241</v>
      </c>
      <c r="B2018" s="8" t="s">
        <v>215</v>
      </c>
      <c r="C2018" s="54" t="s">
        <v>221</v>
      </c>
      <c r="D2018" s="8">
        <v>2019</v>
      </c>
      <c r="E2018" s="8"/>
      <c r="F2018" s="8">
        <v>60</v>
      </c>
      <c r="G2018" s="8">
        <v>5</v>
      </c>
      <c r="H2018" s="8">
        <v>100.15600000000001</v>
      </c>
    </row>
    <row r="2019" spans="1:8" s="7" customFormat="1" ht="17.25" hidden="1" customHeight="1" outlineLevel="1" x14ac:dyDescent="0.25">
      <c r="A2019" s="6">
        <v>1382</v>
      </c>
      <c r="B2019" s="8" t="s">
        <v>215</v>
      </c>
      <c r="C2019" s="54" t="s">
        <v>222</v>
      </c>
      <c r="D2019" s="8">
        <v>2019</v>
      </c>
      <c r="E2019" s="8"/>
      <c r="F2019" s="8">
        <v>440</v>
      </c>
      <c r="G2019" s="8">
        <v>15</v>
      </c>
      <c r="H2019" s="8">
        <v>469.93400000000003</v>
      </c>
    </row>
    <row r="2020" spans="1:8" s="7" customFormat="1" ht="17.25" hidden="1" customHeight="1" outlineLevel="1" x14ac:dyDescent="0.25">
      <c r="A2020" s="6">
        <v>1440</v>
      </c>
      <c r="B2020" s="8" t="s">
        <v>215</v>
      </c>
      <c r="C2020" s="54" t="s">
        <v>223</v>
      </c>
      <c r="D2020" s="8">
        <v>2019</v>
      </c>
      <c r="E2020" s="8"/>
      <c r="F2020" s="8">
        <v>360</v>
      </c>
      <c r="G2020" s="8">
        <v>15</v>
      </c>
      <c r="H2020" s="8">
        <v>406.45100000000002</v>
      </c>
    </row>
    <row r="2021" spans="1:8" s="7" customFormat="1" ht="17.25" hidden="1" customHeight="1" outlineLevel="1" x14ac:dyDescent="0.25">
      <c r="A2021" s="6">
        <v>1469</v>
      </c>
      <c r="B2021" s="8" t="s">
        <v>215</v>
      </c>
      <c r="C2021" s="54" t="s">
        <v>224</v>
      </c>
      <c r="D2021" s="8">
        <v>2019</v>
      </c>
      <c r="E2021" s="8"/>
      <c r="F2021" s="8">
        <v>320</v>
      </c>
      <c r="G2021" s="8">
        <v>14</v>
      </c>
      <c r="H2021" s="8">
        <v>353.36200000000002</v>
      </c>
    </row>
    <row r="2022" spans="1:8" s="7" customFormat="1" ht="17.25" hidden="1" customHeight="1" outlineLevel="1" x14ac:dyDescent="0.25">
      <c r="A2022" s="6">
        <v>1559</v>
      </c>
      <c r="B2022" s="8" t="s">
        <v>215</v>
      </c>
      <c r="C2022" s="54" t="s">
        <v>225</v>
      </c>
      <c r="D2022" s="8">
        <v>2019</v>
      </c>
      <c r="E2022" s="8"/>
      <c r="F2022" s="8">
        <v>120</v>
      </c>
      <c r="G2022" s="8">
        <v>15</v>
      </c>
      <c r="H2022" s="8">
        <v>118.072</v>
      </c>
    </row>
    <row r="2023" spans="1:8" s="7" customFormat="1" ht="17.25" hidden="1" customHeight="1" outlineLevel="1" x14ac:dyDescent="0.25">
      <c r="A2023" s="6">
        <v>1563</v>
      </c>
      <c r="B2023" s="8" t="s">
        <v>215</v>
      </c>
      <c r="C2023" s="54" t="s">
        <v>226</v>
      </c>
      <c r="D2023" s="8">
        <v>2019</v>
      </c>
      <c r="E2023" s="8"/>
      <c r="F2023" s="8">
        <v>90</v>
      </c>
      <c r="G2023" s="8">
        <v>15</v>
      </c>
      <c r="H2023" s="8">
        <v>269.392</v>
      </c>
    </row>
    <row r="2024" spans="1:8" s="7" customFormat="1" ht="17.25" hidden="1" customHeight="1" outlineLevel="1" x14ac:dyDescent="0.25">
      <c r="A2024" s="6">
        <v>1577</v>
      </c>
      <c r="B2024" s="8" t="s">
        <v>215</v>
      </c>
      <c r="C2024" s="54" t="s">
        <v>227</v>
      </c>
      <c r="D2024" s="8">
        <v>2019</v>
      </c>
      <c r="E2024" s="8"/>
      <c r="F2024" s="8">
        <v>30</v>
      </c>
      <c r="G2024" s="8">
        <v>15</v>
      </c>
      <c r="H2024" s="8">
        <v>89.992999999999995</v>
      </c>
    </row>
    <row r="2025" spans="1:8" s="7" customFormat="1" ht="17.25" hidden="1" customHeight="1" outlineLevel="1" x14ac:dyDescent="0.25">
      <c r="A2025" s="6">
        <v>1589</v>
      </c>
      <c r="B2025" s="8" t="s">
        <v>215</v>
      </c>
      <c r="C2025" s="54" t="s">
        <v>228</v>
      </c>
      <c r="D2025" s="8">
        <v>2019</v>
      </c>
      <c r="E2025" s="8"/>
      <c r="F2025" s="8">
        <v>170</v>
      </c>
      <c r="G2025" s="8">
        <v>15</v>
      </c>
      <c r="H2025" s="8">
        <v>234.49799999999999</v>
      </c>
    </row>
    <row r="2026" spans="1:8" s="7" customFormat="1" ht="17.25" hidden="1" customHeight="1" outlineLevel="1" x14ac:dyDescent="0.25">
      <c r="A2026" s="6">
        <v>1785</v>
      </c>
      <c r="B2026" s="8" t="s">
        <v>215</v>
      </c>
      <c r="C2026" s="54" t="s">
        <v>229</v>
      </c>
      <c r="D2026" s="8">
        <v>2019</v>
      </c>
      <c r="E2026" s="8"/>
      <c r="F2026" s="8">
        <v>230</v>
      </c>
      <c r="G2026" s="8">
        <v>15</v>
      </c>
      <c r="H2026" s="8">
        <v>360.03399999999999</v>
      </c>
    </row>
    <row r="2027" spans="1:8" s="7" customFormat="1" ht="17.25" hidden="1" customHeight="1" outlineLevel="1" x14ac:dyDescent="0.25">
      <c r="A2027" s="6">
        <v>1758</v>
      </c>
      <c r="B2027" s="8" t="s">
        <v>215</v>
      </c>
      <c r="C2027" s="54" t="s">
        <v>230</v>
      </c>
      <c r="D2027" s="8">
        <v>2019</v>
      </c>
      <c r="E2027" s="8"/>
      <c r="F2027" s="8">
        <v>35</v>
      </c>
      <c r="G2027" s="8">
        <v>15</v>
      </c>
      <c r="H2027" s="8">
        <v>208.30600000000001</v>
      </c>
    </row>
    <row r="2028" spans="1:8" s="7" customFormat="1" ht="17.25" hidden="1" customHeight="1" outlineLevel="1" x14ac:dyDescent="0.25">
      <c r="A2028" s="6">
        <v>1779</v>
      </c>
      <c r="B2028" s="8" t="s">
        <v>215</v>
      </c>
      <c r="C2028" s="54" t="s">
        <v>231</v>
      </c>
      <c r="D2028" s="8">
        <v>2019</v>
      </c>
      <c r="E2028" s="8"/>
      <c r="F2028" s="8">
        <v>100</v>
      </c>
      <c r="G2028" s="8">
        <v>10</v>
      </c>
      <c r="H2028" s="8">
        <v>277.34399999999999</v>
      </c>
    </row>
    <row r="2029" spans="1:8" s="7" customFormat="1" ht="17.25" hidden="1" customHeight="1" outlineLevel="1" x14ac:dyDescent="0.25">
      <c r="A2029" s="6">
        <v>2010</v>
      </c>
      <c r="B2029" s="8" t="s">
        <v>215</v>
      </c>
      <c r="C2029" s="54" t="s">
        <v>232</v>
      </c>
      <c r="D2029" s="8">
        <v>2019</v>
      </c>
      <c r="E2029" s="8"/>
      <c r="F2029" s="8">
        <v>500</v>
      </c>
      <c r="G2029" s="8">
        <v>15</v>
      </c>
      <c r="H2029" s="8">
        <v>509.92200000000003</v>
      </c>
    </row>
    <row r="2030" spans="1:8" s="7" customFormat="1" ht="17.25" hidden="1" customHeight="1" outlineLevel="1" x14ac:dyDescent="0.25">
      <c r="A2030" s="6">
        <v>1728</v>
      </c>
      <c r="B2030" s="8" t="s">
        <v>215</v>
      </c>
      <c r="C2030" s="54" t="s">
        <v>233</v>
      </c>
      <c r="D2030" s="8">
        <v>2019</v>
      </c>
      <c r="E2030" s="8"/>
      <c r="F2030" s="8">
        <v>30</v>
      </c>
      <c r="G2030" s="8">
        <v>15</v>
      </c>
      <c r="H2030" s="8">
        <v>82.635000000000005</v>
      </c>
    </row>
    <row r="2031" spans="1:8" s="7" customFormat="1" ht="17.25" hidden="1" customHeight="1" outlineLevel="1" x14ac:dyDescent="0.25">
      <c r="A2031" s="6">
        <v>1706</v>
      </c>
      <c r="B2031" s="8" t="s">
        <v>215</v>
      </c>
      <c r="C2031" s="54" t="s">
        <v>234</v>
      </c>
      <c r="D2031" s="8">
        <v>2019</v>
      </c>
      <c r="E2031" s="8"/>
      <c r="F2031" s="8">
        <v>600</v>
      </c>
      <c r="G2031" s="8">
        <v>15</v>
      </c>
      <c r="H2031" s="8">
        <v>675.22400000000005</v>
      </c>
    </row>
    <row r="2032" spans="1:8" s="7" customFormat="1" ht="17.25" hidden="1" customHeight="1" outlineLevel="1" x14ac:dyDescent="0.25">
      <c r="A2032" s="6">
        <v>2804</v>
      </c>
      <c r="B2032" s="8" t="s">
        <v>215</v>
      </c>
      <c r="C2032" s="54" t="s">
        <v>235</v>
      </c>
      <c r="D2032" s="8">
        <v>2019</v>
      </c>
      <c r="E2032" s="8"/>
      <c r="F2032" s="8">
        <v>100</v>
      </c>
      <c r="G2032" s="8">
        <v>15</v>
      </c>
      <c r="H2032" s="8">
        <v>194.38800000000001</v>
      </c>
    </row>
    <row r="2033" spans="1:8" s="7" customFormat="1" ht="17.25" hidden="1" customHeight="1" outlineLevel="1" x14ac:dyDescent="0.25">
      <c r="A2033" s="6">
        <v>2689</v>
      </c>
      <c r="B2033" s="8" t="s">
        <v>215</v>
      </c>
      <c r="C2033" s="54" t="s">
        <v>236</v>
      </c>
      <c r="D2033" s="8">
        <v>2019</v>
      </c>
      <c r="E2033" s="8"/>
      <c r="F2033" s="8">
        <v>90</v>
      </c>
      <c r="G2033" s="8">
        <v>30</v>
      </c>
      <c r="H2033" s="8">
        <v>252.32300000000001</v>
      </c>
    </row>
    <row r="2034" spans="1:8" s="7" customFormat="1" ht="17.25" hidden="1" customHeight="1" outlineLevel="1" x14ac:dyDescent="0.25">
      <c r="A2034" s="6">
        <v>2436</v>
      </c>
      <c r="B2034" s="8" t="s">
        <v>215</v>
      </c>
      <c r="C2034" s="54" t="s">
        <v>237</v>
      </c>
      <c r="D2034" s="8">
        <v>2019</v>
      </c>
      <c r="E2034" s="8"/>
      <c r="F2034" s="8">
        <v>35</v>
      </c>
      <c r="G2034" s="8">
        <v>45</v>
      </c>
      <c r="H2034" s="8">
        <v>116.947</v>
      </c>
    </row>
    <row r="2035" spans="1:8" s="7" customFormat="1" ht="17.25" hidden="1" customHeight="1" outlineLevel="1" x14ac:dyDescent="0.25">
      <c r="A2035" s="6">
        <v>2887</v>
      </c>
      <c r="B2035" s="8" t="s">
        <v>215</v>
      </c>
      <c r="C2035" s="54" t="s">
        <v>238</v>
      </c>
      <c r="D2035" s="8">
        <v>2019</v>
      </c>
      <c r="E2035" s="8"/>
      <c r="F2035" s="8">
        <v>90</v>
      </c>
      <c r="G2035" s="8">
        <v>14</v>
      </c>
      <c r="H2035" s="8">
        <v>234.994</v>
      </c>
    </row>
    <row r="2036" spans="1:8" s="7" customFormat="1" ht="17.25" hidden="1" customHeight="1" outlineLevel="1" x14ac:dyDescent="0.25">
      <c r="A2036" s="6">
        <v>2916</v>
      </c>
      <c r="B2036" s="8" t="s">
        <v>215</v>
      </c>
      <c r="C2036" s="54" t="s">
        <v>239</v>
      </c>
      <c r="D2036" s="8">
        <v>2019</v>
      </c>
      <c r="E2036" s="8"/>
      <c r="F2036" s="8">
        <v>30</v>
      </c>
      <c r="G2036" s="8">
        <v>15</v>
      </c>
      <c r="H2036" s="8">
        <v>212.08799999999999</v>
      </c>
    </row>
    <row r="2037" spans="1:8" s="7" customFormat="1" ht="17.25" hidden="1" customHeight="1" outlineLevel="1" x14ac:dyDescent="0.25">
      <c r="A2037" s="6">
        <v>3155</v>
      </c>
      <c r="B2037" s="8" t="s">
        <v>215</v>
      </c>
      <c r="C2037" s="54" t="s">
        <v>240</v>
      </c>
      <c r="D2037" s="8">
        <v>2019</v>
      </c>
      <c r="E2037" s="8"/>
      <c r="F2037" s="8">
        <v>100</v>
      </c>
      <c r="G2037" s="8">
        <v>7</v>
      </c>
      <c r="H2037" s="8">
        <v>150.804</v>
      </c>
    </row>
    <row r="2038" spans="1:8" s="7" customFormat="1" ht="17.25" hidden="1" customHeight="1" outlineLevel="1" x14ac:dyDescent="0.25">
      <c r="A2038" s="6">
        <v>2622</v>
      </c>
      <c r="B2038" s="8" t="s">
        <v>215</v>
      </c>
      <c r="C2038" s="54" t="s">
        <v>241</v>
      </c>
      <c r="D2038" s="8">
        <v>2019</v>
      </c>
      <c r="E2038" s="8"/>
      <c r="F2038" s="8">
        <v>340</v>
      </c>
      <c r="G2038" s="8">
        <v>15</v>
      </c>
      <c r="H2038" s="8">
        <v>416.35</v>
      </c>
    </row>
    <row r="2039" spans="1:8" s="7" customFormat="1" ht="17.25" hidden="1" customHeight="1" outlineLevel="1" x14ac:dyDescent="0.25">
      <c r="A2039" s="6">
        <v>3123</v>
      </c>
      <c r="B2039" s="8" t="s">
        <v>215</v>
      </c>
      <c r="C2039" s="54" t="s">
        <v>242</v>
      </c>
      <c r="D2039" s="8">
        <v>2019</v>
      </c>
      <c r="E2039" s="8"/>
      <c r="F2039" s="8">
        <v>350</v>
      </c>
      <c r="G2039" s="8">
        <v>15</v>
      </c>
      <c r="H2039" s="8">
        <v>535.66899999999998</v>
      </c>
    </row>
    <row r="2040" spans="1:8" s="7" customFormat="1" ht="17.25" hidden="1" customHeight="1" outlineLevel="1" x14ac:dyDescent="0.25">
      <c r="A2040" s="6">
        <v>3432</v>
      </c>
      <c r="B2040" s="8" t="s">
        <v>215</v>
      </c>
      <c r="C2040" s="54" t="s">
        <v>243</v>
      </c>
      <c r="D2040" s="8">
        <v>2019</v>
      </c>
      <c r="E2040" s="8"/>
      <c r="F2040" s="8">
        <v>99</v>
      </c>
      <c r="G2040" s="8">
        <v>15</v>
      </c>
      <c r="H2040" s="8">
        <v>155.29300000000001</v>
      </c>
    </row>
    <row r="2041" spans="1:8" s="7" customFormat="1" ht="17.25" hidden="1" customHeight="1" outlineLevel="1" x14ac:dyDescent="0.25">
      <c r="A2041" s="6">
        <v>6685</v>
      </c>
      <c r="B2041" s="8" t="s">
        <v>215</v>
      </c>
      <c r="C2041" s="54" t="s">
        <v>244</v>
      </c>
      <c r="D2041" s="8">
        <v>2019</v>
      </c>
      <c r="E2041" s="8"/>
      <c r="F2041" s="8">
        <v>45</v>
      </c>
      <c r="G2041" s="8">
        <v>10</v>
      </c>
      <c r="H2041" s="8">
        <v>101.875</v>
      </c>
    </row>
    <row r="2042" spans="1:8" s="7" customFormat="1" ht="17.25" hidden="1" customHeight="1" outlineLevel="1" x14ac:dyDescent="0.25">
      <c r="A2042" s="6">
        <v>4070</v>
      </c>
      <c r="B2042" s="8" t="s">
        <v>215</v>
      </c>
      <c r="C2042" s="54" t="s">
        <v>245</v>
      </c>
      <c r="D2042" s="8">
        <v>2019</v>
      </c>
      <c r="E2042" s="8"/>
      <c r="F2042" s="8">
        <v>30</v>
      </c>
      <c r="G2042" s="8">
        <v>10</v>
      </c>
      <c r="H2042" s="8">
        <v>73.043999999999997</v>
      </c>
    </row>
    <row r="2043" spans="1:8" s="7" customFormat="1" ht="17.25" hidden="1" customHeight="1" outlineLevel="1" x14ac:dyDescent="0.25">
      <c r="A2043" s="6">
        <v>4334</v>
      </c>
      <c r="B2043" s="8" t="s">
        <v>215</v>
      </c>
      <c r="C2043" s="54" t="s">
        <v>246</v>
      </c>
      <c r="D2043" s="8">
        <v>2019</v>
      </c>
      <c r="E2043" s="8"/>
      <c r="F2043" s="8">
        <v>95</v>
      </c>
      <c r="G2043" s="8">
        <v>15</v>
      </c>
      <c r="H2043" s="8">
        <v>149.34100000000001</v>
      </c>
    </row>
    <row r="2044" spans="1:8" s="7" customFormat="1" ht="17.25" hidden="1" customHeight="1" outlineLevel="1" x14ac:dyDescent="0.25">
      <c r="A2044" s="6">
        <v>4787</v>
      </c>
      <c r="B2044" s="8" t="s">
        <v>215</v>
      </c>
      <c r="C2044" s="54" t="s">
        <v>247</v>
      </c>
      <c r="D2044" s="8">
        <v>2019</v>
      </c>
      <c r="E2044" s="8"/>
      <c r="F2044" s="8">
        <v>50</v>
      </c>
      <c r="G2044" s="8">
        <v>15</v>
      </c>
      <c r="H2044" s="8">
        <v>94.992999999999995</v>
      </c>
    </row>
    <row r="2045" spans="1:8" s="7" customFormat="1" ht="17.25" hidden="1" customHeight="1" outlineLevel="1" x14ac:dyDescent="0.25">
      <c r="A2045" s="6">
        <v>4296</v>
      </c>
      <c r="B2045" s="8" t="s">
        <v>215</v>
      </c>
      <c r="C2045" s="54" t="s">
        <v>248</v>
      </c>
      <c r="D2045" s="8">
        <v>2019</v>
      </c>
      <c r="E2045" s="8"/>
      <c r="F2045" s="8">
        <v>100</v>
      </c>
      <c r="G2045" s="8">
        <v>15</v>
      </c>
      <c r="H2045" s="8">
        <v>160.37</v>
      </c>
    </row>
    <row r="2046" spans="1:8" s="7" customFormat="1" ht="17.25" hidden="1" customHeight="1" outlineLevel="1" x14ac:dyDescent="0.25">
      <c r="A2046" s="6">
        <v>6686</v>
      </c>
      <c r="B2046" s="8" t="s">
        <v>215</v>
      </c>
      <c r="C2046" s="54" t="s">
        <v>249</v>
      </c>
      <c r="D2046" s="8">
        <v>2019</v>
      </c>
      <c r="E2046" s="8"/>
      <c r="F2046" s="8">
        <v>10</v>
      </c>
      <c r="G2046" s="8">
        <v>40</v>
      </c>
      <c r="H2046" s="8">
        <v>39.908999999999999</v>
      </c>
    </row>
    <row r="2047" spans="1:8" s="7" customFormat="1" ht="17.25" hidden="1" customHeight="1" outlineLevel="1" x14ac:dyDescent="0.25">
      <c r="A2047" s="6">
        <v>4873</v>
      </c>
      <c r="B2047" s="8" t="s">
        <v>215</v>
      </c>
      <c r="C2047" s="54" t="s">
        <v>250</v>
      </c>
      <c r="D2047" s="8">
        <v>2019</v>
      </c>
      <c r="E2047" s="8"/>
      <c r="F2047" s="8">
        <v>50</v>
      </c>
      <c r="G2047" s="8">
        <v>15</v>
      </c>
      <c r="H2047" s="8">
        <v>81.402000000000001</v>
      </c>
    </row>
    <row r="2048" spans="1:8" s="7" customFormat="1" ht="17.25" hidden="1" customHeight="1" outlineLevel="1" x14ac:dyDescent="0.25">
      <c r="A2048" s="6">
        <v>6101</v>
      </c>
      <c r="B2048" s="8" t="s">
        <v>215</v>
      </c>
      <c r="C2048" s="54" t="s">
        <v>251</v>
      </c>
      <c r="D2048" s="8">
        <v>2019</v>
      </c>
      <c r="E2048" s="8"/>
      <c r="F2048" s="8">
        <v>73</v>
      </c>
      <c r="G2048" s="8">
        <v>50</v>
      </c>
      <c r="H2048" s="8">
        <v>138.785</v>
      </c>
    </row>
    <row r="2049" spans="1:8" s="7" customFormat="1" ht="17.25" hidden="1" customHeight="1" outlineLevel="1" x14ac:dyDescent="0.25">
      <c r="A2049" s="6">
        <v>1113</v>
      </c>
      <c r="B2049" s="8" t="s">
        <v>215</v>
      </c>
      <c r="C2049" s="54" t="s">
        <v>252</v>
      </c>
      <c r="D2049" s="8">
        <v>2019</v>
      </c>
      <c r="E2049" s="8"/>
      <c r="F2049" s="8">
        <v>1517</v>
      </c>
      <c r="G2049" s="8">
        <v>120</v>
      </c>
      <c r="H2049" s="8">
        <v>1796.2809999999999</v>
      </c>
    </row>
    <row r="2050" spans="1:8" s="7" customFormat="1" ht="17.25" hidden="1" customHeight="1" outlineLevel="1" x14ac:dyDescent="0.25">
      <c r="A2050" s="6">
        <v>6687</v>
      </c>
      <c r="B2050" s="8" t="s">
        <v>215</v>
      </c>
      <c r="C2050" s="54" t="s">
        <v>253</v>
      </c>
      <c r="D2050" s="8">
        <v>2019</v>
      </c>
      <c r="E2050" s="8"/>
      <c r="F2050" s="8">
        <v>215</v>
      </c>
      <c r="G2050" s="8">
        <v>10</v>
      </c>
      <c r="H2050" s="8">
        <v>424</v>
      </c>
    </row>
    <row r="2051" spans="1:8" s="7" customFormat="1" ht="17.25" hidden="1" customHeight="1" outlineLevel="1" x14ac:dyDescent="0.25">
      <c r="A2051" s="6">
        <v>6688</v>
      </c>
      <c r="B2051" s="8" t="s">
        <v>215</v>
      </c>
      <c r="C2051" s="54" t="s">
        <v>254</v>
      </c>
      <c r="D2051" s="8">
        <v>2019</v>
      </c>
      <c r="E2051" s="8"/>
      <c r="F2051" s="8">
        <v>117</v>
      </c>
      <c r="G2051" s="8">
        <v>14.5</v>
      </c>
      <c r="H2051" s="8">
        <v>247</v>
      </c>
    </row>
    <row r="2052" spans="1:8" s="7" customFormat="1" ht="17.25" hidden="1" customHeight="1" outlineLevel="1" x14ac:dyDescent="0.25">
      <c r="A2052" s="6">
        <v>1093</v>
      </c>
      <c r="B2052" s="8" t="s">
        <v>215</v>
      </c>
      <c r="C2052" s="54" t="s">
        <v>255</v>
      </c>
      <c r="D2052" s="8">
        <v>2019</v>
      </c>
      <c r="E2052" s="8"/>
      <c r="F2052" s="8">
        <v>242</v>
      </c>
      <c r="G2052" s="8">
        <v>15</v>
      </c>
      <c r="H2052" s="8">
        <v>376</v>
      </c>
    </row>
    <row r="2053" spans="1:8" s="7" customFormat="1" ht="17.25" hidden="1" customHeight="1" outlineLevel="1" x14ac:dyDescent="0.25">
      <c r="A2053" s="6">
        <v>1242</v>
      </c>
      <c r="B2053" s="8" t="s">
        <v>215</v>
      </c>
      <c r="C2053" s="54" t="s">
        <v>256</v>
      </c>
      <c r="D2053" s="8">
        <v>2019</v>
      </c>
      <c r="E2053" s="8"/>
      <c r="F2053" s="8">
        <v>240</v>
      </c>
      <c r="G2053" s="8">
        <v>15</v>
      </c>
      <c r="H2053" s="8">
        <v>314</v>
      </c>
    </row>
    <row r="2054" spans="1:8" s="7" customFormat="1" ht="17.25" hidden="1" customHeight="1" outlineLevel="1" x14ac:dyDescent="0.25">
      <c r="A2054" s="6">
        <v>1292</v>
      </c>
      <c r="B2054" s="8" t="s">
        <v>215</v>
      </c>
      <c r="C2054" s="54" t="s">
        <v>257</v>
      </c>
      <c r="D2054" s="8">
        <v>2019</v>
      </c>
      <c r="E2054" s="8"/>
      <c r="F2054" s="8">
        <v>150</v>
      </c>
      <c r="G2054" s="8">
        <v>15</v>
      </c>
      <c r="H2054" s="8">
        <v>314</v>
      </c>
    </row>
    <row r="2055" spans="1:8" s="7" customFormat="1" ht="17.25" hidden="1" customHeight="1" outlineLevel="1" x14ac:dyDescent="0.25">
      <c r="A2055" s="6">
        <v>1256</v>
      </c>
      <c r="B2055" s="8" t="s">
        <v>215</v>
      </c>
      <c r="C2055" s="54" t="s">
        <v>258</v>
      </c>
      <c r="D2055" s="8">
        <v>2019</v>
      </c>
      <c r="E2055" s="8"/>
      <c r="F2055" s="8">
        <v>8</v>
      </c>
      <c r="G2055" s="8">
        <v>15</v>
      </c>
      <c r="H2055" s="8">
        <v>168</v>
      </c>
    </row>
    <row r="2056" spans="1:8" s="7" customFormat="1" ht="17.25" hidden="1" customHeight="1" outlineLevel="1" x14ac:dyDescent="0.25">
      <c r="A2056" s="6">
        <v>1304</v>
      </c>
      <c r="B2056" s="8" t="s">
        <v>215</v>
      </c>
      <c r="C2056" s="54" t="s">
        <v>259</v>
      </c>
      <c r="D2056" s="8">
        <v>2019</v>
      </c>
      <c r="E2056" s="8"/>
      <c r="F2056" s="8">
        <v>25</v>
      </c>
      <c r="G2056" s="8">
        <v>15</v>
      </c>
      <c r="H2056" s="8">
        <v>180</v>
      </c>
    </row>
    <row r="2057" spans="1:8" s="7" customFormat="1" ht="17.25" hidden="1" customHeight="1" outlineLevel="1" x14ac:dyDescent="0.25">
      <c r="A2057" s="6">
        <v>1385</v>
      </c>
      <c r="B2057" s="8" t="s">
        <v>215</v>
      </c>
      <c r="C2057" s="54" t="s">
        <v>260</v>
      </c>
      <c r="D2057" s="8">
        <v>2019</v>
      </c>
      <c r="E2057" s="8"/>
      <c r="F2057" s="8">
        <v>110</v>
      </c>
      <c r="G2057" s="8">
        <v>15</v>
      </c>
      <c r="H2057" s="8">
        <v>257</v>
      </c>
    </row>
    <row r="2058" spans="1:8" s="7" customFormat="1" ht="17.25" hidden="1" customHeight="1" outlineLevel="1" x14ac:dyDescent="0.25">
      <c r="A2058" s="6">
        <v>1384</v>
      </c>
      <c r="B2058" s="8" t="s">
        <v>215</v>
      </c>
      <c r="C2058" s="54" t="s">
        <v>261</v>
      </c>
      <c r="D2058" s="8">
        <v>2019</v>
      </c>
      <c r="E2058" s="8"/>
      <c r="F2058" s="8">
        <v>64</v>
      </c>
      <c r="G2058" s="8">
        <v>15</v>
      </c>
      <c r="H2058" s="8">
        <v>224</v>
      </c>
    </row>
    <row r="2059" spans="1:8" s="7" customFormat="1" ht="17.25" hidden="1" customHeight="1" outlineLevel="1" x14ac:dyDescent="0.25">
      <c r="A2059" s="6">
        <v>978</v>
      </c>
      <c r="B2059" s="8" t="s">
        <v>215</v>
      </c>
      <c r="C2059" s="54" t="s">
        <v>262</v>
      </c>
      <c r="D2059" s="8">
        <v>2019</v>
      </c>
      <c r="E2059" s="8"/>
      <c r="F2059" s="8">
        <v>279</v>
      </c>
      <c r="G2059" s="8">
        <v>42</v>
      </c>
      <c r="H2059" s="8">
        <v>304</v>
      </c>
    </row>
    <row r="2060" spans="1:8" s="7" customFormat="1" ht="17.25" hidden="1" customHeight="1" outlineLevel="1" x14ac:dyDescent="0.25">
      <c r="A2060" s="6">
        <v>929</v>
      </c>
      <c r="B2060" s="8" t="s">
        <v>215</v>
      </c>
      <c r="C2060" s="54" t="s">
        <v>263</v>
      </c>
      <c r="D2060" s="8">
        <v>2019</v>
      </c>
      <c r="E2060" s="8"/>
      <c r="F2060" s="8">
        <v>187</v>
      </c>
      <c r="G2060" s="8">
        <v>15</v>
      </c>
      <c r="H2060" s="8">
        <v>358</v>
      </c>
    </row>
    <row r="2061" spans="1:8" s="7" customFormat="1" ht="17.25" hidden="1" customHeight="1" outlineLevel="1" x14ac:dyDescent="0.25">
      <c r="A2061" s="6">
        <v>1328</v>
      </c>
      <c r="B2061" s="8" t="s">
        <v>215</v>
      </c>
      <c r="C2061" s="54" t="s">
        <v>264</v>
      </c>
      <c r="D2061" s="8">
        <v>2019</v>
      </c>
      <c r="E2061" s="8"/>
      <c r="F2061" s="8">
        <v>22</v>
      </c>
      <c r="G2061" s="8">
        <v>15</v>
      </c>
      <c r="H2061" s="8">
        <v>147</v>
      </c>
    </row>
    <row r="2062" spans="1:8" s="7" customFormat="1" ht="17.25" hidden="1" customHeight="1" outlineLevel="1" x14ac:dyDescent="0.25">
      <c r="A2062" s="6">
        <v>795</v>
      </c>
      <c r="B2062" s="8" t="s">
        <v>215</v>
      </c>
      <c r="C2062" s="54" t="s">
        <v>265</v>
      </c>
      <c r="D2062" s="8">
        <v>2019</v>
      </c>
      <c r="E2062" s="8"/>
      <c r="F2062" s="8">
        <v>247</v>
      </c>
      <c r="G2062" s="8">
        <v>15</v>
      </c>
      <c r="H2062" s="8">
        <v>379</v>
      </c>
    </row>
    <row r="2063" spans="1:8" s="7" customFormat="1" ht="17.25" hidden="1" customHeight="1" outlineLevel="1" x14ac:dyDescent="0.25">
      <c r="A2063" s="6">
        <v>846</v>
      </c>
      <c r="B2063" s="8" t="s">
        <v>215</v>
      </c>
      <c r="C2063" s="54" t="s">
        <v>266</v>
      </c>
      <c r="D2063" s="8">
        <v>2019</v>
      </c>
      <c r="E2063" s="8"/>
      <c r="F2063" s="8">
        <v>563</v>
      </c>
      <c r="G2063" s="8">
        <v>15</v>
      </c>
      <c r="H2063" s="8">
        <v>709</v>
      </c>
    </row>
    <row r="2064" spans="1:8" s="7" customFormat="1" ht="17.25" hidden="1" customHeight="1" outlineLevel="1" x14ac:dyDescent="0.25">
      <c r="A2064" s="6">
        <v>794</v>
      </c>
      <c r="B2064" s="8" t="s">
        <v>215</v>
      </c>
      <c r="C2064" s="54" t="s">
        <v>267</v>
      </c>
      <c r="D2064" s="8">
        <v>2019</v>
      </c>
      <c r="E2064" s="8"/>
      <c r="F2064" s="8">
        <v>276</v>
      </c>
      <c r="G2064" s="8">
        <v>15</v>
      </c>
      <c r="H2064" s="8">
        <v>503</v>
      </c>
    </row>
    <row r="2065" spans="1:8" s="7" customFormat="1" ht="17.25" hidden="1" customHeight="1" outlineLevel="1" x14ac:dyDescent="0.25">
      <c r="A2065" s="6">
        <v>1068</v>
      </c>
      <c r="B2065" s="8" t="s">
        <v>215</v>
      </c>
      <c r="C2065" s="54" t="s">
        <v>268</v>
      </c>
      <c r="D2065" s="8">
        <v>2019</v>
      </c>
      <c r="E2065" s="8"/>
      <c r="F2065" s="8">
        <v>17</v>
      </c>
      <c r="G2065" s="8">
        <v>15</v>
      </c>
      <c r="H2065" s="8">
        <v>174</v>
      </c>
    </row>
    <row r="2066" spans="1:8" s="7" customFormat="1" ht="17.25" hidden="1" customHeight="1" outlineLevel="1" x14ac:dyDescent="0.25">
      <c r="A2066" s="6">
        <v>1075</v>
      </c>
      <c r="B2066" s="8" t="s">
        <v>215</v>
      </c>
      <c r="C2066" s="54" t="s">
        <v>269</v>
      </c>
      <c r="D2066" s="8">
        <v>2019</v>
      </c>
      <c r="E2066" s="8"/>
      <c r="F2066" s="8">
        <v>14</v>
      </c>
      <c r="G2066" s="8">
        <v>15</v>
      </c>
      <c r="H2066" s="8">
        <v>220</v>
      </c>
    </row>
    <row r="2067" spans="1:8" s="7" customFormat="1" ht="17.25" hidden="1" customHeight="1" outlineLevel="1" x14ac:dyDescent="0.25">
      <c r="A2067" s="6">
        <v>990</v>
      </c>
      <c r="B2067" s="8" t="s">
        <v>215</v>
      </c>
      <c r="C2067" s="54" t="s">
        <v>270</v>
      </c>
      <c r="D2067" s="8">
        <v>2019</v>
      </c>
      <c r="E2067" s="8"/>
      <c r="F2067" s="8">
        <v>103</v>
      </c>
      <c r="G2067" s="8">
        <v>7</v>
      </c>
      <c r="H2067" s="8">
        <v>186</v>
      </c>
    </row>
    <row r="2068" spans="1:8" s="7" customFormat="1" ht="17.25" hidden="1" customHeight="1" outlineLevel="1" x14ac:dyDescent="0.25">
      <c r="A2068" s="6">
        <v>6689</v>
      </c>
      <c r="B2068" s="8" t="s">
        <v>215</v>
      </c>
      <c r="C2068" s="54" t="s">
        <v>271</v>
      </c>
      <c r="D2068" s="8">
        <v>2019</v>
      </c>
      <c r="E2068" s="8"/>
      <c r="F2068" s="8">
        <v>58</v>
      </c>
      <c r="G2068" s="8">
        <v>15</v>
      </c>
      <c r="H2068" s="8">
        <v>176</v>
      </c>
    </row>
    <row r="2069" spans="1:8" s="7" customFormat="1" ht="17.25" hidden="1" customHeight="1" outlineLevel="1" x14ac:dyDescent="0.25">
      <c r="A2069" s="6">
        <v>1238</v>
      </c>
      <c r="B2069" s="8" t="s">
        <v>215</v>
      </c>
      <c r="C2069" s="54" t="s">
        <v>272</v>
      </c>
      <c r="D2069" s="8">
        <v>2019</v>
      </c>
      <c r="E2069" s="8"/>
      <c r="F2069" s="8">
        <v>65</v>
      </c>
      <c r="G2069" s="8">
        <v>5.5</v>
      </c>
      <c r="H2069" s="8">
        <v>215</v>
      </c>
    </row>
    <row r="2070" spans="1:8" s="7" customFormat="1" ht="17.25" hidden="1" customHeight="1" outlineLevel="1" x14ac:dyDescent="0.25">
      <c r="A2070" s="6">
        <v>1289</v>
      </c>
      <c r="B2070" s="8" t="s">
        <v>215</v>
      </c>
      <c r="C2070" s="54" t="s">
        <v>273</v>
      </c>
      <c r="D2070" s="8">
        <v>2019</v>
      </c>
      <c r="E2070" s="8"/>
      <c r="F2070" s="8">
        <v>214</v>
      </c>
      <c r="G2070" s="8">
        <v>15</v>
      </c>
      <c r="H2070" s="8">
        <v>403</v>
      </c>
    </row>
    <row r="2071" spans="1:8" s="7" customFormat="1" ht="17.25" hidden="1" customHeight="1" outlineLevel="1" x14ac:dyDescent="0.25">
      <c r="A2071" s="6">
        <v>632</v>
      </c>
      <c r="B2071" s="8" t="s">
        <v>215</v>
      </c>
      <c r="C2071" s="54" t="s">
        <v>274</v>
      </c>
      <c r="D2071" s="8">
        <v>2019</v>
      </c>
      <c r="E2071" s="8"/>
      <c r="F2071" s="8">
        <v>72</v>
      </c>
      <c r="G2071" s="8">
        <v>15</v>
      </c>
      <c r="H2071" s="8">
        <v>113</v>
      </c>
    </row>
    <row r="2072" spans="1:8" s="7" customFormat="1" ht="17.25" hidden="1" customHeight="1" outlineLevel="1" x14ac:dyDescent="0.25">
      <c r="A2072" s="6">
        <v>1092</v>
      </c>
      <c r="B2072" s="8" t="s">
        <v>215</v>
      </c>
      <c r="C2072" s="54" t="s">
        <v>275</v>
      </c>
      <c r="D2072" s="8">
        <v>2019</v>
      </c>
      <c r="E2072" s="8"/>
      <c r="F2072" s="8">
        <v>170</v>
      </c>
      <c r="G2072" s="8">
        <v>15</v>
      </c>
      <c r="H2072" s="8">
        <v>316</v>
      </c>
    </row>
    <row r="2073" spans="1:8" s="7" customFormat="1" ht="17.25" hidden="1" customHeight="1" outlineLevel="1" x14ac:dyDescent="0.25">
      <c r="A2073" s="6">
        <v>1179</v>
      </c>
      <c r="B2073" s="8" t="s">
        <v>215</v>
      </c>
      <c r="C2073" s="54" t="s">
        <v>276</v>
      </c>
      <c r="D2073" s="8">
        <v>2019</v>
      </c>
      <c r="E2073" s="8"/>
      <c r="F2073" s="8">
        <v>327</v>
      </c>
      <c r="G2073" s="8">
        <v>15</v>
      </c>
      <c r="H2073" s="8">
        <v>268</v>
      </c>
    </row>
    <row r="2074" spans="1:8" s="7" customFormat="1" ht="17.25" hidden="1" customHeight="1" outlineLevel="1" x14ac:dyDescent="0.25">
      <c r="A2074" s="6">
        <v>1473</v>
      </c>
      <c r="B2074" s="8" t="s">
        <v>215</v>
      </c>
      <c r="C2074" s="54" t="s">
        <v>277</v>
      </c>
      <c r="D2074" s="8">
        <v>2019</v>
      </c>
      <c r="E2074" s="8"/>
      <c r="F2074" s="8">
        <v>250</v>
      </c>
      <c r="G2074" s="8">
        <v>15</v>
      </c>
      <c r="H2074" s="8">
        <v>340</v>
      </c>
    </row>
    <row r="2075" spans="1:8" s="7" customFormat="1" ht="17.25" hidden="1" customHeight="1" outlineLevel="1" x14ac:dyDescent="0.25">
      <c r="A2075" s="6">
        <v>6690</v>
      </c>
      <c r="B2075" s="8" t="s">
        <v>215</v>
      </c>
      <c r="C2075" s="54" t="s">
        <v>278</v>
      </c>
      <c r="D2075" s="8">
        <v>2019</v>
      </c>
      <c r="E2075" s="8"/>
      <c r="F2075" s="8">
        <v>16</v>
      </c>
      <c r="G2075" s="8">
        <v>12</v>
      </c>
      <c r="H2075" s="8">
        <v>207</v>
      </c>
    </row>
    <row r="2076" spans="1:8" s="7" customFormat="1" ht="17.25" hidden="1" customHeight="1" outlineLevel="1" x14ac:dyDescent="0.25">
      <c r="A2076" s="6">
        <v>1308</v>
      </c>
      <c r="B2076" s="8" t="s">
        <v>215</v>
      </c>
      <c r="C2076" s="54" t="s">
        <v>279</v>
      </c>
      <c r="D2076" s="8">
        <v>2019</v>
      </c>
      <c r="E2076" s="8"/>
      <c r="F2076" s="8">
        <v>55</v>
      </c>
      <c r="G2076" s="8">
        <v>15</v>
      </c>
      <c r="H2076" s="8">
        <v>122</v>
      </c>
    </row>
    <row r="2077" spans="1:8" s="7" customFormat="1" ht="17.25" hidden="1" customHeight="1" outlineLevel="1" x14ac:dyDescent="0.25">
      <c r="A2077" s="6">
        <v>1338</v>
      </c>
      <c r="B2077" s="8" t="s">
        <v>215</v>
      </c>
      <c r="C2077" s="54" t="s">
        <v>280</v>
      </c>
      <c r="D2077" s="8">
        <v>2019</v>
      </c>
      <c r="E2077" s="8"/>
      <c r="F2077" s="8">
        <v>140</v>
      </c>
      <c r="G2077" s="8">
        <v>5</v>
      </c>
      <c r="H2077" s="8">
        <v>175</v>
      </c>
    </row>
    <row r="2078" spans="1:8" s="7" customFormat="1" ht="17.25" hidden="1" customHeight="1" outlineLevel="1" x14ac:dyDescent="0.25">
      <c r="A2078" s="6">
        <v>1290</v>
      </c>
      <c r="B2078" s="8" t="s">
        <v>215</v>
      </c>
      <c r="C2078" s="54" t="s">
        <v>281</v>
      </c>
      <c r="D2078" s="8">
        <v>2019</v>
      </c>
      <c r="E2078" s="8"/>
      <c r="F2078" s="8">
        <v>40</v>
      </c>
      <c r="G2078" s="8">
        <v>40</v>
      </c>
      <c r="H2078" s="8">
        <v>50</v>
      </c>
    </row>
    <row r="2079" spans="1:8" s="7" customFormat="1" ht="17.25" hidden="1" customHeight="1" outlineLevel="1" x14ac:dyDescent="0.25">
      <c r="A2079" s="6">
        <v>1291</v>
      </c>
      <c r="B2079" s="8" t="s">
        <v>215</v>
      </c>
      <c r="C2079" s="54" t="s">
        <v>282</v>
      </c>
      <c r="D2079" s="8">
        <v>2019</v>
      </c>
      <c r="E2079" s="8"/>
      <c r="F2079" s="8">
        <v>10</v>
      </c>
      <c r="G2079" s="8">
        <v>40</v>
      </c>
      <c r="H2079" s="8">
        <v>37</v>
      </c>
    </row>
    <row r="2080" spans="1:8" s="7" customFormat="1" ht="17.25" hidden="1" customHeight="1" outlineLevel="1" x14ac:dyDescent="0.25">
      <c r="A2080" s="6">
        <v>1506</v>
      </c>
      <c r="B2080" s="8" t="s">
        <v>215</v>
      </c>
      <c r="C2080" s="54" t="s">
        <v>283</v>
      </c>
      <c r="D2080" s="8">
        <v>2019</v>
      </c>
      <c r="E2080" s="8"/>
      <c r="F2080" s="8">
        <v>113</v>
      </c>
      <c r="G2080" s="8">
        <v>15</v>
      </c>
      <c r="H2080" s="8">
        <v>199</v>
      </c>
    </row>
    <row r="2081" spans="1:8" s="7" customFormat="1" ht="17.25" hidden="1" customHeight="1" outlineLevel="1" x14ac:dyDescent="0.25">
      <c r="A2081" s="6">
        <v>6691</v>
      </c>
      <c r="B2081" s="8" t="s">
        <v>215</v>
      </c>
      <c r="C2081" s="54" t="s">
        <v>284</v>
      </c>
      <c r="D2081" s="8">
        <v>2019</v>
      </c>
      <c r="E2081" s="8"/>
      <c r="F2081" s="8">
        <v>131</v>
      </c>
      <c r="G2081" s="8">
        <v>15</v>
      </c>
      <c r="H2081" s="8">
        <v>235</v>
      </c>
    </row>
    <row r="2082" spans="1:8" s="7" customFormat="1" ht="17.25" hidden="1" customHeight="1" outlineLevel="1" x14ac:dyDescent="0.25">
      <c r="A2082" s="6">
        <v>1067</v>
      </c>
      <c r="B2082" s="8" t="s">
        <v>215</v>
      </c>
      <c r="C2082" s="54" t="s">
        <v>285</v>
      </c>
      <c r="D2082" s="8">
        <v>2019</v>
      </c>
      <c r="E2082" s="8"/>
      <c r="F2082" s="8">
        <v>35</v>
      </c>
      <c r="G2082" s="8">
        <v>15</v>
      </c>
      <c r="H2082" s="8">
        <v>182</v>
      </c>
    </row>
    <row r="2083" spans="1:8" s="7" customFormat="1" ht="17.25" hidden="1" customHeight="1" outlineLevel="1" x14ac:dyDescent="0.25">
      <c r="A2083" s="6">
        <v>1464</v>
      </c>
      <c r="B2083" s="8" t="s">
        <v>215</v>
      </c>
      <c r="C2083" s="54" t="s">
        <v>286</v>
      </c>
      <c r="D2083" s="8">
        <v>2019</v>
      </c>
      <c r="E2083" s="8"/>
      <c r="F2083" s="8">
        <v>171</v>
      </c>
      <c r="G2083" s="8">
        <v>15</v>
      </c>
      <c r="H2083" s="8">
        <v>260</v>
      </c>
    </row>
    <row r="2084" spans="1:8" s="7" customFormat="1" ht="17.25" hidden="1" customHeight="1" outlineLevel="1" x14ac:dyDescent="0.25">
      <c r="A2084" s="6">
        <v>1796</v>
      </c>
      <c r="B2084" s="8" t="s">
        <v>215</v>
      </c>
      <c r="C2084" s="54" t="s">
        <v>287</v>
      </c>
      <c r="D2084" s="8">
        <v>2019</v>
      </c>
      <c r="E2084" s="8"/>
      <c r="F2084" s="8">
        <v>55</v>
      </c>
      <c r="G2084" s="8">
        <v>5</v>
      </c>
      <c r="H2084" s="8">
        <v>186</v>
      </c>
    </row>
    <row r="2085" spans="1:8" s="7" customFormat="1" ht="17.25" hidden="1" customHeight="1" outlineLevel="1" x14ac:dyDescent="0.25">
      <c r="A2085" s="6">
        <v>1043</v>
      </c>
      <c r="B2085" s="8" t="s">
        <v>215</v>
      </c>
      <c r="C2085" s="54" t="s">
        <v>288</v>
      </c>
      <c r="D2085" s="8">
        <v>2019</v>
      </c>
      <c r="E2085" s="8"/>
      <c r="F2085" s="8">
        <v>358</v>
      </c>
      <c r="G2085" s="8">
        <v>15</v>
      </c>
      <c r="H2085" s="8">
        <v>644</v>
      </c>
    </row>
    <row r="2086" spans="1:8" s="7" customFormat="1" ht="17.25" hidden="1" customHeight="1" outlineLevel="1" x14ac:dyDescent="0.25">
      <c r="A2086" s="6">
        <v>1191</v>
      </c>
      <c r="B2086" s="8" t="s">
        <v>215</v>
      </c>
      <c r="C2086" s="54" t="s">
        <v>289</v>
      </c>
      <c r="D2086" s="8">
        <v>2019</v>
      </c>
      <c r="E2086" s="8"/>
      <c r="F2086" s="8">
        <v>150</v>
      </c>
      <c r="G2086" s="8">
        <v>15</v>
      </c>
      <c r="H2086" s="8">
        <v>221</v>
      </c>
    </row>
    <row r="2087" spans="1:8" s="7" customFormat="1" ht="17.25" hidden="1" customHeight="1" outlineLevel="1" x14ac:dyDescent="0.25">
      <c r="A2087" s="6">
        <v>1147</v>
      </c>
      <c r="B2087" s="8" t="s">
        <v>215</v>
      </c>
      <c r="C2087" s="54" t="s">
        <v>290</v>
      </c>
      <c r="D2087" s="8">
        <v>2019</v>
      </c>
      <c r="E2087" s="8"/>
      <c r="F2087" s="8">
        <v>336</v>
      </c>
      <c r="G2087" s="8">
        <v>15</v>
      </c>
      <c r="H2087" s="8">
        <v>430</v>
      </c>
    </row>
    <row r="2088" spans="1:8" s="7" customFormat="1" ht="17.25" hidden="1" customHeight="1" outlineLevel="1" x14ac:dyDescent="0.25">
      <c r="A2088" s="6">
        <v>1003</v>
      </c>
      <c r="B2088" s="8" t="s">
        <v>215</v>
      </c>
      <c r="C2088" s="54" t="s">
        <v>291</v>
      </c>
      <c r="D2088" s="8">
        <v>2019</v>
      </c>
      <c r="E2088" s="8"/>
      <c r="F2088" s="8">
        <v>473</v>
      </c>
      <c r="G2088" s="8">
        <v>15</v>
      </c>
      <c r="H2088" s="8">
        <v>543</v>
      </c>
    </row>
    <row r="2089" spans="1:8" s="7" customFormat="1" ht="17.25" hidden="1" customHeight="1" outlineLevel="1" x14ac:dyDescent="0.25">
      <c r="A2089" s="6">
        <v>1186</v>
      </c>
      <c r="B2089" s="8" t="s">
        <v>215</v>
      </c>
      <c r="C2089" s="54" t="s">
        <v>292</v>
      </c>
      <c r="D2089" s="8">
        <v>2019</v>
      </c>
      <c r="E2089" s="8"/>
      <c r="F2089" s="8">
        <v>345</v>
      </c>
      <c r="G2089" s="8">
        <v>15</v>
      </c>
      <c r="H2089" s="8">
        <v>341</v>
      </c>
    </row>
    <row r="2090" spans="1:8" s="7" customFormat="1" ht="17.25" hidden="1" customHeight="1" outlineLevel="1" x14ac:dyDescent="0.25">
      <c r="A2090" s="6">
        <v>1162</v>
      </c>
      <c r="B2090" s="8" t="s">
        <v>215</v>
      </c>
      <c r="C2090" s="54" t="s">
        <v>293</v>
      </c>
      <c r="D2090" s="8">
        <v>2019</v>
      </c>
      <c r="E2090" s="8"/>
      <c r="F2090" s="8">
        <v>45</v>
      </c>
      <c r="G2090" s="8">
        <v>15</v>
      </c>
      <c r="H2090" s="8">
        <v>134</v>
      </c>
    </row>
    <row r="2091" spans="1:8" s="7" customFormat="1" ht="17.25" hidden="1" customHeight="1" outlineLevel="1" x14ac:dyDescent="0.25">
      <c r="A2091" s="6">
        <v>1519</v>
      </c>
      <c r="B2091" s="8" t="s">
        <v>215</v>
      </c>
      <c r="C2091" s="54" t="s">
        <v>294</v>
      </c>
      <c r="D2091" s="8">
        <v>2019</v>
      </c>
      <c r="E2091" s="8"/>
      <c r="F2091" s="8">
        <v>33</v>
      </c>
      <c r="G2091" s="8">
        <v>10</v>
      </c>
      <c r="H2091" s="8">
        <v>121</v>
      </c>
    </row>
    <row r="2092" spans="1:8" s="7" customFormat="1" ht="17.25" hidden="1" customHeight="1" outlineLevel="1" x14ac:dyDescent="0.25">
      <c r="A2092" s="6">
        <v>1655</v>
      </c>
      <c r="B2092" s="8" t="s">
        <v>215</v>
      </c>
      <c r="C2092" s="54" t="s">
        <v>295</v>
      </c>
      <c r="D2092" s="8">
        <v>2019</v>
      </c>
      <c r="E2092" s="8"/>
      <c r="F2092" s="8">
        <v>117</v>
      </c>
      <c r="G2092" s="8">
        <v>15</v>
      </c>
      <c r="H2092" s="8">
        <v>254</v>
      </c>
    </row>
    <row r="2093" spans="1:8" s="7" customFormat="1" ht="17.25" hidden="1" customHeight="1" outlineLevel="1" x14ac:dyDescent="0.25">
      <c r="A2093" s="6">
        <v>1723</v>
      </c>
      <c r="B2093" s="8" t="s">
        <v>215</v>
      </c>
      <c r="C2093" s="54" t="s">
        <v>296</v>
      </c>
      <c r="D2093" s="8">
        <v>2019</v>
      </c>
      <c r="E2093" s="8"/>
      <c r="F2093" s="8">
        <v>7</v>
      </c>
      <c r="G2093" s="8">
        <v>25</v>
      </c>
      <c r="H2093" s="8">
        <v>25</v>
      </c>
    </row>
    <row r="2094" spans="1:8" s="7" customFormat="1" ht="17.25" hidden="1" customHeight="1" outlineLevel="1" x14ac:dyDescent="0.25">
      <c r="A2094" s="6">
        <v>1411</v>
      </c>
      <c r="B2094" s="8" t="s">
        <v>215</v>
      </c>
      <c r="C2094" s="54" t="s">
        <v>297</v>
      </c>
      <c r="D2094" s="8">
        <v>2019</v>
      </c>
      <c r="E2094" s="8"/>
      <c r="F2094" s="8">
        <v>25</v>
      </c>
      <c r="G2094" s="8">
        <v>7</v>
      </c>
      <c r="H2094" s="8">
        <v>109</v>
      </c>
    </row>
    <row r="2095" spans="1:8" s="7" customFormat="1" ht="17.25" hidden="1" customHeight="1" outlineLevel="1" x14ac:dyDescent="0.25">
      <c r="A2095" s="6">
        <v>1410</v>
      </c>
      <c r="B2095" s="8" t="s">
        <v>215</v>
      </c>
      <c r="C2095" s="54" t="s">
        <v>298</v>
      </c>
      <c r="D2095" s="8">
        <v>2019</v>
      </c>
      <c r="E2095" s="8"/>
      <c r="F2095" s="8">
        <v>24</v>
      </c>
      <c r="G2095" s="8">
        <v>7</v>
      </c>
      <c r="H2095" s="8">
        <v>105</v>
      </c>
    </row>
    <row r="2096" spans="1:8" s="7" customFormat="1" ht="17.25" hidden="1" customHeight="1" outlineLevel="1" x14ac:dyDescent="0.25">
      <c r="A2096" s="6">
        <v>1095</v>
      </c>
      <c r="B2096" s="8" t="s">
        <v>215</v>
      </c>
      <c r="C2096" s="54" t="s">
        <v>299</v>
      </c>
      <c r="D2096" s="8">
        <v>2019</v>
      </c>
      <c r="E2096" s="8"/>
      <c r="F2096" s="8">
        <v>95</v>
      </c>
      <c r="G2096" s="8">
        <v>15</v>
      </c>
      <c r="H2096" s="8">
        <v>124</v>
      </c>
    </row>
    <row r="2097" spans="1:8" s="7" customFormat="1" ht="17.25" hidden="1" customHeight="1" outlineLevel="1" x14ac:dyDescent="0.25">
      <c r="A2097" s="6">
        <v>6692</v>
      </c>
      <c r="B2097" s="8" t="s">
        <v>215</v>
      </c>
      <c r="C2097" s="54" t="s">
        <v>300</v>
      </c>
      <c r="D2097" s="8">
        <v>2019</v>
      </c>
      <c r="E2097" s="8"/>
      <c r="F2097" s="8">
        <v>10</v>
      </c>
      <c r="G2097" s="8">
        <v>150</v>
      </c>
      <c r="H2097" s="8">
        <v>41</v>
      </c>
    </row>
    <row r="2098" spans="1:8" s="7" customFormat="1" ht="17.25" hidden="1" customHeight="1" outlineLevel="1" x14ac:dyDescent="0.25">
      <c r="A2098" s="6">
        <v>6693</v>
      </c>
      <c r="B2098" s="8" t="s">
        <v>215</v>
      </c>
      <c r="C2098" s="54" t="s">
        <v>301</v>
      </c>
      <c r="D2098" s="8">
        <v>2019</v>
      </c>
      <c r="E2098" s="8"/>
      <c r="F2098" s="8">
        <v>15</v>
      </c>
      <c r="G2098" s="8">
        <v>150</v>
      </c>
      <c r="H2098" s="8">
        <v>57</v>
      </c>
    </row>
    <row r="2099" spans="1:8" s="7" customFormat="1" ht="17.25" hidden="1" customHeight="1" outlineLevel="1" x14ac:dyDescent="0.25">
      <c r="A2099" s="6">
        <v>6694</v>
      </c>
      <c r="B2099" s="8" t="s">
        <v>215</v>
      </c>
      <c r="C2099" s="54" t="s">
        <v>302</v>
      </c>
      <c r="D2099" s="8">
        <v>2019</v>
      </c>
      <c r="E2099" s="8"/>
      <c r="F2099" s="8">
        <v>15</v>
      </c>
      <c r="G2099" s="8">
        <v>150</v>
      </c>
      <c r="H2099" s="8">
        <v>55</v>
      </c>
    </row>
    <row r="2100" spans="1:8" s="7" customFormat="1" ht="17.25" hidden="1" customHeight="1" outlineLevel="1" x14ac:dyDescent="0.25">
      <c r="A2100" s="6">
        <v>6695</v>
      </c>
      <c r="B2100" s="8" t="s">
        <v>215</v>
      </c>
      <c r="C2100" s="54" t="s">
        <v>303</v>
      </c>
      <c r="D2100" s="8">
        <v>2019</v>
      </c>
      <c r="E2100" s="8"/>
      <c r="F2100" s="8">
        <v>10</v>
      </c>
      <c r="G2100" s="8">
        <v>150</v>
      </c>
      <c r="H2100" s="8">
        <v>29</v>
      </c>
    </row>
    <row r="2101" spans="1:8" s="7" customFormat="1" ht="17.25" hidden="1" customHeight="1" outlineLevel="1" x14ac:dyDescent="0.25">
      <c r="A2101" s="6">
        <v>935</v>
      </c>
      <c r="B2101" s="8" t="s">
        <v>215</v>
      </c>
      <c r="C2101" s="54" t="s">
        <v>304</v>
      </c>
      <c r="D2101" s="8">
        <v>2019</v>
      </c>
      <c r="E2101" s="8"/>
      <c r="F2101" s="8">
        <v>28</v>
      </c>
      <c r="G2101" s="8">
        <v>15</v>
      </c>
      <c r="H2101" s="8">
        <v>126</v>
      </c>
    </row>
    <row r="2102" spans="1:8" s="7" customFormat="1" ht="17.25" hidden="1" customHeight="1" outlineLevel="1" x14ac:dyDescent="0.25">
      <c r="A2102" s="6">
        <v>1288</v>
      </c>
      <c r="B2102" s="8" t="s">
        <v>215</v>
      </c>
      <c r="C2102" s="54" t="s">
        <v>305</v>
      </c>
      <c r="D2102" s="8">
        <v>2019</v>
      </c>
      <c r="E2102" s="8"/>
      <c r="F2102" s="8">
        <v>8</v>
      </c>
      <c r="G2102" s="8">
        <v>15</v>
      </c>
      <c r="H2102" s="8">
        <v>82</v>
      </c>
    </row>
    <row r="2103" spans="1:8" s="7" customFormat="1" ht="17.25" hidden="1" customHeight="1" outlineLevel="1" x14ac:dyDescent="0.25">
      <c r="A2103" s="6">
        <v>1431</v>
      </c>
      <c r="B2103" s="8" t="s">
        <v>215</v>
      </c>
      <c r="C2103" s="54" t="s">
        <v>306</v>
      </c>
      <c r="D2103" s="8">
        <v>2019</v>
      </c>
      <c r="E2103" s="8"/>
      <c r="F2103" s="8">
        <v>8</v>
      </c>
      <c r="G2103" s="8">
        <v>15</v>
      </c>
      <c r="H2103" s="8">
        <v>55</v>
      </c>
    </row>
    <row r="2104" spans="1:8" s="7" customFormat="1" ht="17.25" hidden="1" customHeight="1" outlineLevel="1" x14ac:dyDescent="0.25">
      <c r="A2104" s="6">
        <v>2050</v>
      </c>
      <c r="B2104" s="8" t="s">
        <v>215</v>
      </c>
      <c r="C2104" s="54" t="s">
        <v>307</v>
      </c>
      <c r="D2104" s="8">
        <v>2019</v>
      </c>
      <c r="E2104" s="8"/>
      <c r="F2104" s="8">
        <v>25</v>
      </c>
      <c r="G2104" s="8">
        <v>30</v>
      </c>
      <c r="H2104" s="8">
        <v>61</v>
      </c>
    </row>
    <row r="2105" spans="1:8" s="7" customFormat="1" ht="17.25" hidden="1" customHeight="1" outlineLevel="1" x14ac:dyDescent="0.25">
      <c r="A2105" s="6">
        <v>1790</v>
      </c>
      <c r="B2105" s="8" t="s">
        <v>215</v>
      </c>
      <c r="C2105" s="54" t="s">
        <v>308</v>
      </c>
      <c r="D2105" s="8">
        <v>2019</v>
      </c>
      <c r="E2105" s="8"/>
      <c r="F2105" s="8">
        <v>91</v>
      </c>
      <c r="G2105" s="8">
        <v>15</v>
      </c>
      <c r="H2105" s="8">
        <v>201</v>
      </c>
    </row>
    <row r="2106" spans="1:8" s="7" customFormat="1" ht="17.25" hidden="1" customHeight="1" outlineLevel="1" x14ac:dyDescent="0.25">
      <c r="A2106" s="6">
        <v>2290</v>
      </c>
      <c r="B2106" s="8" t="s">
        <v>215</v>
      </c>
      <c r="C2106" s="54" t="s">
        <v>309</v>
      </c>
      <c r="D2106" s="8">
        <v>2019</v>
      </c>
      <c r="E2106" s="8"/>
      <c r="F2106" s="8">
        <v>10</v>
      </c>
      <c r="G2106" s="8">
        <v>15</v>
      </c>
      <c r="H2106" s="8">
        <v>89</v>
      </c>
    </row>
    <row r="2107" spans="1:8" s="7" customFormat="1" ht="17.25" hidden="1" customHeight="1" outlineLevel="1" x14ac:dyDescent="0.25">
      <c r="A2107" s="6">
        <v>2503</v>
      </c>
      <c r="B2107" s="8" t="s">
        <v>215</v>
      </c>
      <c r="C2107" s="54" t="s">
        <v>310</v>
      </c>
      <c r="D2107" s="8">
        <v>2019</v>
      </c>
      <c r="E2107" s="8"/>
      <c r="F2107" s="8">
        <v>38</v>
      </c>
      <c r="G2107" s="8">
        <v>15</v>
      </c>
      <c r="H2107" s="8">
        <v>117</v>
      </c>
    </row>
    <row r="2108" spans="1:8" s="7" customFormat="1" ht="17.25" hidden="1" customHeight="1" outlineLevel="1" x14ac:dyDescent="0.25">
      <c r="A2108" s="6">
        <v>1266</v>
      </c>
      <c r="B2108" s="8" t="s">
        <v>215</v>
      </c>
      <c r="C2108" s="54" t="s">
        <v>311</v>
      </c>
      <c r="D2108" s="8">
        <v>2019</v>
      </c>
      <c r="E2108" s="8"/>
      <c r="F2108" s="8">
        <v>510</v>
      </c>
      <c r="G2108" s="8">
        <v>15</v>
      </c>
      <c r="H2108" s="8">
        <v>478</v>
      </c>
    </row>
    <row r="2109" spans="1:8" s="7" customFormat="1" ht="17.25" hidden="1" customHeight="1" outlineLevel="1" x14ac:dyDescent="0.25">
      <c r="A2109" s="6">
        <v>6696</v>
      </c>
      <c r="B2109" s="8" t="s">
        <v>215</v>
      </c>
      <c r="C2109" s="54" t="s">
        <v>312</v>
      </c>
      <c r="D2109" s="8">
        <v>2019</v>
      </c>
      <c r="E2109" s="8"/>
      <c r="F2109" s="8">
        <v>22</v>
      </c>
      <c r="G2109" s="8">
        <v>15</v>
      </c>
      <c r="H2109" s="8">
        <v>39</v>
      </c>
    </row>
    <row r="2110" spans="1:8" s="7" customFormat="1" ht="17.25" hidden="1" customHeight="1" outlineLevel="1" x14ac:dyDescent="0.25">
      <c r="A2110" s="6">
        <v>1346</v>
      </c>
      <c r="B2110" s="8" t="s">
        <v>215</v>
      </c>
      <c r="C2110" s="54" t="s">
        <v>313</v>
      </c>
      <c r="D2110" s="8">
        <v>2019</v>
      </c>
      <c r="E2110" s="8"/>
      <c r="F2110" s="8">
        <v>262</v>
      </c>
      <c r="G2110" s="8">
        <v>15</v>
      </c>
      <c r="H2110" s="8">
        <v>428</v>
      </c>
    </row>
    <row r="2111" spans="1:8" s="7" customFormat="1" ht="17.25" hidden="1" customHeight="1" outlineLevel="1" x14ac:dyDescent="0.25">
      <c r="A2111" s="6">
        <v>1543</v>
      </c>
      <c r="B2111" s="8" t="s">
        <v>215</v>
      </c>
      <c r="C2111" s="54" t="s">
        <v>314</v>
      </c>
      <c r="D2111" s="8">
        <v>2019</v>
      </c>
      <c r="E2111" s="8"/>
      <c r="F2111" s="8">
        <v>59</v>
      </c>
      <c r="G2111" s="8">
        <v>10</v>
      </c>
      <c r="H2111" s="8">
        <v>265</v>
      </c>
    </row>
    <row r="2112" spans="1:8" s="7" customFormat="1" ht="17.25" hidden="1" customHeight="1" outlineLevel="1" x14ac:dyDescent="0.25">
      <c r="A2112" s="6">
        <v>6697</v>
      </c>
      <c r="B2112" s="8" t="s">
        <v>215</v>
      </c>
      <c r="C2112" s="54" t="s">
        <v>315</v>
      </c>
      <c r="D2112" s="8">
        <v>2019</v>
      </c>
      <c r="E2112" s="8"/>
      <c r="F2112" s="8">
        <v>34</v>
      </c>
      <c r="G2112" s="8">
        <v>15</v>
      </c>
      <c r="H2112" s="8">
        <v>185</v>
      </c>
    </row>
    <row r="2113" spans="1:8" s="7" customFormat="1" ht="17.25" hidden="1" customHeight="1" outlineLevel="1" x14ac:dyDescent="0.25">
      <c r="A2113" s="6">
        <v>2153</v>
      </c>
      <c r="B2113" s="8" t="s">
        <v>215</v>
      </c>
      <c r="C2113" s="54" t="s">
        <v>316</v>
      </c>
      <c r="D2113" s="8">
        <v>2019</v>
      </c>
      <c r="E2113" s="8"/>
      <c r="F2113" s="8">
        <v>60</v>
      </c>
      <c r="G2113" s="8">
        <v>15</v>
      </c>
      <c r="H2113" s="8">
        <v>162</v>
      </c>
    </row>
    <row r="2114" spans="1:8" s="7" customFormat="1" ht="17.25" hidden="1" customHeight="1" outlineLevel="1" x14ac:dyDescent="0.25">
      <c r="A2114" s="6">
        <v>2751</v>
      </c>
      <c r="B2114" s="8" t="s">
        <v>215</v>
      </c>
      <c r="C2114" s="54" t="s">
        <v>317</v>
      </c>
      <c r="D2114" s="8">
        <v>2019</v>
      </c>
      <c r="E2114" s="8"/>
      <c r="F2114" s="8">
        <v>47</v>
      </c>
      <c r="G2114" s="8">
        <v>5</v>
      </c>
      <c r="H2114" s="8">
        <v>99</v>
      </c>
    </row>
    <row r="2115" spans="1:8" s="7" customFormat="1" ht="17.25" hidden="1" customHeight="1" outlineLevel="1" x14ac:dyDescent="0.25">
      <c r="A2115" s="6">
        <v>6698</v>
      </c>
      <c r="B2115" s="8" t="s">
        <v>215</v>
      </c>
      <c r="C2115" s="54" t="s">
        <v>318</v>
      </c>
      <c r="D2115" s="8">
        <v>2019</v>
      </c>
      <c r="E2115" s="8"/>
      <c r="F2115" s="8">
        <v>110</v>
      </c>
      <c r="G2115" s="8">
        <v>15</v>
      </c>
      <c r="H2115" s="8">
        <v>122</v>
      </c>
    </row>
    <row r="2116" spans="1:8" s="7" customFormat="1" ht="17.25" hidden="1" customHeight="1" outlineLevel="1" x14ac:dyDescent="0.25">
      <c r="A2116" s="6">
        <v>6699</v>
      </c>
      <c r="B2116" s="8" t="s">
        <v>215</v>
      </c>
      <c r="C2116" s="54" t="s">
        <v>319</v>
      </c>
      <c r="D2116" s="8">
        <v>2019</v>
      </c>
      <c r="E2116" s="8"/>
      <c r="F2116" s="8">
        <v>30</v>
      </c>
      <c r="G2116" s="8">
        <v>5</v>
      </c>
      <c r="H2116" s="8">
        <v>57</v>
      </c>
    </row>
    <row r="2117" spans="1:8" s="7" customFormat="1" ht="17.25" hidden="1" customHeight="1" outlineLevel="1" x14ac:dyDescent="0.25">
      <c r="A2117" s="6">
        <v>6700</v>
      </c>
      <c r="B2117" s="8" t="s">
        <v>215</v>
      </c>
      <c r="C2117" s="54" t="s">
        <v>320</v>
      </c>
      <c r="D2117" s="8">
        <v>2019</v>
      </c>
      <c r="E2117" s="8"/>
      <c r="F2117" s="8">
        <v>65</v>
      </c>
      <c r="G2117" s="8">
        <v>15</v>
      </c>
      <c r="H2117" s="8">
        <v>79</v>
      </c>
    </row>
    <row r="2118" spans="1:8" s="7" customFormat="1" ht="17.25" hidden="1" customHeight="1" outlineLevel="1" x14ac:dyDescent="0.25">
      <c r="A2118" s="6">
        <v>6701</v>
      </c>
      <c r="B2118" s="8" t="s">
        <v>215</v>
      </c>
      <c r="C2118" s="54" t="s">
        <v>321</v>
      </c>
      <c r="D2118" s="8">
        <v>2019</v>
      </c>
      <c r="E2118" s="8"/>
      <c r="F2118" s="8">
        <v>90</v>
      </c>
      <c r="G2118" s="8">
        <v>15</v>
      </c>
      <c r="H2118" s="8">
        <v>98</v>
      </c>
    </row>
    <row r="2119" spans="1:8" s="7" customFormat="1" ht="17.25" hidden="1" customHeight="1" outlineLevel="1" x14ac:dyDescent="0.25">
      <c r="A2119" s="6">
        <v>3133</v>
      </c>
      <c r="B2119" s="8" t="s">
        <v>215</v>
      </c>
      <c r="C2119" s="54" t="s">
        <v>322</v>
      </c>
      <c r="D2119" s="8">
        <v>2019</v>
      </c>
      <c r="E2119" s="8"/>
      <c r="F2119" s="8">
        <v>46</v>
      </c>
      <c r="G2119" s="8">
        <v>15</v>
      </c>
      <c r="H2119" s="8">
        <v>69</v>
      </c>
    </row>
    <row r="2120" spans="1:8" s="7" customFormat="1" ht="17.25" hidden="1" customHeight="1" outlineLevel="1" x14ac:dyDescent="0.25">
      <c r="A2120" s="6">
        <v>6702</v>
      </c>
      <c r="B2120" s="8" t="s">
        <v>215</v>
      </c>
      <c r="C2120" s="54" t="s">
        <v>323</v>
      </c>
      <c r="D2120" s="8">
        <v>2019</v>
      </c>
      <c r="E2120" s="8"/>
      <c r="F2120" s="8">
        <v>70</v>
      </c>
      <c r="G2120" s="8">
        <v>15</v>
      </c>
      <c r="H2120" s="8">
        <v>74</v>
      </c>
    </row>
    <row r="2121" spans="1:8" s="7" customFormat="1" ht="17.25" hidden="1" customHeight="1" outlineLevel="1" x14ac:dyDescent="0.25">
      <c r="A2121" s="6">
        <v>6703</v>
      </c>
      <c r="B2121" s="8" t="s">
        <v>215</v>
      </c>
      <c r="C2121" s="54" t="s">
        <v>324</v>
      </c>
      <c r="D2121" s="8">
        <v>2019</v>
      </c>
      <c r="E2121" s="8"/>
      <c r="F2121" s="8">
        <v>180</v>
      </c>
      <c r="G2121" s="8">
        <v>15</v>
      </c>
      <c r="H2121" s="8">
        <v>198</v>
      </c>
    </row>
    <row r="2122" spans="1:8" s="7" customFormat="1" ht="17.25" hidden="1" customHeight="1" outlineLevel="1" x14ac:dyDescent="0.25">
      <c r="A2122" s="6">
        <v>1961</v>
      </c>
      <c r="B2122" s="8" t="s">
        <v>215</v>
      </c>
      <c r="C2122" s="54" t="s">
        <v>325</v>
      </c>
      <c r="D2122" s="8">
        <v>2019</v>
      </c>
      <c r="E2122" s="8"/>
      <c r="F2122" s="8">
        <v>533</v>
      </c>
      <c r="G2122" s="8">
        <v>15</v>
      </c>
      <c r="H2122" s="8">
        <v>602</v>
      </c>
    </row>
    <row r="2123" spans="1:8" s="7" customFormat="1" ht="17.25" hidden="1" customHeight="1" outlineLevel="1" x14ac:dyDescent="0.25">
      <c r="A2123" s="6">
        <v>2170</v>
      </c>
      <c r="B2123" s="8" t="s">
        <v>215</v>
      </c>
      <c r="C2123" s="54" t="s">
        <v>326</v>
      </c>
      <c r="D2123" s="8">
        <v>2019</v>
      </c>
      <c r="E2123" s="8"/>
      <c r="F2123" s="8">
        <v>303</v>
      </c>
      <c r="G2123" s="8">
        <v>15</v>
      </c>
      <c r="H2123" s="8">
        <v>526</v>
      </c>
    </row>
    <row r="2124" spans="1:8" s="7" customFormat="1" ht="17.25" hidden="1" customHeight="1" outlineLevel="1" x14ac:dyDescent="0.25">
      <c r="A2124" s="6">
        <v>2171</v>
      </c>
      <c r="B2124" s="8" t="s">
        <v>215</v>
      </c>
      <c r="C2124" s="54" t="s">
        <v>327</v>
      </c>
      <c r="D2124" s="8">
        <v>2019</v>
      </c>
      <c r="E2124" s="8"/>
      <c r="F2124" s="8">
        <v>504</v>
      </c>
      <c r="G2124" s="8">
        <v>15</v>
      </c>
      <c r="H2124" s="8">
        <v>584</v>
      </c>
    </row>
    <row r="2125" spans="1:8" s="7" customFormat="1" ht="17.25" hidden="1" customHeight="1" outlineLevel="1" x14ac:dyDescent="0.25">
      <c r="A2125" s="6">
        <v>2524</v>
      </c>
      <c r="B2125" s="8" t="s">
        <v>215</v>
      </c>
      <c r="C2125" s="54" t="s">
        <v>328</v>
      </c>
      <c r="D2125" s="8">
        <v>2019</v>
      </c>
      <c r="E2125" s="8"/>
      <c r="F2125" s="8">
        <v>238</v>
      </c>
      <c r="G2125" s="8">
        <v>15</v>
      </c>
      <c r="H2125" s="8">
        <v>357</v>
      </c>
    </row>
    <row r="2126" spans="1:8" s="7" customFormat="1" ht="17.25" hidden="1" customHeight="1" outlineLevel="1" x14ac:dyDescent="0.25">
      <c r="A2126" s="6">
        <v>516</v>
      </c>
      <c r="B2126" s="8" t="s">
        <v>215</v>
      </c>
      <c r="C2126" s="54" t="s">
        <v>329</v>
      </c>
      <c r="D2126" s="8">
        <v>2019</v>
      </c>
      <c r="E2126" s="8"/>
      <c r="F2126" s="8">
        <v>199</v>
      </c>
      <c r="G2126" s="8">
        <v>10</v>
      </c>
      <c r="H2126" s="8">
        <v>224.761</v>
      </c>
    </row>
    <row r="2127" spans="1:8" s="7" customFormat="1" ht="17.25" hidden="1" customHeight="1" outlineLevel="1" x14ac:dyDescent="0.25">
      <c r="A2127" s="6">
        <v>4589</v>
      </c>
      <c r="B2127" s="8" t="s">
        <v>215</v>
      </c>
      <c r="C2127" s="54" t="s">
        <v>330</v>
      </c>
      <c r="D2127" s="8">
        <v>2019</v>
      </c>
      <c r="E2127" s="8"/>
      <c r="F2127" s="8">
        <v>30</v>
      </c>
      <c r="G2127" s="8">
        <v>6</v>
      </c>
      <c r="H2127" s="8">
        <v>68.7</v>
      </c>
    </row>
    <row r="2128" spans="1:8" s="7" customFormat="1" ht="17.25" hidden="1" customHeight="1" outlineLevel="1" x14ac:dyDescent="0.25">
      <c r="A2128" s="6">
        <v>865</v>
      </c>
      <c r="B2128" s="8" t="s">
        <v>215</v>
      </c>
      <c r="C2128" s="54" t="s">
        <v>331</v>
      </c>
      <c r="D2128" s="8">
        <v>2019</v>
      </c>
      <c r="E2128" s="8"/>
      <c r="F2128" s="8">
        <v>701</v>
      </c>
      <c r="G2128" s="8">
        <v>210</v>
      </c>
      <c r="H2128" s="8">
        <v>530.09299999999996</v>
      </c>
    </row>
    <row r="2129" spans="1:8" s="7" customFormat="1" ht="17.25" hidden="1" customHeight="1" outlineLevel="1" x14ac:dyDescent="0.25">
      <c r="A2129" s="6">
        <v>6704</v>
      </c>
      <c r="B2129" s="8" t="s">
        <v>215</v>
      </c>
      <c r="C2129" s="54" t="s">
        <v>332</v>
      </c>
      <c r="D2129" s="8">
        <v>2019</v>
      </c>
      <c r="E2129" s="8"/>
      <c r="F2129" s="8">
        <v>247</v>
      </c>
      <c r="G2129" s="8">
        <v>15</v>
      </c>
      <c r="H2129" s="8">
        <v>274.90499999999997</v>
      </c>
    </row>
    <row r="2130" spans="1:8" s="7" customFormat="1" ht="17.25" hidden="1" customHeight="1" outlineLevel="1" x14ac:dyDescent="0.25">
      <c r="A2130" s="6">
        <v>1139</v>
      </c>
      <c r="B2130" s="8" t="s">
        <v>215</v>
      </c>
      <c r="C2130" s="54" t="s">
        <v>69</v>
      </c>
      <c r="D2130" s="8">
        <v>2019</v>
      </c>
      <c r="E2130" s="8"/>
      <c r="F2130" s="8">
        <v>6</v>
      </c>
      <c r="G2130" s="8">
        <v>100</v>
      </c>
      <c r="H2130" s="8">
        <v>42.218000000000004</v>
      </c>
    </row>
    <row r="2131" spans="1:8" s="7" customFormat="1" ht="17.25" hidden="1" customHeight="1" outlineLevel="1" x14ac:dyDescent="0.25">
      <c r="A2131" s="6">
        <v>1635</v>
      </c>
      <c r="B2131" s="8" t="s">
        <v>215</v>
      </c>
      <c r="C2131" s="54" t="s">
        <v>333</v>
      </c>
      <c r="D2131" s="8">
        <v>2020</v>
      </c>
      <c r="E2131" s="8"/>
      <c r="F2131" s="8">
        <v>60</v>
      </c>
      <c r="G2131" s="8">
        <v>15</v>
      </c>
      <c r="H2131" s="8">
        <v>172.74799999999999</v>
      </c>
    </row>
    <row r="2132" spans="1:8" s="7" customFormat="1" ht="17.25" hidden="1" customHeight="1" outlineLevel="1" x14ac:dyDescent="0.25">
      <c r="A2132" s="6">
        <v>812</v>
      </c>
      <c r="B2132" s="8" t="s">
        <v>215</v>
      </c>
      <c r="C2132" s="54" t="s">
        <v>334</v>
      </c>
      <c r="D2132" s="8">
        <v>2020</v>
      </c>
      <c r="E2132" s="8"/>
      <c r="F2132" s="8">
        <v>160</v>
      </c>
      <c r="G2132" s="8">
        <v>15</v>
      </c>
      <c r="H2132" s="8">
        <v>222.624</v>
      </c>
    </row>
    <row r="2133" spans="1:8" s="7" customFormat="1" ht="17.25" hidden="1" customHeight="1" outlineLevel="1" x14ac:dyDescent="0.25">
      <c r="A2133" s="6">
        <v>788</v>
      </c>
      <c r="B2133" s="8" t="s">
        <v>215</v>
      </c>
      <c r="C2133" s="54" t="s">
        <v>335</v>
      </c>
      <c r="D2133" s="8">
        <v>2020</v>
      </c>
      <c r="E2133" s="8"/>
      <c r="F2133" s="8">
        <v>94</v>
      </c>
      <c r="G2133" s="8">
        <v>3</v>
      </c>
      <c r="H2133" s="8">
        <v>184.80099999999999</v>
      </c>
    </row>
    <row r="2134" spans="1:8" s="7" customFormat="1" ht="17.25" hidden="1" customHeight="1" outlineLevel="1" x14ac:dyDescent="0.25">
      <c r="A2134" s="6">
        <v>840</v>
      </c>
      <c r="B2134" s="8" t="s">
        <v>215</v>
      </c>
      <c r="C2134" s="54" t="s">
        <v>336</v>
      </c>
      <c r="D2134" s="8">
        <v>2020</v>
      </c>
      <c r="E2134" s="8"/>
      <c r="F2134" s="8">
        <v>110</v>
      </c>
      <c r="G2134" s="8">
        <v>15</v>
      </c>
      <c r="H2134" s="8">
        <v>170.88900000000001</v>
      </c>
    </row>
    <row r="2135" spans="1:8" s="7" customFormat="1" ht="17.25" hidden="1" customHeight="1" outlineLevel="1" x14ac:dyDescent="0.25">
      <c r="A2135" s="6">
        <v>795</v>
      </c>
      <c r="B2135" s="8" t="s">
        <v>215</v>
      </c>
      <c r="C2135" s="54" t="s">
        <v>337</v>
      </c>
      <c r="D2135" s="8">
        <v>2020</v>
      </c>
      <c r="E2135" s="8"/>
      <c r="F2135" s="8">
        <v>182</v>
      </c>
      <c r="G2135" s="8">
        <v>40</v>
      </c>
      <c r="H2135" s="8">
        <v>287.03199999999998</v>
      </c>
    </row>
    <row r="2136" spans="1:8" s="7" customFormat="1" ht="17.25" hidden="1" customHeight="1" outlineLevel="1" x14ac:dyDescent="0.25">
      <c r="A2136" s="6">
        <v>586</v>
      </c>
      <c r="B2136" s="8" t="s">
        <v>215</v>
      </c>
      <c r="C2136" s="54" t="s">
        <v>338</v>
      </c>
      <c r="D2136" s="8">
        <v>2020</v>
      </c>
      <c r="E2136" s="8"/>
      <c r="F2136" s="8">
        <v>320</v>
      </c>
      <c r="G2136" s="8">
        <v>15</v>
      </c>
      <c r="H2136" s="8">
        <v>370.435</v>
      </c>
    </row>
    <row r="2137" spans="1:8" s="7" customFormat="1" ht="17.25" hidden="1" customHeight="1" outlineLevel="1" x14ac:dyDescent="0.25">
      <c r="A2137" s="6">
        <v>858</v>
      </c>
      <c r="B2137" s="8" t="s">
        <v>215</v>
      </c>
      <c r="C2137" s="54" t="s">
        <v>339</v>
      </c>
      <c r="D2137" s="8">
        <v>2020</v>
      </c>
      <c r="E2137" s="8"/>
      <c r="F2137" s="8">
        <v>300</v>
      </c>
      <c r="G2137" s="8">
        <v>15</v>
      </c>
      <c r="H2137" s="8">
        <v>292.41800000000001</v>
      </c>
    </row>
    <row r="2138" spans="1:8" s="7" customFormat="1" ht="17.25" hidden="1" customHeight="1" outlineLevel="1" x14ac:dyDescent="0.25">
      <c r="A2138" s="6">
        <v>456</v>
      </c>
      <c r="B2138" s="8" t="s">
        <v>215</v>
      </c>
      <c r="C2138" s="54" t="s">
        <v>340</v>
      </c>
      <c r="D2138" s="8">
        <v>2020</v>
      </c>
      <c r="E2138" s="8"/>
      <c r="F2138" s="8">
        <v>10</v>
      </c>
      <c r="G2138" s="8">
        <v>15</v>
      </c>
      <c r="H2138" s="8">
        <v>34.585999999999999</v>
      </c>
    </row>
    <row r="2139" spans="1:8" s="7" customFormat="1" ht="17.25" hidden="1" customHeight="1" outlineLevel="1" x14ac:dyDescent="0.25">
      <c r="A2139" s="6">
        <v>683</v>
      </c>
      <c r="B2139" s="8" t="s">
        <v>215</v>
      </c>
      <c r="C2139" s="54" t="s">
        <v>341</v>
      </c>
      <c r="D2139" s="8">
        <v>2020</v>
      </c>
      <c r="E2139" s="8"/>
      <c r="F2139" s="8">
        <v>10</v>
      </c>
      <c r="G2139" s="8">
        <v>15</v>
      </c>
      <c r="H2139" s="8">
        <v>33.207000000000001</v>
      </c>
    </row>
    <row r="2140" spans="1:8" s="7" customFormat="1" ht="17.25" hidden="1" customHeight="1" outlineLevel="1" x14ac:dyDescent="0.25">
      <c r="A2140" s="6">
        <v>1633</v>
      </c>
      <c r="B2140" s="8" t="s">
        <v>215</v>
      </c>
      <c r="C2140" s="54" t="s">
        <v>342</v>
      </c>
      <c r="D2140" s="8">
        <v>2020</v>
      </c>
      <c r="E2140" s="8"/>
      <c r="F2140" s="8">
        <v>55</v>
      </c>
      <c r="G2140" s="8">
        <v>10</v>
      </c>
      <c r="H2140" s="8">
        <v>176.52600000000001</v>
      </c>
    </row>
    <row r="2141" spans="1:8" s="7" customFormat="1" ht="17.25" hidden="1" customHeight="1" outlineLevel="1" x14ac:dyDescent="0.25">
      <c r="A2141" s="6">
        <v>1631</v>
      </c>
      <c r="B2141" s="8" t="s">
        <v>215</v>
      </c>
      <c r="C2141" s="54" t="s">
        <v>343</v>
      </c>
      <c r="D2141" s="8">
        <v>2020</v>
      </c>
      <c r="E2141" s="8"/>
      <c r="F2141" s="8">
        <v>270</v>
      </c>
      <c r="G2141" s="8">
        <v>15</v>
      </c>
      <c r="H2141" s="8">
        <v>331.56299999999999</v>
      </c>
    </row>
    <row r="2142" spans="1:8" s="7" customFormat="1" ht="17.25" hidden="1" customHeight="1" outlineLevel="1" x14ac:dyDescent="0.25">
      <c r="A2142" s="6">
        <v>935</v>
      </c>
      <c r="B2142" s="8" t="s">
        <v>215</v>
      </c>
      <c r="C2142" s="54" t="s">
        <v>344</v>
      </c>
      <c r="D2142" s="8">
        <v>2020</v>
      </c>
      <c r="E2142" s="8"/>
      <c r="F2142" s="8">
        <v>120</v>
      </c>
      <c r="G2142" s="8">
        <v>15</v>
      </c>
      <c r="H2142" s="8">
        <v>171.273</v>
      </c>
    </row>
    <row r="2143" spans="1:8" s="7" customFormat="1" ht="17.25" hidden="1" customHeight="1" outlineLevel="1" x14ac:dyDescent="0.25">
      <c r="A2143" s="6">
        <v>1632</v>
      </c>
      <c r="B2143" s="8" t="s">
        <v>215</v>
      </c>
      <c r="C2143" s="54" t="s">
        <v>345</v>
      </c>
      <c r="D2143" s="8">
        <v>2020</v>
      </c>
      <c r="E2143" s="8"/>
      <c r="F2143" s="8">
        <v>35</v>
      </c>
      <c r="G2143" s="8">
        <v>15</v>
      </c>
      <c r="H2143" s="8">
        <v>112.68</v>
      </c>
    </row>
    <row r="2144" spans="1:8" s="7" customFormat="1" ht="17.25" hidden="1" customHeight="1" outlineLevel="1" x14ac:dyDescent="0.25">
      <c r="A2144" s="6">
        <v>703</v>
      </c>
      <c r="B2144" s="8" t="s">
        <v>215</v>
      </c>
      <c r="C2144" s="54" t="s">
        <v>346</v>
      </c>
      <c r="D2144" s="8">
        <v>2020</v>
      </c>
      <c r="E2144" s="8"/>
      <c r="F2144" s="8">
        <v>370</v>
      </c>
      <c r="G2144" s="8">
        <v>15</v>
      </c>
      <c r="H2144" s="8">
        <v>347.685</v>
      </c>
    </row>
    <row r="2145" spans="1:8" s="7" customFormat="1" ht="17.25" hidden="1" customHeight="1" outlineLevel="1" x14ac:dyDescent="0.25">
      <c r="A2145" s="6">
        <v>1602</v>
      </c>
      <c r="B2145" s="8" t="s">
        <v>215</v>
      </c>
      <c r="C2145" s="54" t="s">
        <v>347</v>
      </c>
      <c r="D2145" s="8">
        <v>2020</v>
      </c>
      <c r="E2145" s="8"/>
      <c r="F2145" s="8">
        <v>60</v>
      </c>
      <c r="G2145" s="8">
        <v>15</v>
      </c>
      <c r="H2145" s="8">
        <v>135.31</v>
      </c>
    </row>
    <row r="2146" spans="1:8" s="7" customFormat="1" ht="17.25" hidden="1" customHeight="1" outlineLevel="1" x14ac:dyDescent="0.25">
      <c r="A2146" s="6">
        <v>987</v>
      </c>
      <c r="B2146" s="8" t="s">
        <v>215</v>
      </c>
      <c r="C2146" s="54" t="s">
        <v>348</v>
      </c>
      <c r="D2146" s="8">
        <v>2020</v>
      </c>
      <c r="E2146" s="8"/>
      <c r="F2146" s="8">
        <v>110</v>
      </c>
      <c r="G2146" s="8">
        <v>30</v>
      </c>
      <c r="H2146" s="8">
        <v>131.244</v>
      </c>
    </row>
    <row r="2147" spans="1:8" s="7" customFormat="1" ht="17.25" hidden="1" customHeight="1" outlineLevel="1" x14ac:dyDescent="0.25">
      <c r="A2147" s="6">
        <v>1050</v>
      </c>
      <c r="B2147" s="8" t="s">
        <v>215</v>
      </c>
      <c r="C2147" s="54" t="s">
        <v>349</v>
      </c>
      <c r="D2147" s="8">
        <v>2020</v>
      </c>
      <c r="E2147" s="8"/>
      <c r="F2147" s="8">
        <v>30</v>
      </c>
      <c r="G2147" s="8">
        <v>15</v>
      </c>
      <c r="H2147" s="8">
        <v>137.375</v>
      </c>
    </row>
    <row r="2148" spans="1:8" s="7" customFormat="1" ht="17.25" hidden="1" customHeight="1" outlineLevel="1" x14ac:dyDescent="0.25">
      <c r="A2148" s="6">
        <v>1074</v>
      </c>
      <c r="B2148" s="8" t="s">
        <v>215</v>
      </c>
      <c r="C2148" s="54" t="s">
        <v>350</v>
      </c>
      <c r="D2148" s="8">
        <v>2020</v>
      </c>
      <c r="E2148" s="8"/>
      <c r="F2148" s="8">
        <v>99</v>
      </c>
      <c r="G2148" s="8">
        <v>15</v>
      </c>
      <c r="H2148" s="8">
        <v>183.30600000000001</v>
      </c>
    </row>
    <row r="2149" spans="1:8" s="7" customFormat="1" ht="17.25" hidden="1" customHeight="1" outlineLevel="1" x14ac:dyDescent="0.25">
      <c r="A2149" s="6">
        <v>1080</v>
      </c>
      <c r="B2149" s="8" t="s">
        <v>215</v>
      </c>
      <c r="C2149" s="54" t="s">
        <v>351</v>
      </c>
      <c r="D2149" s="8">
        <v>2020</v>
      </c>
      <c r="E2149" s="8"/>
      <c r="F2149" s="8">
        <v>83</v>
      </c>
      <c r="G2149" s="8">
        <v>14</v>
      </c>
      <c r="H2149" s="8">
        <v>169.33500000000001</v>
      </c>
    </row>
    <row r="2150" spans="1:8" s="7" customFormat="1" ht="17.25" hidden="1" customHeight="1" outlineLevel="1" x14ac:dyDescent="0.25">
      <c r="A2150" s="6">
        <v>1081</v>
      </c>
      <c r="B2150" s="8" t="s">
        <v>215</v>
      </c>
      <c r="C2150" s="54" t="s">
        <v>352</v>
      </c>
      <c r="D2150" s="8">
        <v>2020</v>
      </c>
      <c r="E2150" s="8"/>
      <c r="F2150" s="8">
        <v>90</v>
      </c>
      <c r="G2150" s="8">
        <v>15</v>
      </c>
      <c r="H2150" s="8">
        <v>108.179</v>
      </c>
    </row>
    <row r="2151" spans="1:8" s="7" customFormat="1" ht="17.25" hidden="1" customHeight="1" outlineLevel="1" x14ac:dyDescent="0.25">
      <c r="A2151" s="6">
        <v>1105</v>
      </c>
      <c r="B2151" s="8" t="s">
        <v>215</v>
      </c>
      <c r="C2151" s="54" t="s">
        <v>353</v>
      </c>
      <c r="D2151" s="8">
        <v>2020</v>
      </c>
      <c r="E2151" s="8"/>
      <c r="F2151" s="8">
        <v>50</v>
      </c>
      <c r="G2151" s="8">
        <v>5</v>
      </c>
      <c r="H2151" s="8">
        <v>146.20599999999999</v>
      </c>
    </row>
    <row r="2152" spans="1:8" s="7" customFormat="1" ht="17.25" hidden="1" customHeight="1" outlineLevel="1" x14ac:dyDescent="0.25">
      <c r="A2152" s="6">
        <v>1091</v>
      </c>
      <c r="B2152" s="8" t="s">
        <v>215</v>
      </c>
      <c r="C2152" s="54" t="s">
        <v>354</v>
      </c>
      <c r="D2152" s="8">
        <v>2020</v>
      </c>
      <c r="E2152" s="8"/>
      <c r="F2152" s="8">
        <v>30</v>
      </c>
      <c r="G2152" s="8">
        <v>15</v>
      </c>
      <c r="H2152" s="8">
        <v>127.098</v>
      </c>
    </row>
    <row r="2153" spans="1:8" s="7" customFormat="1" ht="17.25" hidden="1" customHeight="1" outlineLevel="1" x14ac:dyDescent="0.25">
      <c r="A2153" s="6">
        <v>1634</v>
      </c>
      <c r="B2153" s="8" t="s">
        <v>215</v>
      </c>
      <c r="C2153" s="54" t="s">
        <v>355</v>
      </c>
      <c r="D2153" s="8">
        <v>2020</v>
      </c>
      <c r="E2153" s="8"/>
      <c r="F2153" s="8">
        <v>30</v>
      </c>
      <c r="G2153" s="8">
        <v>15</v>
      </c>
      <c r="H2153" s="8">
        <v>76.28</v>
      </c>
    </row>
    <row r="2154" spans="1:8" s="7" customFormat="1" ht="17.25" hidden="1" customHeight="1" outlineLevel="1" x14ac:dyDescent="0.25">
      <c r="A2154" s="6">
        <v>1144</v>
      </c>
      <c r="B2154" s="8" t="s">
        <v>215</v>
      </c>
      <c r="C2154" s="54" t="s">
        <v>356</v>
      </c>
      <c r="D2154" s="8">
        <v>2020</v>
      </c>
      <c r="E2154" s="8"/>
      <c r="F2154" s="8">
        <v>70</v>
      </c>
      <c r="G2154" s="8">
        <v>15</v>
      </c>
      <c r="H2154" s="8">
        <v>157.08500000000001</v>
      </c>
    </row>
    <row r="2155" spans="1:8" s="7" customFormat="1" ht="17.25" hidden="1" customHeight="1" outlineLevel="1" x14ac:dyDescent="0.25">
      <c r="A2155" s="6">
        <v>1139</v>
      </c>
      <c r="B2155" s="8" t="s">
        <v>215</v>
      </c>
      <c r="C2155" s="54" t="s">
        <v>357</v>
      </c>
      <c r="D2155" s="8">
        <v>2020</v>
      </c>
      <c r="E2155" s="8"/>
      <c r="F2155" s="8">
        <v>84</v>
      </c>
      <c r="G2155" s="8">
        <v>10</v>
      </c>
      <c r="H2155" s="8">
        <v>129.01499999999999</v>
      </c>
    </row>
    <row r="2156" spans="1:8" s="7" customFormat="1" ht="17.25" hidden="1" customHeight="1" outlineLevel="1" x14ac:dyDescent="0.25">
      <c r="A2156" s="6">
        <v>1164</v>
      </c>
      <c r="B2156" s="8" t="s">
        <v>215</v>
      </c>
      <c r="C2156" s="54" t="s">
        <v>358</v>
      </c>
      <c r="D2156" s="8">
        <v>2020</v>
      </c>
      <c r="E2156" s="8"/>
      <c r="F2156" s="8">
        <v>80</v>
      </c>
      <c r="G2156" s="8">
        <v>15</v>
      </c>
      <c r="H2156" s="8">
        <v>130.61099999999999</v>
      </c>
    </row>
    <row r="2157" spans="1:8" s="7" customFormat="1" ht="17.25" hidden="1" customHeight="1" outlineLevel="1" x14ac:dyDescent="0.25">
      <c r="A2157" s="6">
        <v>667</v>
      </c>
      <c r="B2157" s="8" t="s">
        <v>215</v>
      </c>
      <c r="C2157" s="54" t="s">
        <v>359</v>
      </c>
      <c r="D2157" s="8">
        <v>2020</v>
      </c>
      <c r="E2157" s="8"/>
      <c r="F2157" s="8">
        <v>30</v>
      </c>
      <c r="G2157" s="8">
        <v>15</v>
      </c>
      <c r="H2157" s="8">
        <v>147.88499999999999</v>
      </c>
    </row>
    <row r="2158" spans="1:8" s="7" customFormat="1" ht="17.25" hidden="1" customHeight="1" outlineLevel="1" x14ac:dyDescent="0.25">
      <c r="A2158" s="6">
        <v>1743</v>
      </c>
      <c r="B2158" s="8" t="s">
        <v>215</v>
      </c>
      <c r="C2158" s="54" t="s">
        <v>360</v>
      </c>
      <c r="D2158" s="8">
        <v>2020</v>
      </c>
      <c r="E2158" s="8"/>
      <c r="F2158" s="8">
        <v>20</v>
      </c>
      <c r="G2158" s="8">
        <v>150</v>
      </c>
      <c r="H2158" s="8">
        <v>66.600999999999999</v>
      </c>
    </row>
    <row r="2159" spans="1:8" s="7" customFormat="1" ht="17.25" hidden="1" customHeight="1" outlineLevel="1" x14ac:dyDescent="0.25">
      <c r="A2159" s="6">
        <v>1717</v>
      </c>
      <c r="B2159" s="8" t="s">
        <v>215</v>
      </c>
      <c r="C2159" s="54" t="s">
        <v>361</v>
      </c>
      <c r="D2159" s="8">
        <v>2020</v>
      </c>
      <c r="E2159" s="8"/>
      <c r="F2159" s="8">
        <v>306</v>
      </c>
      <c r="G2159" s="8">
        <v>7</v>
      </c>
      <c r="H2159" s="8">
        <v>444.46899999999999</v>
      </c>
    </row>
    <row r="2160" spans="1:8" s="7" customFormat="1" ht="17.25" hidden="1" customHeight="1" outlineLevel="1" x14ac:dyDescent="0.25">
      <c r="A2160" s="6">
        <v>1583</v>
      </c>
      <c r="B2160" s="8" t="s">
        <v>215</v>
      </c>
      <c r="C2160" s="54" t="s">
        <v>362</v>
      </c>
      <c r="D2160" s="8">
        <v>2020</v>
      </c>
      <c r="E2160" s="8"/>
      <c r="F2160" s="8">
        <v>40</v>
      </c>
      <c r="G2160" s="8">
        <v>15</v>
      </c>
      <c r="H2160" s="8">
        <v>126.444</v>
      </c>
    </row>
    <row r="2161" spans="1:8" s="7" customFormat="1" ht="17.25" hidden="1" customHeight="1" outlineLevel="1" x14ac:dyDescent="0.25">
      <c r="A2161" s="6">
        <v>1120</v>
      </c>
      <c r="B2161" s="8" t="s">
        <v>215</v>
      </c>
      <c r="C2161" s="54" t="s">
        <v>363</v>
      </c>
      <c r="D2161" s="8">
        <v>2020</v>
      </c>
      <c r="E2161" s="8"/>
      <c r="F2161" s="8">
        <v>95</v>
      </c>
      <c r="G2161" s="8">
        <v>15</v>
      </c>
      <c r="H2161" s="8">
        <v>83.378</v>
      </c>
    </row>
    <row r="2162" spans="1:8" s="7" customFormat="1" ht="17.25" hidden="1" customHeight="1" outlineLevel="1" x14ac:dyDescent="0.25">
      <c r="A2162" s="6">
        <v>1612</v>
      </c>
      <c r="B2162" s="8" t="s">
        <v>215</v>
      </c>
      <c r="C2162" s="54" t="s">
        <v>364</v>
      </c>
      <c r="D2162" s="8">
        <v>2020</v>
      </c>
      <c r="E2162" s="8"/>
      <c r="F2162" s="8">
        <v>61</v>
      </c>
      <c r="G2162" s="8">
        <v>15</v>
      </c>
      <c r="H2162" s="8">
        <v>126.081</v>
      </c>
    </row>
    <row r="2163" spans="1:8" s="7" customFormat="1" ht="17.25" hidden="1" customHeight="1" outlineLevel="1" x14ac:dyDescent="0.25">
      <c r="A2163" s="6">
        <v>1721</v>
      </c>
      <c r="B2163" s="8" t="s">
        <v>215</v>
      </c>
      <c r="C2163" s="54" t="s">
        <v>365</v>
      </c>
      <c r="D2163" s="8">
        <v>2020</v>
      </c>
      <c r="E2163" s="8"/>
      <c r="F2163" s="8">
        <v>107</v>
      </c>
      <c r="G2163" s="8">
        <v>45</v>
      </c>
      <c r="H2163" s="8">
        <v>187.91900000000001</v>
      </c>
    </row>
    <row r="2164" spans="1:8" s="7" customFormat="1" ht="17.25" hidden="1" customHeight="1" outlineLevel="1" x14ac:dyDescent="0.25">
      <c r="A2164" s="6">
        <v>1759</v>
      </c>
      <c r="B2164" s="8" t="s">
        <v>215</v>
      </c>
      <c r="C2164" s="54" t="s">
        <v>366</v>
      </c>
      <c r="D2164" s="8">
        <v>2020</v>
      </c>
      <c r="E2164" s="8"/>
      <c r="F2164" s="8">
        <v>5</v>
      </c>
      <c r="G2164" s="8">
        <v>30</v>
      </c>
      <c r="H2164" s="8">
        <v>26.154</v>
      </c>
    </row>
    <row r="2165" spans="1:8" s="7" customFormat="1" ht="17.25" hidden="1" customHeight="1" outlineLevel="1" x14ac:dyDescent="0.25">
      <c r="A2165" s="6">
        <v>1552</v>
      </c>
      <c r="B2165" s="8" t="s">
        <v>215</v>
      </c>
      <c r="C2165" s="54" t="s">
        <v>367</v>
      </c>
      <c r="D2165" s="8">
        <v>2020</v>
      </c>
      <c r="E2165" s="8"/>
      <c r="F2165" s="8">
        <v>285</v>
      </c>
      <c r="G2165" s="8">
        <v>30</v>
      </c>
      <c r="H2165" s="8">
        <v>249.791</v>
      </c>
    </row>
    <row r="2166" spans="1:8" s="7" customFormat="1" ht="17.25" hidden="1" customHeight="1" outlineLevel="1" x14ac:dyDescent="0.25">
      <c r="A2166" s="6">
        <v>981</v>
      </c>
      <c r="B2166" s="8" t="s">
        <v>215</v>
      </c>
      <c r="C2166" s="54" t="s">
        <v>368</v>
      </c>
      <c r="D2166" s="8">
        <v>2020</v>
      </c>
      <c r="E2166" s="8"/>
      <c r="F2166" s="8">
        <v>45</v>
      </c>
      <c r="G2166" s="8">
        <v>14</v>
      </c>
      <c r="H2166" s="8">
        <v>137.34399999999999</v>
      </c>
    </row>
    <row r="2167" spans="1:8" s="7" customFormat="1" ht="17.25" hidden="1" customHeight="1" outlineLevel="1" x14ac:dyDescent="0.25">
      <c r="A2167" s="6">
        <v>1065</v>
      </c>
      <c r="B2167" s="8" t="s">
        <v>215</v>
      </c>
      <c r="C2167" s="54" t="s">
        <v>369</v>
      </c>
      <c r="D2167" s="8">
        <v>2020</v>
      </c>
      <c r="E2167" s="8"/>
      <c r="F2167" s="8">
        <v>30</v>
      </c>
      <c r="G2167" s="8">
        <v>15</v>
      </c>
      <c r="H2167" s="8">
        <v>116.532</v>
      </c>
    </row>
    <row r="2168" spans="1:8" s="7" customFormat="1" ht="17.25" hidden="1" customHeight="1" outlineLevel="1" x14ac:dyDescent="0.25">
      <c r="A2168" s="6">
        <v>786</v>
      </c>
      <c r="B2168" s="8" t="s">
        <v>215</v>
      </c>
      <c r="C2168" s="54" t="s">
        <v>370</v>
      </c>
      <c r="D2168" s="8">
        <v>2020</v>
      </c>
      <c r="E2168" s="8"/>
      <c r="F2168" s="8">
        <v>211</v>
      </c>
      <c r="G2168" s="8">
        <v>30</v>
      </c>
      <c r="H2168" s="8">
        <v>329.90100000000001</v>
      </c>
    </row>
    <row r="2169" spans="1:8" s="7" customFormat="1" ht="17.25" hidden="1" customHeight="1" outlineLevel="1" x14ac:dyDescent="0.25">
      <c r="A2169" s="6">
        <v>1493</v>
      </c>
      <c r="B2169" s="8" t="s">
        <v>215</v>
      </c>
      <c r="C2169" s="54" t="s">
        <v>371</v>
      </c>
      <c r="D2169" s="8">
        <v>2020</v>
      </c>
      <c r="E2169" s="8"/>
      <c r="F2169" s="8">
        <v>15</v>
      </c>
      <c r="G2169" s="8">
        <v>5</v>
      </c>
      <c r="H2169" s="8">
        <v>87.207999999999998</v>
      </c>
    </row>
    <row r="2170" spans="1:8" s="7" customFormat="1" ht="17.25" hidden="1" customHeight="1" outlineLevel="1" x14ac:dyDescent="0.25">
      <c r="A2170" s="6">
        <v>1158</v>
      </c>
      <c r="B2170" s="8" t="s">
        <v>215</v>
      </c>
      <c r="C2170" s="54" t="s">
        <v>372</v>
      </c>
      <c r="D2170" s="8">
        <v>2020</v>
      </c>
      <c r="E2170" s="8"/>
      <c r="F2170" s="8">
        <v>5</v>
      </c>
      <c r="G2170" s="8">
        <v>7.0000000000000007E-2</v>
      </c>
      <c r="H2170" s="8">
        <v>51.701999999999998</v>
      </c>
    </row>
    <row r="2171" spans="1:8" s="7" customFormat="1" ht="17.25" hidden="1" customHeight="1" outlineLevel="1" x14ac:dyDescent="0.25">
      <c r="A2171" s="6">
        <v>1625</v>
      </c>
      <c r="B2171" s="8" t="s">
        <v>215</v>
      </c>
      <c r="C2171" s="54" t="s">
        <v>373</v>
      </c>
      <c r="D2171" s="8">
        <v>2020</v>
      </c>
      <c r="E2171" s="8"/>
      <c r="F2171" s="8">
        <v>66</v>
      </c>
      <c r="G2171" s="8">
        <v>20</v>
      </c>
      <c r="H2171" s="8">
        <v>105.46</v>
      </c>
    </row>
    <row r="2172" spans="1:8" s="7" customFormat="1" ht="17.25" hidden="1" customHeight="1" outlineLevel="1" x14ac:dyDescent="0.25">
      <c r="A2172" s="6">
        <v>860</v>
      </c>
      <c r="B2172" s="8" t="s">
        <v>215</v>
      </c>
      <c r="C2172" s="54" t="s">
        <v>374</v>
      </c>
      <c r="D2172" s="8">
        <v>2020</v>
      </c>
      <c r="E2172" s="8"/>
      <c r="F2172" s="8">
        <v>262</v>
      </c>
      <c r="G2172" s="8">
        <v>10</v>
      </c>
      <c r="H2172" s="8">
        <v>388.988</v>
      </c>
    </row>
    <row r="2173" spans="1:8" s="7" customFormat="1" ht="17.25" hidden="1" customHeight="1" outlineLevel="1" x14ac:dyDescent="0.25">
      <c r="A2173" s="6">
        <v>1641</v>
      </c>
      <c r="B2173" s="8" t="s">
        <v>215</v>
      </c>
      <c r="C2173" s="54" t="s">
        <v>375</v>
      </c>
      <c r="D2173" s="8">
        <v>2020</v>
      </c>
      <c r="E2173" s="8"/>
      <c r="F2173" s="8">
        <v>30</v>
      </c>
      <c r="G2173" s="8">
        <v>10</v>
      </c>
      <c r="H2173" s="8">
        <v>65.653999999999996</v>
      </c>
    </row>
    <row r="2174" spans="1:8" s="7" customFormat="1" ht="17.25" hidden="1" customHeight="1" outlineLevel="1" x14ac:dyDescent="0.25">
      <c r="A2174" s="6">
        <v>767</v>
      </c>
      <c r="B2174" s="8" t="s">
        <v>215</v>
      </c>
      <c r="C2174" s="54" t="s">
        <v>376</v>
      </c>
      <c r="D2174" s="8">
        <v>2020</v>
      </c>
      <c r="E2174" s="8"/>
      <c r="F2174" s="8">
        <v>115</v>
      </c>
      <c r="G2174" s="8">
        <v>5</v>
      </c>
      <c r="H2174" s="8">
        <v>339.58199999999999</v>
      </c>
    </row>
    <row r="2175" spans="1:8" s="7" customFormat="1" ht="15.75" collapsed="1" x14ac:dyDescent="0.25">
      <c r="A2175" s="6"/>
      <c r="B2175" s="123" t="s">
        <v>215</v>
      </c>
      <c r="C2175" s="126" t="s">
        <v>4029</v>
      </c>
      <c r="D2175" s="126"/>
      <c r="E2175" s="123" t="s">
        <v>23</v>
      </c>
      <c r="F2175" s="126"/>
      <c r="G2175" s="126"/>
      <c r="H2175" s="126"/>
    </row>
    <row r="2176" spans="1:8" s="7" customFormat="1" ht="18.75" customHeight="1" x14ac:dyDescent="0.25">
      <c r="A2176" s="6"/>
      <c r="B2176" s="124"/>
      <c r="C2176" s="137"/>
      <c r="D2176" s="137"/>
      <c r="E2176" s="124"/>
      <c r="F2176" s="137"/>
      <c r="G2176" s="137"/>
      <c r="H2176" s="137"/>
    </row>
    <row r="2177" spans="1:41" s="7" customFormat="1" ht="10.5" customHeight="1" x14ac:dyDescent="0.25">
      <c r="A2177" s="6"/>
      <c r="B2177" s="124"/>
      <c r="C2177" s="137"/>
      <c r="D2177" s="137"/>
      <c r="E2177" s="124" t="s">
        <v>23</v>
      </c>
      <c r="F2177" s="137"/>
      <c r="G2177" s="137"/>
      <c r="H2177" s="137"/>
    </row>
    <row r="2178" spans="1:41" s="7" customFormat="1" ht="18.75" hidden="1" customHeight="1" thickBot="1" x14ac:dyDescent="0.25">
      <c r="A2178" s="6"/>
      <c r="B2178" s="125"/>
      <c r="C2178" s="138"/>
      <c r="D2178" s="138"/>
      <c r="E2178" s="125"/>
      <c r="F2178" s="138"/>
      <c r="G2178" s="138"/>
      <c r="H2178" s="138"/>
    </row>
    <row r="2179" spans="1:41" s="7" customFormat="1" ht="18.75" customHeight="1" x14ac:dyDescent="0.25">
      <c r="A2179" s="6"/>
      <c r="B2179" s="13" t="s">
        <v>215</v>
      </c>
      <c r="C2179" s="14" t="s">
        <v>1941</v>
      </c>
      <c r="D2179" s="13">
        <v>2019</v>
      </c>
      <c r="E2179" s="13" t="s">
        <v>23</v>
      </c>
      <c r="F2179" s="13">
        <f ca="1">SUMIF($D$2182:$H$2484,$D$2179,$F$2182:$F$2484)</f>
        <v>30533</v>
      </c>
      <c r="G2179" s="16">
        <f ca="1">SUMIF($D$2182:$H$2484,$D$2179,$G$2182:$G$2484)</f>
        <v>7070.079999999999</v>
      </c>
      <c r="H2179" s="16">
        <f ca="1">SUMIF($D$2182:$H$2484,$D$2179,$H$2182:$H$2484)</f>
        <v>49648.03050999999</v>
      </c>
    </row>
    <row r="2180" spans="1:41" s="7" customFormat="1" ht="18.75" customHeight="1" x14ac:dyDescent="0.25">
      <c r="A2180" s="6"/>
      <c r="B2180" s="13" t="s">
        <v>215</v>
      </c>
      <c r="C2180" s="14" t="s">
        <v>1941</v>
      </c>
      <c r="D2180" s="13">
        <v>2020</v>
      </c>
      <c r="E2180" s="13" t="s">
        <v>23</v>
      </c>
      <c r="F2180" s="13">
        <f ca="1">SUMIF($D$2182:$H$2484,$D$2180,$F$2182:$F$2484)</f>
        <v>22749</v>
      </c>
      <c r="G2180" s="16">
        <f ca="1">SUMIF($D$2182:$H$2484,$D$2180,$G$2182:$G$2484)</f>
        <v>11980.9</v>
      </c>
      <c r="H2180" s="16">
        <f ca="1">SUMIF($D$2182:$H$2484,$D$2180,$H$2182:$H$2484)</f>
        <v>47116.496499999979</v>
      </c>
    </row>
    <row r="2181" spans="1:41" s="33" customFormat="1" ht="18.75" customHeight="1" x14ac:dyDescent="0.25">
      <c r="A2181" s="6"/>
      <c r="B2181" s="50" t="s">
        <v>215</v>
      </c>
      <c r="C2181" s="55" t="s">
        <v>1941</v>
      </c>
      <c r="D2181" s="50">
        <v>2021</v>
      </c>
      <c r="E2181" s="50" t="s">
        <v>23</v>
      </c>
      <c r="F2181" s="50">
        <f ca="1">SUMIF($D$2182:$H$2484,$D$2181,$F$2182:$F$2484)</f>
        <v>25667</v>
      </c>
      <c r="G2181" s="51">
        <f ca="1">SUMIF($D$2182:$H$2484,$D$2181,$G$2182:$G$2484)</f>
        <v>9489.65</v>
      </c>
      <c r="H2181" s="51">
        <f ca="1">SUMIF($D$2182:$H$2484,$D$2181,$H$2182:$H$2484)</f>
        <v>49346.746430000007</v>
      </c>
      <c r="I2181" s="7"/>
      <c r="J2181" s="7"/>
      <c r="K2181" s="7"/>
      <c r="L2181" s="7"/>
      <c r="M2181" s="7"/>
      <c r="N2181" s="7"/>
      <c r="O2181" s="7"/>
      <c r="P2181" s="7"/>
      <c r="Q2181" s="7"/>
      <c r="R2181" s="7"/>
      <c r="S2181" s="7"/>
      <c r="T2181" s="7"/>
      <c r="U2181" s="7"/>
      <c r="V2181" s="7"/>
      <c r="W2181" s="7"/>
      <c r="X2181" s="7"/>
      <c r="Y2181" s="7"/>
      <c r="Z2181" s="7"/>
      <c r="AA2181" s="7"/>
      <c r="AB2181" s="7"/>
      <c r="AC2181" s="7"/>
      <c r="AD2181" s="7"/>
      <c r="AE2181" s="7"/>
      <c r="AF2181" s="7"/>
      <c r="AG2181" s="7"/>
      <c r="AH2181" s="7"/>
      <c r="AI2181" s="7"/>
      <c r="AJ2181" s="7"/>
      <c r="AK2181" s="7"/>
      <c r="AL2181" s="7"/>
      <c r="AM2181" s="7"/>
      <c r="AN2181" s="7"/>
      <c r="AO2181" s="7"/>
    </row>
    <row r="2182" spans="1:41" s="7" customFormat="1" ht="24.75" hidden="1" customHeight="1" outlineLevel="1" x14ac:dyDescent="0.25">
      <c r="A2182" s="61">
        <v>9741</v>
      </c>
      <c r="B2182" s="8" t="s">
        <v>215</v>
      </c>
      <c r="C2182" s="54" t="s">
        <v>2644</v>
      </c>
      <c r="D2182" s="8">
        <v>2021</v>
      </c>
      <c r="E2182" s="8"/>
      <c r="F2182" s="8">
        <v>34</v>
      </c>
      <c r="G2182" s="8">
        <v>50</v>
      </c>
      <c r="H2182" s="8">
        <v>273</v>
      </c>
    </row>
    <row r="2183" spans="1:41" s="7" customFormat="1" ht="24.75" hidden="1" customHeight="1" outlineLevel="1" x14ac:dyDescent="0.25">
      <c r="A2183" s="61">
        <v>9743</v>
      </c>
      <c r="B2183" s="8" t="s">
        <v>215</v>
      </c>
      <c r="C2183" s="54" t="s">
        <v>2645</v>
      </c>
      <c r="D2183" s="8">
        <v>2021</v>
      </c>
      <c r="E2183" s="8"/>
      <c r="F2183" s="8">
        <v>6</v>
      </c>
      <c r="G2183" s="8">
        <v>15</v>
      </c>
      <c r="H2183" s="8">
        <v>51</v>
      </c>
    </row>
    <row r="2184" spans="1:41" s="7" customFormat="1" ht="24.75" hidden="1" customHeight="1" outlineLevel="1" x14ac:dyDescent="0.25">
      <c r="A2184" s="61">
        <v>9744</v>
      </c>
      <c r="B2184" s="8" t="s">
        <v>215</v>
      </c>
      <c r="C2184" s="54" t="s">
        <v>2646</v>
      </c>
      <c r="D2184" s="8">
        <v>2021</v>
      </c>
      <c r="E2184" s="8"/>
      <c r="F2184" s="8">
        <v>40</v>
      </c>
      <c r="G2184" s="8">
        <v>3</v>
      </c>
      <c r="H2184" s="8">
        <v>194</v>
      </c>
    </row>
    <row r="2185" spans="1:41" s="7" customFormat="1" ht="24.75" hidden="1" customHeight="1" outlineLevel="1" x14ac:dyDescent="0.25">
      <c r="A2185" s="62">
        <v>1304</v>
      </c>
      <c r="B2185" s="8" t="s">
        <v>215</v>
      </c>
      <c r="C2185" s="54" t="s">
        <v>2647</v>
      </c>
      <c r="D2185" s="8">
        <v>2021</v>
      </c>
      <c r="E2185" s="8"/>
      <c r="F2185" s="8">
        <v>10</v>
      </c>
      <c r="G2185" s="8">
        <v>150</v>
      </c>
      <c r="H2185" s="8">
        <v>70</v>
      </c>
    </row>
    <row r="2186" spans="1:41" s="7" customFormat="1" ht="24.75" hidden="1" customHeight="1" outlineLevel="1" x14ac:dyDescent="0.25">
      <c r="A2186" s="62">
        <v>1272</v>
      </c>
      <c r="B2186" s="8" t="s">
        <v>215</v>
      </c>
      <c r="C2186" s="54" t="s">
        <v>2235</v>
      </c>
      <c r="D2186" s="8">
        <v>2021</v>
      </c>
      <c r="E2186" s="8"/>
      <c r="F2186" s="8">
        <v>20</v>
      </c>
      <c r="G2186" s="8">
        <v>100</v>
      </c>
      <c r="H2186" s="8">
        <v>176</v>
      </c>
    </row>
    <row r="2187" spans="1:41" s="7" customFormat="1" ht="24.75" hidden="1" customHeight="1" outlineLevel="1" x14ac:dyDescent="0.25">
      <c r="A2187" s="62">
        <v>3838</v>
      </c>
      <c r="B2187" s="8" t="s">
        <v>215</v>
      </c>
      <c r="C2187" s="54" t="s">
        <v>2648</v>
      </c>
      <c r="D2187" s="8">
        <v>2021</v>
      </c>
      <c r="E2187" s="8"/>
      <c r="F2187" s="8">
        <v>2</v>
      </c>
      <c r="G2187" s="8">
        <v>60.75</v>
      </c>
      <c r="H2187" s="8">
        <v>53</v>
      </c>
    </row>
    <row r="2188" spans="1:41" s="7" customFormat="1" ht="24.75" hidden="1" customHeight="1" outlineLevel="1" x14ac:dyDescent="0.25">
      <c r="A2188" s="62">
        <v>1273</v>
      </c>
      <c r="B2188" s="8" t="s">
        <v>215</v>
      </c>
      <c r="C2188" s="54" t="s">
        <v>2250</v>
      </c>
      <c r="D2188" s="8">
        <v>2021</v>
      </c>
      <c r="E2188" s="8"/>
      <c r="F2188" s="8">
        <v>15</v>
      </c>
      <c r="G2188" s="8">
        <v>40</v>
      </c>
      <c r="H2188" s="8">
        <v>107</v>
      </c>
    </row>
    <row r="2189" spans="1:41" s="7" customFormat="1" ht="24.75" hidden="1" customHeight="1" outlineLevel="1" x14ac:dyDescent="0.25">
      <c r="A2189" s="61">
        <v>9745</v>
      </c>
      <c r="B2189" s="8" t="s">
        <v>215</v>
      </c>
      <c r="C2189" s="54" t="s">
        <v>2649</v>
      </c>
      <c r="D2189" s="8">
        <v>2021</v>
      </c>
      <c r="E2189" s="8"/>
      <c r="F2189" s="8">
        <v>31</v>
      </c>
      <c r="G2189" s="8">
        <v>15</v>
      </c>
      <c r="H2189" s="8">
        <v>181</v>
      </c>
    </row>
    <row r="2190" spans="1:41" s="7" customFormat="1" ht="24.75" hidden="1" customHeight="1" outlineLevel="1" x14ac:dyDescent="0.25">
      <c r="A2190" s="61">
        <v>9746</v>
      </c>
      <c r="B2190" s="8" t="s">
        <v>215</v>
      </c>
      <c r="C2190" s="54" t="s">
        <v>2260</v>
      </c>
      <c r="D2190" s="8">
        <v>2021</v>
      </c>
      <c r="E2190" s="8"/>
      <c r="F2190" s="8">
        <v>6</v>
      </c>
      <c r="G2190" s="8">
        <v>15</v>
      </c>
      <c r="H2190" s="8">
        <v>55</v>
      </c>
    </row>
    <row r="2191" spans="1:41" s="7" customFormat="1" ht="24.75" hidden="1" customHeight="1" outlineLevel="1" x14ac:dyDescent="0.25">
      <c r="A2191" s="61">
        <v>9742</v>
      </c>
      <c r="B2191" s="8" t="s">
        <v>215</v>
      </c>
      <c r="C2191" s="54" t="s">
        <v>2650</v>
      </c>
      <c r="D2191" s="8">
        <v>2021</v>
      </c>
      <c r="E2191" s="8"/>
      <c r="F2191" s="8">
        <v>10</v>
      </c>
      <c r="G2191" s="8">
        <v>20</v>
      </c>
      <c r="H2191" s="8">
        <v>85</v>
      </c>
    </row>
    <row r="2192" spans="1:41" s="7" customFormat="1" ht="24.75" hidden="1" customHeight="1" outlineLevel="1" x14ac:dyDescent="0.25">
      <c r="A2192" s="62">
        <v>1124</v>
      </c>
      <c r="B2192" s="8" t="s">
        <v>215</v>
      </c>
      <c r="C2192" s="54" t="s">
        <v>2390</v>
      </c>
      <c r="D2192" s="8">
        <v>2021</v>
      </c>
      <c r="E2192" s="8"/>
      <c r="F2192" s="8">
        <v>200</v>
      </c>
      <c r="G2192" s="8">
        <v>150</v>
      </c>
      <c r="H2192" s="8">
        <v>278</v>
      </c>
    </row>
    <row r="2193" spans="1:8" s="7" customFormat="1" ht="24.75" hidden="1" customHeight="1" outlineLevel="1" x14ac:dyDescent="0.25">
      <c r="A2193" s="61">
        <v>9451</v>
      </c>
      <c r="B2193" s="8" t="s">
        <v>215</v>
      </c>
      <c r="C2193" s="54" t="s">
        <v>2651</v>
      </c>
      <c r="D2193" s="8">
        <v>2021</v>
      </c>
      <c r="E2193" s="8"/>
      <c r="F2193" s="8">
        <v>195</v>
      </c>
      <c r="G2193" s="8">
        <v>150</v>
      </c>
      <c r="H2193" s="8">
        <v>186</v>
      </c>
    </row>
    <row r="2194" spans="1:8" s="7" customFormat="1" ht="24.75" hidden="1" customHeight="1" outlineLevel="1" x14ac:dyDescent="0.25">
      <c r="A2194" s="61">
        <v>9609</v>
      </c>
      <c r="B2194" s="8" t="s">
        <v>215</v>
      </c>
      <c r="C2194" s="54" t="s">
        <v>2652</v>
      </c>
      <c r="D2194" s="8">
        <v>2021</v>
      </c>
      <c r="E2194" s="8"/>
      <c r="F2194" s="8">
        <v>12</v>
      </c>
      <c r="G2194" s="8">
        <v>25</v>
      </c>
      <c r="H2194" s="8">
        <v>89</v>
      </c>
    </row>
    <row r="2195" spans="1:8" s="7" customFormat="1" ht="24.75" hidden="1" customHeight="1" outlineLevel="1" x14ac:dyDescent="0.25">
      <c r="A2195" s="61">
        <v>9668</v>
      </c>
      <c r="B2195" s="8" t="s">
        <v>215</v>
      </c>
      <c r="C2195" s="54" t="s">
        <v>2653</v>
      </c>
      <c r="D2195" s="8">
        <v>2021</v>
      </c>
      <c r="E2195" s="8"/>
      <c r="F2195" s="8">
        <v>352</v>
      </c>
      <c r="G2195" s="8">
        <v>100</v>
      </c>
      <c r="H2195" s="8">
        <v>604</v>
      </c>
    </row>
    <row r="2196" spans="1:8" s="7" customFormat="1" ht="78.75" hidden="1" outlineLevel="1" x14ac:dyDescent="0.25">
      <c r="A2196" s="62">
        <v>3757</v>
      </c>
      <c r="B2196" s="8" t="s">
        <v>215</v>
      </c>
      <c r="C2196" s="54" t="s">
        <v>2406</v>
      </c>
      <c r="D2196" s="8">
        <v>2021</v>
      </c>
      <c r="E2196" s="8"/>
      <c r="F2196" s="8">
        <v>8</v>
      </c>
      <c r="G2196" s="8">
        <v>5</v>
      </c>
      <c r="H2196" s="8">
        <v>88</v>
      </c>
    </row>
    <row r="2197" spans="1:8" s="7" customFormat="1" ht="24.75" hidden="1" customHeight="1" outlineLevel="1" x14ac:dyDescent="0.25">
      <c r="A2197" s="62">
        <v>1142</v>
      </c>
      <c r="B2197" s="8" t="s">
        <v>215</v>
      </c>
      <c r="C2197" s="54" t="s">
        <v>2654</v>
      </c>
      <c r="D2197" s="8">
        <v>2021</v>
      </c>
      <c r="E2197" s="8"/>
      <c r="F2197" s="8">
        <v>7</v>
      </c>
      <c r="G2197" s="8">
        <v>150</v>
      </c>
      <c r="H2197" s="8">
        <v>87</v>
      </c>
    </row>
    <row r="2198" spans="1:8" s="7" customFormat="1" ht="24.75" hidden="1" customHeight="1" outlineLevel="1" x14ac:dyDescent="0.25">
      <c r="A2198" s="61">
        <v>9662</v>
      </c>
      <c r="B2198" s="8" t="s">
        <v>215</v>
      </c>
      <c r="C2198" s="54" t="s">
        <v>2411</v>
      </c>
      <c r="D2198" s="8">
        <v>2021</v>
      </c>
      <c r="E2198" s="8"/>
      <c r="F2198" s="8">
        <v>10</v>
      </c>
      <c r="G2198" s="8">
        <v>15</v>
      </c>
      <c r="H2198" s="8">
        <v>159</v>
      </c>
    </row>
    <row r="2199" spans="1:8" s="7" customFormat="1" ht="24.75" hidden="1" customHeight="1" outlineLevel="1" x14ac:dyDescent="0.25">
      <c r="A2199" s="61">
        <v>9656</v>
      </c>
      <c r="B2199" s="8" t="s">
        <v>215</v>
      </c>
      <c r="C2199" s="54" t="s">
        <v>2413</v>
      </c>
      <c r="D2199" s="8">
        <v>2021</v>
      </c>
      <c r="E2199" s="8"/>
      <c r="F2199" s="8">
        <v>10</v>
      </c>
      <c r="G2199" s="8">
        <v>140</v>
      </c>
      <c r="H2199" s="8">
        <v>81</v>
      </c>
    </row>
    <row r="2200" spans="1:8" s="7" customFormat="1" ht="24.75" hidden="1" customHeight="1" outlineLevel="1" x14ac:dyDescent="0.25">
      <c r="A2200" s="61">
        <v>9665</v>
      </c>
      <c r="B2200" s="8" t="s">
        <v>215</v>
      </c>
      <c r="C2200" s="54" t="s">
        <v>2418</v>
      </c>
      <c r="D2200" s="8">
        <v>2021</v>
      </c>
      <c r="E2200" s="8"/>
      <c r="F2200" s="8">
        <v>7</v>
      </c>
      <c r="G2200" s="8">
        <v>100</v>
      </c>
      <c r="H2200" s="8">
        <v>79</v>
      </c>
    </row>
    <row r="2201" spans="1:8" s="7" customFormat="1" ht="24.75" hidden="1" customHeight="1" outlineLevel="1" x14ac:dyDescent="0.25">
      <c r="A2201" s="62">
        <v>913</v>
      </c>
      <c r="B2201" s="8" t="s">
        <v>215</v>
      </c>
      <c r="C2201" s="54" t="s">
        <v>2655</v>
      </c>
      <c r="D2201" s="8">
        <v>2021</v>
      </c>
      <c r="E2201" s="8"/>
      <c r="F2201" s="8">
        <v>10</v>
      </c>
      <c r="G2201" s="8">
        <v>50</v>
      </c>
      <c r="H2201" s="8">
        <v>123</v>
      </c>
    </row>
    <row r="2202" spans="1:8" s="7" customFormat="1" ht="24.75" hidden="1" customHeight="1" outlineLevel="1" x14ac:dyDescent="0.25">
      <c r="A2202" s="62">
        <v>3796</v>
      </c>
      <c r="B2202" s="8" t="s">
        <v>215</v>
      </c>
      <c r="C2202" s="54" t="s">
        <v>2656</v>
      </c>
      <c r="D2202" s="8">
        <v>2021</v>
      </c>
      <c r="E2202" s="8"/>
      <c r="F2202" s="8">
        <v>613</v>
      </c>
      <c r="G2202" s="8">
        <v>150</v>
      </c>
      <c r="H2202" s="8">
        <v>1291</v>
      </c>
    </row>
    <row r="2203" spans="1:8" s="7" customFormat="1" ht="24.75" hidden="1" customHeight="1" outlineLevel="1" x14ac:dyDescent="0.25">
      <c r="A2203" s="62">
        <v>1143</v>
      </c>
      <c r="B2203" s="8" t="s">
        <v>215</v>
      </c>
      <c r="C2203" s="54" t="s">
        <v>2657</v>
      </c>
      <c r="D2203" s="8">
        <v>2021</v>
      </c>
      <c r="E2203" s="8"/>
      <c r="F2203" s="8">
        <v>401</v>
      </c>
      <c r="G2203" s="8">
        <v>290</v>
      </c>
      <c r="H2203" s="8">
        <v>1238</v>
      </c>
    </row>
    <row r="2204" spans="1:8" s="7" customFormat="1" ht="24.75" hidden="1" customHeight="1" outlineLevel="1" x14ac:dyDescent="0.25">
      <c r="A2204" s="61">
        <v>9674</v>
      </c>
      <c r="B2204" s="8" t="s">
        <v>215</v>
      </c>
      <c r="C2204" s="54" t="s">
        <v>2428</v>
      </c>
      <c r="D2204" s="8">
        <v>2021</v>
      </c>
      <c r="E2204" s="8"/>
      <c r="F2204" s="8">
        <v>10</v>
      </c>
      <c r="G2204" s="8">
        <v>50</v>
      </c>
      <c r="H2204" s="8">
        <v>36</v>
      </c>
    </row>
    <row r="2205" spans="1:8" s="7" customFormat="1" ht="24.75" hidden="1" customHeight="1" outlineLevel="1" x14ac:dyDescent="0.25">
      <c r="A2205" s="61">
        <v>9663</v>
      </c>
      <c r="B2205" s="8" t="s">
        <v>215</v>
      </c>
      <c r="C2205" s="54" t="s">
        <v>2658</v>
      </c>
      <c r="D2205" s="8">
        <v>2021</v>
      </c>
      <c r="E2205" s="8"/>
      <c r="F2205" s="8">
        <v>22</v>
      </c>
      <c r="G2205" s="8">
        <v>100</v>
      </c>
      <c r="H2205" s="8">
        <v>106</v>
      </c>
    </row>
    <row r="2206" spans="1:8" s="7" customFormat="1" ht="24.75" hidden="1" customHeight="1" outlineLevel="1" x14ac:dyDescent="0.25">
      <c r="A2206" s="62">
        <v>1148</v>
      </c>
      <c r="B2206" s="8" t="s">
        <v>215</v>
      </c>
      <c r="C2206" s="54" t="s">
        <v>2659</v>
      </c>
      <c r="D2206" s="8">
        <v>2021</v>
      </c>
      <c r="E2206" s="8"/>
      <c r="F2206" s="8">
        <v>39</v>
      </c>
      <c r="G2206" s="8">
        <v>150</v>
      </c>
      <c r="H2206" s="8">
        <v>207</v>
      </c>
    </row>
    <row r="2207" spans="1:8" s="7" customFormat="1" ht="24.75" hidden="1" customHeight="1" outlineLevel="1" x14ac:dyDescent="0.25">
      <c r="A2207" s="61">
        <v>9664</v>
      </c>
      <c r="B2207" s="8" t="s">
        <v>215</v>
      </c>
      <c r="C2207" s="54" t="s">
        <v>2660</v>
      </c>
      <c r="D2207" s="8">
        <v>2021</v>
      </c>
      <c r="E2207" s="8"/>
      <c r="F2207" s="8">
        <v>25</v>
      </c>
      <c r="G2207" s="8">
        <v>150</v>
      </c>
      <c r="H2207" s="8">
        <v>201</v>
      </c>
    </row>
    <row r="2208" spans="1:8" s="7" customFormat="1" ht="24.75" hidden="1" customHeight="1" outlineLevel="1" x14ac:dyDescent="0.25">
      <c r="A2208" s="61">
        <v>9653</v>
      </c>
      <c r="B2208" s="8" t="s">
        <v>215</v>
      </c>
      <c r="C2208" s="54" t="s">
        <v>2434</v>
      </c>
      <c r="D2208" s="8">
        <v>2021</v>
      </c>
      <c r="E2208" s="8"/>
      <c r="F2208" s="8">
        <v>85</v>
      </c>
      <c r="G2208" s="8">
        <v>150</v>
      </c>
      <c r="H2208" s="8">
        <v>120</v>
      </c>
    </row>
    <row r="2209" spans="1:8" s="7" customFormat="1" ht="24.75" hidden="1" customHeight="1" outlineLevel="1" x14ac:dyDescent="0.25">
      <c r="A2209" s="61">
        <v>9601</v>
      </c>
      <c r="B2209" s="8" t="s">
        <v>215</v>
      </c>
      <c r="C2209" s="54" t="s">
        <v>2661</v>
      </c>
      <c r="D2209" s="8">
        <v>2021</v>
      </c>
      <c r="E2209" s="8"/>
      <c r="F2209" s="8">
        <v>945</v>
      </c>
      <c r="G2209" s="8">
        <v>537</v>
      </c>
      <c r="H2209" s="8">
        <v>1525</v>
      </c>
    </row>
    <row r="2210" spans="1:8" s="7" customFormat="1" ht="24.75" hidden="1" customHeight="1" outlineLevel="1" x14ac:dyDescent="0.25">
      <c r="A2210" s="61">
        <v>9453</v>
      </c>
      <c r="B2210" s="8" t="s">
        <v>215</v>
      </c>
      <c r="C2210" s="54" t="s">
        <v>2443</v>
      </c>
      <c r="D2210" s="8">
        <v>2021</v>
      </c>
      <c r="E2210" s="8"/>
      <c r="F2210" s="8">
        <v>727</v>
      </c>
      <c r="G2210" s="8">
        <v>20</v>
      </c>
      <c r="H2210" s="8">
        <v>1533</v>
      </c>
    </row>
    <row r="2211" spans="1:8" s="7" customFormat="1" ht="24.75" hidden="1" customHeight="1" outlineLevel="1" x14ac:dyDescent="0.25">
      <c r="A2211" s="61">
        <v>9441</v>
      </c>
      <c r="B2211" s="8" t="s">
        <v>215</v>
      </c>
      <c r="C2211" s="54" t="s">
        <v>2662</v>
      </c>
      <c r="D2211" s="8">
        <v>2021</v>
      </c>
      <c r="E2211" s="8"/>
      <c r="F2211" s="8">
        <v>1145</v>
      </c>
      <c r="G2211" s="8">
        <v>105</v>
      </c>
      <c r="H2211" s="8">
        <v>50</v>
      </c>
    </row>
    <row r="2212" spans="1:8" s="7" customFormat="1" ht="24.75" hidden="1" customHeight="1" outlineLevel="1" x14ac:dyDescent="0.25">
      <c r="A2212" s="62">
        <v>3797</v>
      </c>
      <c r="B2212" s="8" t="s">
        <v>215</v>
      </c>
      <c r="C2212" s="54" t="s">
        <v>2663</v>
      </c>
      <c r="D2212" s="8">
        <v>2021</v>
      </c>
      <c r="E2212" s="8"/>
      <c r="F2212" s="8">
        <v>83</v>
      </c>
      <c r="G2212" s="8">
        <v>149</v>
      </c>
      <c r="H2212" s="8">
        <v>353</v>
      </c>
    </row>
    <row r="2213" spans="1:8" s="7" customFormat="1" ht="24.75" hidden="1" customHeight="1" outlineLevel="1" x14ac:dyDescent="0.25">
      <c r="A2213" s="61">
        <v>9613</v>
      </c>
      <c r="B2213" s="8" t="s">
        <v>215</v>
      </c>
      <c r="C2213" s="54" t="s">
        <v>2664</v>
      </c>
      <c r="D2213" s="8">
        <v>2021</v>
      </c>
      <c r="E2213" s="8"/>
      <c r="F2213" s="8">
        <v>15</v>
      </c>
      <c r="G2213" s="8">
        <v>20</v>
      </c>
      <c r="H2213" s="8">
        <v>145</v>
      </c>
    </row>
    <row r="2214" spans="1:8" s="7" customFormat="1" ht="24.75" hidden="1" customHeight="1" outlineLevel="1" x14ac:dyDescent="0.25">
      <c r="A2214" s="62">
        <v>920</v>
      </c>
      <c r="B2214" s="8" t="s">
        <v>215</v>
      </c>
      <c r="C2214" s="54" t="s">
        <v>2450</v>
      </c>
      <c r="D2214" s="8">
        <v>2021</v>
      </c>
      <c r="E2214" s="8"/>
      <c r="F2214" s="8">
        <v>18</v>
      </c>
      <c r="G2214" s="8">
        <v>15</v>
      </c>
      <c r="H2214" s="8">
        <v>197</v>
      </c>
    </row>
    <row r="2215" spans="1:8" s="7" customFormat="1" ht="24.75" hidden="1" customHeight="1" outlineLevel="1" x14ac:dyDescent="0.25">
      <c r="A2215" s="61">
        <v>9605</v>
      </c>
      <c r="B2215" s="8" t="s">
        <v>215</v>
      </c>
      <c r="C2215" s="54" t="s">
        <v>2665</v>
      </c>
      <c r="D2215" s="8">
        <v>2021</v>
      </c>
      <c r="E2215" s="8"/>
      <c r="F2215" s="8">
        <v>679</v>
      </c>
      <c r="G2215" s="8">
        <v>72</v>
      </c>
      <c r="H2215" s="8">
        <v>1223</v>
      </c>
    </row>
    <row r="2216" spans="1:8" s="7" customFormat="1" ht="24.75" hidden="1" customHeight="1" outlineLevel="1" x14ac:dyDescent="0.25">
      <c r="A2216" s="62">
        <v>3750</v>
      </c>
      <c r="B2216" s="8" t="s">
        <v>215</v>
      </c>
      <c r="C2216" s="54" t="s">
        <v>2452</v>
      </c>
      <c r="D2216" s="8">
        <v>2021</v>
      </c>
      <c r="E2216" s="8"/>
      <c r="F2216" s="8">
        <v>287</v>
      </c>
      <c r="G2216" s="8">
        <v>15</v>
      </c>
      <c r="H2216" s="8">
        <v>838</v>
      </c>
    </row>
    <row r="2217" spans="1:8" s="7" customFormat="1" ht="24.75" hidden="1" customHeight="1" outlineLevel="1" x14ac:dyDescent="0.25">
      <c r="A2217" s="61">
        <v>9590</v>
      </c>
      <c r="B2217" s="8" t="s">
        <v>215</v>
      </c>
      <c r="C2217" s="54" t="s">
        <v>2453</v>
      </c>
      <c r="D2217" s="8">
        <v>2021</v>
      </c>
      <c r="E2217" s="8"/>
      <c r="F2217" s="8">
        <v>386</v>
      </c>
      <c r="G2217" s="8">
        <v>15</v>
      </c>
      <c r="H2217" s="8">
        <v>591</v>
      </c>
    </row>
    <row r="2218" spans="1:8" s="7" customFormat="1" ht="24.75" hidden="1" customHeight="1" outlineLevel="1" x14ac:dyDescent="0.25">
      <c r="A2218" s="61">
        <v>9644</v>
      </c>
      <c r="B2218" s="8" t="s">
        <v>215</v>
      </c>
      <c r="C2218" s="54" t="s">
        <v>2454</v>
      </c>
      <c r="D2218" s="8">
        <v>2021</v>
      </c>
      <c r="E2218" s="8"/>
      <c r="F2218" s="8">
        <v>473</v>
      </c>
      <c r="G2218" s="8">
        <v>100</v>
      </c>
      <c r="H2218" s="8">
        <v>913</v>
      </c>
    </row>
    <row r="2219" spans="1:8" s="7" customFormat="1" ht="24.75" hidden="1" customHeight="1" outlineLevel="1" x14ac:dyDescent="0.25">
      <c r="A2219" s="62">
        <v>1129</v>
      </c>
      <c r="B2219" s="8" t="s">
        <v>215</v>
      </c>
      <c r="C2219" s="54" t="s">
        <v>2666</v>
      </c>
      <c r="D2219" s="8">
        <v>2021</v>
      </c>
      <c r="E2219" s="8"/>
      <c r="F2219" s="8">
        <v>382</v>
      </c>
      <c r="G2219" s="8">
        <v>150</v>
      </c>
      <c r="H2219" s="8">
        <v>944</v>
      </c>
    </row>
    <row r="2220" spans="1:8" s="7" customFormat="1" ht="24.75" hidden="1" customHeight="1" outlineLevel="1" x14ac:dyDescent="0.25">
      <c r="A2220" s="61">
        <v>9642</v>
      </c>
      <c r="B2220" s="8" t="s">
        <v>215</v>
      </c>
      <c r="C2220" s="28" t="s">
        <v>2667</v>
      </c>
      <c r="D2220" s="8">
        <v>2021</v>
      </c>
      <c r="E2220" s="8"/>
      <c r="F2220" s="8">
        <v>10</v>
      </c>
      <c r="G2220" s="8">
        <v>100</v>
      </c>
      <c r="H2220" s="8">
        <v>89</v>
      </c>
    </row>
    <row r="2221" spans="1:8" s="7" customFormat="1" ht="24.75" hidden="1" customHeight="1" outlineLevel="1" x14ac:dyDescent="0.25">
      <c r="A2221" s="61">
        <v>9596</v>
      </c>
      <c r="B2221" s="8" t="s">
        <v>215</v>
      </c>
      <c r="C2221" s="54" t="s">
        <v>2456</v>
      </c>
      <c r="D2221" s="8">
        <v>2021</v>
      </c>
      <c r="E2221" s="8"/>
      <c r="F2221" s="8">
        <v>10</v>
      </c>
      <c r="G2221" s="8">
        <v>60</v>
      </c>
      <c r="H2221" s="8">
        <v>112</v>
      </c>
    </row>
    <row r="2222" spans="1:8" s="7" customFormat="1" ht="24.75" hidden="1" customHeight="1" outlineLevel="1" x14ac:dyDescent="0.25">
      <c r="A2222" s="62">
        <v>1132</v>
      </c>
      <c r="B2222" s="8" t="s">
        <v>215</v>
      </c>
      <c r="C2222" s="54" t="s">
        <v>2458</v>
      </c>
      <c r="D2222" s="8">
        <v>2021</v>
      </c>
      <c r="E2222" s="8"/>
      <c r="F2222" s="8">
        <v>20</v>
      </c>
      <c r="G2222" s="8">
        <v>145</v>
      </c>
      <c r="H2222" s="8">
        <v>70</v>
      </c>
    </row>
    <row r="2223" spans="1:8" s="7" customFormat="1" ht="24.75" hidden="1" customHeight="1" outlineLevel="1" x14ac:dyDescent="0.25">
      <c r="A2223" s="61">
        <v>9673</v>
      </c>
      <c r="B2223" s="8" t="s">
        <v>215</v>
      </c>
      <c r="C2223" s="54" t="s">
        <v>2461</v>
      </c>
      <c r="D2223" s="8">
        <v>2021</v>
      </c>
      <c r="E2223" s="8"/>
      <c r="F2223" s="8">
        <v>63</v>
      </c>
      <c r="G2223" s="8">
        <v>50</v>
      </c>
      <c r="H2223" s="8">
        <v>74</v>
      </c>
    </row>
    <row r="2224" spans="1:8" s="7" customFormat="1" ht="24.75" hidden="1" customHeight="1" outlineLevel="1" x14ac:dyDescent="0.25">
      <c r="A2224" s="61">
        <v>9576</v>
      </c>
      <c r="B2224" s="8" t="s">
        <v>215</v>
      </c>
      <c r="C2224" s="54" t="s">
        <v>2464</v>
      </c>
      <c r="D2224" s="8">
        <v>2021</v>
      </c>
      <c r="E2224" s="8"/>
      <c r="F2224" s="8">
        <v>2350</v>
      </c>
      <c r="G2224" s="8">
        <v>390</v>
      </c>
      <c r="H2224" s="8">
        <v>3340</v>
      </c>
    </row>
    <row r="2225" spans="1:8" s="7" customFormat="1" ht="24.75" hidden="1" customHeight="1" outlineLevel="1" x14ac:dyDescent="0.25">
      <c r="A2225" s="61">
        <v>9657</v>
      </c>
      <c r="B2225" s="8" t="s">
        <v>215</v>
      </c>
      <c r="C2225" s="54" t="s">
        <v>2467</v>
      </c>
      <c r="D2225" s="8">
        <v>2021</v>
      </c>
      <c r="E2225" s="8"/>
      <c r="F2225" s="8">
        <v>55</v>
      </c>
      <c r="G2225" s="8">
        <v>15</v>
      </c>
      <c r="H2225" s="8">
        <v>131</v>
      </c>
    </row>
    <row r="2226" spans="1:8" s="7" customFormat="1" ht="24.75" hidden="1" customHeight="1" outlineLevel="1" x14ac:dyDescent="0.25">
      <c r="A2226" s="61">
        <v>9612</v>
      </c>
      <c r="B2226" s="8" t="s">
        <v>215</v>
      </c>
      <c r="C2226" s="54" t="s">
        <v>2668</v>
      </c>
      <c r="D2226" s="8">
        <v>2021</v>
      </c>
      <c r="E2226" s="8"/>
      <c r="F2226" s="8">
        <v>4</v>
      </c>
      <c r="G2226" s="8">
        <v>224</v>
      </c>
      <c r="H2226" s="8">
        <v>109</v>
      </c>
    </row>
    <row r="2227" spans="1:8" s="7" customFormat="1" ht="24.75" hidden="1" customHeight="1" outlineLevel="1" x14ac:dyDescent="0.25">
      <c r="A2227" s="61">
        <v>9592</v>
      </c>
      <c r="B2227" s="8" t="s">
        <v>215</v>
      </c>
      <c r="C2227" s="54" t="s">
        <v>2470</v>
      </c>
      <c r="D2227" s="8">
        <v>2021</v>
      </c>
      <c r="E2227" s="8"/>
      <c r="F2227" s="8">
        <v>310</v>
      </c>
      <c r="G2227" s="8">
        <v>90</v>
      </c>
      <c r="H2227" s="8">
        <v>706</v>
      </c>
    </row>
    <row r="2228" spans="1:8" s="7" customFormat="1" ht="24.75" hidden="1" customHeight="1" outlineLevel="1" x14ac:dyDescent="0.25">
      <c r="A2228" s="61">
        <v>9608</v>
      </c>
      <c r="B2228" s="8" t="s">
        <v>215</v>
      </c>
      <c r="C2228" s="54" t="s">
        <v>2472</v>
      </c>
      <c r="D2228" s="8">
        <v>2021</v>
      </c>
      <c r="E2228" s="8"/>
      <c r="F2228" s="8">
        <v>1216</v>
      </c>
      <c r="G2228" s="8">
        <v>15</v>
      </c>
      <c r="H2228" s="8">
        <v>2493</v>
      </c>
    </row>
    <row r="2229" spans="1:8" s="7" customFormat="1" ht="24.75" hidden="1" customHeight="1" outlineLevel="1" x14ac:dyDescent="0.25">
      <c r="A2229" s="61">
        <v>9584</v>
      </c>
      <c r="B2229" s="8" t="s">
        <v>215</v>
      </c>
      <c r="C2229" s="54" t="s">
        <v>2476</v>
      </c>
      <c r="D2229" s="8">
        <v>2021</v>
      </c>
      <c r="E2229" s="8"/>
      <c r="F2229" s="8">
        <v>1029</v>
      </c>
      <c r="G2229" s="8">
        <v>14</v>
      </c>
      <c r="H2229" s="8">
        <v>1553</v>
      </c>
    </row>
    <row r="2230" spans="1:8" s="7" customFormat="1" ht="24.75" hidden="1" customHeight="1" outlineLevel="1" x14ac:dyDescent="0.25">
      <c r="A2230" s="61">
        <v>9582</v>
      </c>
      <c r="B2230" s="8" t="s">
        <v>215</v>
      </c>
      <c r="C2230" s="54" t="s">
        <v>2479</v>
      </c>
      <c r="D2230" s="8">
        <v>2021</v>
      </c>
      <c r="E2230" s="8"/>
      <c r="F2230" s="8">
        <v>65</v>
      </c>
      <c r="G2230" s="8">
        <v>14</v>
      </c>
      <c r="H2230" s="8">
        <v>293</v>
      </c>
    </row>
    <row r="2231" spans="1:8" s="7" customFormat="1" ht="24.75" hidden="1" customHeight="1" outlineLevel="1" x14ac:dyDescent="0.25">
      <c r="A2231" s="61">
        <v>9593</v>
      </c>
      <c r="B2231" s="8" t="s">
        <v>215</v>
      </c>
      <c r="C2231" s="54" t="s">
        <v>2480</v>
      </c>
      <c r="D2231" s="8">
        <v>2021</v>
      </c>
      <c r="E2231" s="8"/>
      <c r="F2231" s="8">
        <v>30</v>
      </c>
      <c r="G2231" s="8">
        <v>15</v>
      </c>
      <c r="H2231" s="8">
        <v>63</v>
      </c>
    </row>
    <row r="2232" spans="1:8" s="7" customFormat="1" ht="24.75" hidden="1" customHeight="1" outlineLevel="1" x14ac:dyDescent="0.25">
      <c r="A2232" s="61">
        <v>9597</v>
      </c>
      <c r="B2232" s="8" t="s">
        <v>215</v>
      </c>
      <c r="C2232" s="54" t="s">
        <v>2484</v>
      </c>
      <c r="D2232" s="8">
        <v>2021</v>
      </c>
      <c r="E2232" s="8"/>
      <c r="F2232" s="8">
        <v>30</v>
      </c>
      <c r="G2232" s="8">
        <v>150</v>
      </c>
      <c r="H2232" s="8">
        <v>61</v>
      </c>
    </row>
    <row r="2233" spans="1:8" s="7" customFormat="1" ht="24.75" hidden="1" customHeight="1" outlineLevel="1" x14ac:dyDescent="0.25">
      <c r="A2233" s="62">
        <v>1130</v>
      </c>
      <c r="B2233" s="8" t="s">
        <v>215</v>
      </c>
      <c r="C2233" s="54" t="s">
        <v>2485</v>
      </c>
      <c r="D2233" s="8">
        <v>2021</v>
      </c>
      <c r="E2233" s="8"/>
      <c r="F2233" s="8">
        <v>30</v>
      </c>
      <c r="G2233" s="8">
        <v>110</v>
      </c>
      <c r="H2233" s="8">
        <v>59</v>
      </c>
    </row>
    <row r="2234" spans="1:8" s="7" customFormat="1" ht="24.75" hidden="1" customHeight="1" outlineLevel="1" x14ac:dyDescent="0.25">
      <c r="A2234" s="61">
        <v>9606</v>
      </c>
      <c r="B2234" s="8" t="s">
        <v>215</v>
      </c>
      <c r="C2234" s="54" t="s">
        <v>2486</v>
      </c>
      <c r="D2234" s="8">
        <v>2021</v>
      </c>
      <c r="E2234" s="8"/>
      <c r="F2234" s="8">
        <v>3447</v>
      </c>
      <c r="G2234" s="8">
        <v>15</v>
      </c>
      <c r="H2234" s="8">
        <v>4909</v>
      </c>
    </row>
    <row r="2235" spans="1:8" s="7" customFormat="1" ht="24.75" hidden="1" customHeight="1" outlineLevel="1" x14ac:dyDescent="0.25">
      <c r="A2235" s="61">
        <v>9586</v>
      </c>
      <c r="B2235" s="8" t="s">
        <v>215</v>
      </c>
      <c r="C2235" s="54" t="s">
        <v>2487</v>
      </c>
      <c r="D2235" s="8">
        <v>2021</v>
      </c>
      <c r="E2235" s="8"/>
      <c r="F2235" s="8">
        <v>332</v>
      </c>
      <c r="G2235" s="8">
        <v>45</v>
      </c>
      <c r="H2235" s="8">
        <v>982</v>
      </c>
    </row>
    <row r="2236" spans="1:8" s="7" customFormat="1" ht="24.75" hidden="1" customHeight="1" outlineLevel="1" x14ac:dyDescent="0.25">
      <c r="A2236" s="62">
        <v>1147</v>
      </c>
      <c r="B2236" s="8" t="s">
        <v>215</v>
      </c>
      <c r="C2236" s="54" t="s">
        <v>2489</v>
      </c>
      <c r="D2236" s="8">
        <v>2021</v>
      </c>
      <c r="E2236" s="8"/>
      <c r="F2236" s="8">
        <v>125</v>
      </c>
      <c r="G2236" s="8">
        <v>104</v>
      </c>
      <c r="H2236" s="8">
        <v>290</v>
      </c>
    </row>
    <row r="2237" spans="1:8" s="7" customFormat="1" ht="24.75" hidden="1" customHeight="1" outlineLevel="1" x14ac:dyDescent="0.25">
      <c r="A2237" s="61">
        <v>9651</v>
      </c>
      <c r="B2237" s="8" t="s">
        <v>215</v>
      </c>
      <c r="C2237" s="54" t="s">
        <v>2490</v>
      </c>
      <c r="D2237" s="8">
        <v>2021</v>
      </c>
      <c r="E2237" s="8"/>
      <c r="F2237" s="8">
        <v>15</v>
      </c>
      <c r="G2237" s="8">
        <v>5</v>
      </c>
      <c r="H2237" s="8">
        <v>123</v>
      </c>
    </row>
    <row r="2238" spans="1:8" s="7" customFormat="1" ht="24.75" hidden="1" customHeight="1" outlineLevel="1" x14ac:dyDescent="0.25">
      <c r="A2238" s="61">
        <v>9454</v>
      </c>
      <c r="B2238" s="8" t="s">
        <v>215</v>
      </c>
      <c r="C2238" s="54" t="s">
        <v>2669</v>
      </c>
      <c r="D2238" s="8">
        <v>2021</v>
      </c>
      <c r="E2238" s="8"/>
      <c r="F2238" s="8">
        <v>200</v>
      </c>
      <c r="G2238" s="8">
        <v>63</v>
      </c>
      <c r="H2238" s="8">
        <v>256</v>
      </c>
    </row>
    <row r="2239" spans="1:8" s="7" customFormat="1" ht="24.75" hidden="1" customHeight="1" outlineLevel="1" x14ac:dyDescent="0.25">
      <c r="A2239" s="61">
        <v>9632</v>
      </c>
      <c r="B2239" s="8" t="s">
        <v>215</v>
      </c>
      <c r="C2239" s="54" t="s">
        <v>2670</v>
      </c>
      <c r="D2239" s="8">
        <v>2021</v>
      </c>
      <c r="E2239" s="8"/>
      <c r="F2239" s="8">
        <v>559</v>
      </c>
      <c r="G2239" s="8">
        <v>60</v>
      </c>
      <c r="H2239" s="8">
        <v>1720</v>
      </c>
    </row>
    <row r="2240" spans="1:8" s="7" customFormat="1" ht="24.75" hidden="1" customHeight="1" outlineLevel="1" x14ac:dyDescent="0.25">
      <c r="A2240" s="61">
        <v>9671</v>
      </c>
      <c r="B2240" s="8" t="s">
        <v>215</v>
      </c>
      <c r="C2240" s="54" t="s">
        <v>2671</v>
      </c>
      <c r="D2240" s="8">
        <v>2021</v>
      </c>
      <c r="E2240" s="8"/>
      <c r="F2240" s="8">
        <v>30</v>
      </c>
      <c r="G2240" s="8">
        <v>150</v>
      </c>
      <c r="H2240" s="8">
        <v>36</v>
      </c>
    </row>
    <row r="2241" spans="1:8" s="7" customFormat="1" ht="24.75" hidden="1" customHeight="1" outlineLevel="1" x14ac:dyDescent="0.25">
      <c r="A2241" s="61">
        <v>9588</v>
      </c>
      <c r="B2241" s="8" t="s">
        <v>215</v>
      </c>
      <c r="C2241" s="54" t="s">
        <v>2672</v>
      </c>
      <c r="D2241" s="8">
        <v>2021</v>
      </c>
      <c r="E2241" s="8"/>
      <c r="F2241" s="8">
        <v>7</v>
      </c>
      <c r="G2241" s="8">
        <v>30</v>
      </c>
      <c r="H2241" s="8">
        <v>98</v>
      </c>
    </row>
    <row r="2242" spans="1:8" s="7" customFormat="1" ht="24.75" hidden="1" customHeight="1" outlineLevel="1" x14ac:dyDescent="0.25">
      <c r="A2242" s="61">
        <v>9583</v>
      </c>
      <c r="B2242" s="8" t="s">
        <v>215</v>
      </c>
      <c r="C2242" s="54" t="s">
        <v>2673</v>
      </c>
      <c r="D2242" s="8">
        <v>2021</v>
      </c>
      <c r="E2242" s="8"/>
      <c r="F2242" s="8">
        <v>20</v>
      </c>
      <c r="G2242" s="8">
        <v>150</v>
      </c>
      <c r="H2242" s="8">
        <v>45</v>
      </c>
    </row>
    <row r="2243" spans="1:8" s="7" customFormat="1" ht="24.75" hidden="1" customHeight="1" outlineLevel="1" x14ac:dyDescent="0.25">
      <c r="A2243" s="61">
        <v>9652</v>
      </c>
      <c r="B2243" s="8" t="s">
        <v>215</v>
      </c>
      <c r="C2243" s="54" t="s">
        <v>2674</v>
      </c>
      <c r="D2243" s="8">
        <v>2021</v>
      </c>
      <c r="E2243" s="8"/>
      <c r="F2243" s="8">
        <v>40</v>
      </c>
      <c r="G2243" s="8">
        <v>145</v>
      </c>
      <c r="H2243" s="8">
        <v>76</v>
      </c>
    </row>
    <row r="2244" spans="1:8" s="7" customFormat="1" ht="24.75" hidden="1" customHeight="1" outlineLevel="1" x14ac:dyDescent="0.25">
      <c r="A2244" s="61">
        <v>9645</v>
      </c>
      <c r="B2244" s="8" t="s">
        <v>215</v>
      </c>
      <c r="C2244" s="54" t="s">
        <v>2675</v>
      </c>
      <c r="D2244" s="8">
        <v>2021</v>
      </c>
      <c r="E2244" s="8"/>
      <c r="F2244" s="8">
        <v>60</v>
      </c>
      <c r="G2244" s="8">
        <v>150</v>
      </c>
      <c r="H2244" s="8">
        <v>104</v>
      </c>
    </row>
    <row r="2245" spans="1:8" s="7" customFormat="1" ht="24.75" hidden="1" customHeight="1" outlineLevel="1" x14ac:dyDescent="0.25">
      <c r="A2245" s="61">
        <v>9595</v>
      </c>
      <c r="B2245" s="8" t="s">
        <v>215</v>
      </c>
      <c r="C2245" s="54" t="s">
        <v>2676</v>
      </c>
      <c r="D2245" s="8">
        <v>2021</v>
      </c>
      <c r="E2245" s="8"/>
      <c r="F2245" s="8">
        <v>527</v>
      </c>
      <c r="G2245" s="8">
        <v>285</v>
      </c>
      <c r="H2245" s="8">
        <v>1506</v>
      </c>
    </row>
    <row r="2246" spans="1:8" s="7" customFormat="1" ht="24.75" hidden="1" customHeight="1" outlineLevel="1" x14ac:dyDescent="0.25">
      <c r="A2246" s="61">
        <v>9672</v>
      </c>
      <c r="B2246" s="8" t="s">
        <v>215</v>
      </c>
      <c r="C2246" s="54" t="s">
        <v>2677</v>
      </c>
      <c r="D2246" s="8">
        <v>2021</v>
      </c>
      <c r="E2246" s="8"/>
      <c r="F2246" s="8">
        <v>105</v>
      </c>
      <c r="G2246" s="8">
        <v>70</v>
      </c>
      <c r="H2246" s="8">
        <v>347</v>
      </c>
    </row>
    <row r="2247" spans="1:8" s="7" customFormat="1" ht="24.75" hidden="1" customHeight="1" outlineLevel="1" x14ac:dyDescent="0.25">
      <c r="A2247" s="61">
        <v>9646</v>
      </c>
      <c r="B2247" s="8" t="s">
        <v>215</v>
      </c>
      <c r="C2247" s="54" t="s">
        <v>2678</v>
      </c>
      <c r="D2247" s="8">
        <v>2021</v>
      </c>
      <c r="E2247" s="8"/>
      <c r="F2247" s="8">
        <v>320</v>
      </c>
      <c r="G2247" s="8">
        <v>150</v>
      </c>
      <c r="H2247" s="8">
        <v>288</v>
      </c>
    </row>
    <row r="2248" spans="1:8" s="7" customFormat="1" ht="24.75" hidden="1" customHeight="1" outlineLevel="1" x14ac:dyDescent="0.25">
      <c r="A2248" s="61">
        <v>9611</v>
      </c>
      <c r="B2248" s="8" t="s">
        <v>215</v>
      </c>
      <c r="C2248" s="54" t="s">
        <v>2679</v>
      </c>
      <c r="D2248" s="8">
        <v>2021</v>
      </c>
      <c r="E2248" s="8"/>
      <c r="F2248" s="8">
        <v>30</v>
      </c>
      <c r="G2248" s="8">
        <v>15</v>
      </c>
      <c r="H2248" s="8">
        <v>61</v>
      </c>
    </row>
    <row r="2249" spans="1:8" s="7" customFormat="1" ht="24.75" hidden="1" customHeight="1" outlineLevel="1" x14ac:dyDescent="0.25">
      <c r="A2249" s="61">
        <v>9604</v>
      </c>
      <c r="B2249" s="8" t="s">
        <v>215</v>
      </c>
      <c r="C2249" s="54" t="s">
        <v>2680</v>
      </c>
      <c r="D2249" s="8">
        <v>2021</v>
      </c>
      <c r="E2249" s="8"/>
      <c r="F2249" s="8">
        <v>20</v>
      </c>
      <c r="G2249" s="8">
        <v>15</v>
      </c>
      <c r="H2249" s="8">
        <v>104</v>
      </c>
    </row>
    <row r="2250" spans="1:8" s="7" customFormat="1" ht="24.75" hidden="1" customHeight="1" outlineLevel="1" x14ac:dyDescent="0.25">
      <c r="A2250" s="61">
        <v>9666</v>
      </c>
      <c r="B2250" s="8" t="s">
        <v>215</v>
      </c>
      <c r="C2250" s="54" t="s">
        <v>2681</v>
      </c>
      <c r="D2250" s="8">
        <v>2021</v>
      </c>
      <c r="E2250" s="8"/>
      <c r="F2250" s="8">
        <v>10</v>
      </c>
      <c r="G2250" s="8">
        <v>90</v>
      </c>
      <c r="H2250" s="8">
        <v>145</v>
      </c>
    </row>
    <row r="2251" spans="1:8" s="7" customFormat="1" ht="24.75" hidden="1" customHeight="1" outlineLevel="1" x14ac:dyDescent="0.25">
      <c r="A2251" s="61">
        <v>9771</v>
      </c>
      <c r="B2251" s="8" t="s">
        <v>215</v>
      </c>
      <c r="C2251" s="54" t="s">
        <v>2682</v>
      </c>
      <c r="D2251" s="8">
        <v>2021</v>
      </c>
      <c r="E2251" s="8"/>
      <c r="F2251" s="8">
        <v>187</v>
      </c>
      <c r="G2251" s="8">
        <v>10</v>
      </c>
      <c r="H2251" s="8">
        <v>333.04962999999998</v>
      </c>
    </row>
    <row r="2252" spans="1:8" s="7" customFormat="1" ht="24.75" hidden="1" customHeight="1" outlineLevel="1" x14ac:dyDescent="0.25">
      <c r="A2252" s="61">
        <v>9523</v>
      </c>
      <c r="B2252" s="8" t="s">
        <v>215</v>
      </c>
      <c r="C2252" s="85" t="s">
        <v>2683</v>
      </c>
      <c r="D2252" s="8">
        <v>2021</v>
      </c>
      <c r="E2252" s="8"/>
      <c r="F2252" s="8">
        <v>288</v>
      </c>
      <c r="G2252" s="8">
        <v>100</v>
      </c>
      <c r="H2252" s="8">
        <v>1359.52081</v>
      </c>
    </row>
    <row r="2253" spans="1:8" s="7" customFormat="1" ht="24.75" hidden="1" customHeight="1" outlineLevel="1" x14ac:dyDescent="0.25">
      <c r="A2253" s="61">
        <v>9624</v>
      </c>
      <c r="B2253" s="8" t="s">
        <v>215</v>
      </c>
      <c r="C2253" s="54" t="s">
        <v>2684</v>
      </c>
      <c r="D2253" s="8">
        <v>2021</v>
      </c>
      <c r="E2253" s="8"/>
      <c r="F2253" s="8">
        <v>180</v>
      </c>
      <c r="G2253" s="8">
        <v>100</v>
      </c>
      <c r="H2253" s="8">
        <v>195.33134000000001</v>
      </c>
    </row>
    <row r="2254" spans="1:8" s="7" customFormat="1" ht="24.75" hidden="1" customHeight="1" outlineLevel="1" x14ac:dyDescent="0.25">
      <c r="A2254" s="61">
        <v>9864</v>
      </c>
      <c r="B2254" s="8" t="s">
        <v>215</v>
      </c>
      <c r="C2254" s="54" t="s">
        <v>2685</v>
      </c>
      <c r="D2254" s="8">
        <v>2021</v>
      </c>
      <c r="E2254" s="8"/>
      <c r="F2254" s="8">
        <v>170</v>
      </c>
      <c r="G2254" s="8">
        <v>10</v>
      </c>
      <c r="H2254" s="8">
        <v>127.87049</v>
      </c>
    </row>
    <row r="2255" spans="1:8" s="7" customFormat="1" ht="24.75" hidden="1" customHeight="1" outlineLevel="1" x14ac:dyDescent="0.25">
      <c r="A2255" s="61">
        <v>9846</v>
      </c>
      <c r="B2255" s="8" t="s">
        <v>215</v>
      </c>
      <c r="C2255" s="54" t="s">
        <v>2686</v>
      </c>
      <c r="D2255" s="8">
        <v>2021</v>
      </c>
      <c r="E2255" s="8"/>
      <c r="F2255" s="8">
        <v>100</v>
      </c>
      <c r="G2255" s="8">
        <v>15</v>
      </c>
      <c r="H2255" s="8">
        <v>150.96399</v>
      </c>
    </row>
    <row r="2256" spans="1:8" s="7" customFormat="1" ht="24.75" hidden="1" customHeight="1" outlineLevel="1" x14ac:dyDescent="0.25">
      <c r="A2256" s="61">
        <v>9640</v>
      </c>
      <c r="B2256" s="8" t="s">
        <v>215</v>
      </c>
      <c r="C2256" s="85" t="s">
        <v>2687</v>
      </c>
      <c r="D2256" s="8">
        <v>2021</v>
      </c>
      <c r="E2256" s="8"/>
      <c r="F2256" s="8">
        <v>50</v>
      </c>
      <c r="G2256" s="8">
        <v>15</v>
      </c>
      <c r="H2256" s="8">
        <v>520.84402</v>
      </c>
    </row>
    <row r="2257" spans="1:8" s="7" customFormat="1" ht="24.75" hidden="1" customHeight="1" outlineLevel="1" x14ac:dyDescent="0.25">
      <c r="A2257" s="61">
        <v>9626</v>
      </c>
      <c r="B2257" s="8" t="s">
        <v>215</v>
      </c>
      <c r="C2257" s="85" t="s">
        <v>2688</v>
      </c>
      <c r="D2257" s="8">
        <v>2021</v>
      </c>
      <c r="E2257" s="8"/>
      <c r="F2257" s="8">
        <v>140</v>
      </c>
      <c r="G2257" s="8">
        <v>150</v>
      </c>
      <c r="H2257" s="8">
        <v>102.8965</v>
      </c>
    </row>
    <row r="2258" spans="1:8" s="7" customFormat="1" ht="24.75" hidden="1" customHeight="1" outlineLevel="1" x14ac:dyDescent="0.25">
      <c r="A2258" s="61">
        <v>9631</v>
      </c>
      <c r="B2258" s="8" t="s">
        <v>215</v>
      </c>
      <c r="C2258" s="54" t="s">
        <v>2689</v>
      </c>
      <c r="D2258" s="8">
        <v>2021</v>
      </c>
      <c r="E2258" s="8"/>
      <c r="F2258" s="8">
        <v>40</v>
      </c>
      <c r="G2258" s="8">
        <v>150</v>
      </c>
      <c r="H2258" s="8">
        <v>58.1873</v>
      </c>
    </row>
    <row r="2259" spans="1:8" s="7" customFormat="1" ht="24.75" hidden="1" customHeight="1" outlineLevel="1" x14ac:dyDescent="0.25">
      <c r="A2259" s="62">
        <v>3877</v>
      </c>
      <c r="B2259" s="8" t="s">
        <v>215</v>
      </c>
      <c r="C2259" s="54" t="s">
        <v>2690</v>
      </c>
      <c r="D2259" s="8">
        <v>2021</v>
      </c>
      <c r="E2259" s="8"/>
      <c r="F2259" s="8">
        <v>9</v>
      </c>
      <c r="G2259" s="8">
        <v>50</v>
      </c>
      <c r="H2259" s="8">
        <v>49.842329999999997</v>
      </c>
    </row>
    <row r="2260" spans="1:8" s="7" customFormat="1" ht="24.75" hidden="1" customHeight="1" outlineLevel="1" x14ac:dyDescent="0.25">
      <c r="A2260" s="62">
        <v>764</v>
      </c>
      <c r="B2260" s="8" t="s">
        <v>215</v>
      </c>
      <c r="C2260" s="54" t="s">
        <v>2691</v>
      </c>
      <c r="D2260" s="8">
        <v>2021</v>
      </c>
      <c r="E2260" s="8"/>
      <c r="F2260" s="8">
        <v>3</v>
      </c>
      <c r="G2260" s="8">
        <v>95</v>
      </c>
      <c r="H2260" s="8">
        <v>50.465499999999999</v>
      </c>
    </row>
    <row r="2261" spans="1:8" s="7" customFormat="1" ht="24.75" hidden="1" customHeight="1" outlineLevel="1" x14ac:dyDescent="0.25">
      <c r="A2261" s="62">
        <v>3881</v>
      </c>
      <c r="B2261" s="8" t="s">
        <v>215</v>
      </c>
      <c r="C2261" s="54" t="s">
        <v>2518</v>
      </c>
      <c r="D2261" s="8">
        <v>2021</v>
      </c>
      <c r="E2261" s="8"/>
      <c r="F2261" s="8">
        <v>40</v>
      </c>
      <c r="G2261" s="8">
        <v>1.4</v>
      </c>
      <c r="H2261" s="8">
        <v>120.14547</v>
      </c>
    </row>
    <row r="2262" spans="1:8" s="7" customFormat="1" ht="24.75" hidden="1" customHeight="1" outlineLevel="1" x14ac:dyDescent="0.25">
      <c r="A2262" s="61">
        <v>9634</v>
      </c>
      <c r="B2262" s="8" t="s">
        <v>215</v>
      </c>
      <c r="C2262" s="54" t="s">
        <v>2692</v>
      </c>
      <c r="D2262" s="8">
        <v>2021</v>
      </c>
      <c r="E2262" s="8"/>
      <c r="F2262" s="8">
        <v>45</v>
      </c>
      <c r="G2262" s="8">
        <v>15</v>
      </c>
      <c r="H2262" s="8">
        <v>179.17115000000001</v>
      </c>
    </row>
    <row r="2263" spans="1:8" s="7" customFormat="1" ht="24.75" hidden="1" customHeight="1" outlineLevel="1" x14ac:dyDescent="0.25">
      <c r="A2263" s="61">
        <v>9630</v>
      </c>
      <c r="B2263" s="8" t="s">
        <v>215</v>
      </c>
      <c r="C2263" s="54" t="s">
        <v>2693</v>
      </c>
      <c r="D2263" s="8">
        <v>2021</v>
      </c>
      <c r="E2263" s="8"/>
      <c r="F2263" s="8">
        <v>120</v>
      </c>
      <c r="G2263" s="8">
        <v>100</v>
      </c>
      <c r="H2263" s="8">
        <v>156.59897000000001</v>
      </c>
    </row>
    <row r="2264" spans="1:8" s="7" customFormat="1" ht="24.75" hidden="1" customHeight="1" outlineLevel="1" x14ac:dyDescent="0.25">
      <c r="A2264" s="61">
        <v>9511</v>
      </c>
      <c r="B2264" s="8" t="s">
        <v>215</v>
      </c>
      <c r="C2264" s="54" t="s">
        <v>2524</v>
      </c>
      <c r="D2264" s="8">
        <v>2021</v>
      </c>
      <c r="E2264" s="8"/>
      <c r="F2264" s="8">
        <v>48</v>
      </c>
      <c r="G2264" s="8">
        <v>15</v>
      </c>
      <c r="H2264" s="8">
        <v>149.62369000000001</v>
      </c>
    </row>
    <row r="2265" spans="1:8" s="7" customFormat="1" ht="24.75" hidden="1" customHeight="1" outlineLevel="1" x14ac:dyDescent="0.25">
      <c r="A2265" s="61">
        <v>9490</v>
      </c>
      <c r="B2265" s="8" t="s">
        <v>215</v>
      </c>
      <c r="C2265" s="54" t="s">
        <v>2694</v>
      </c>
      <c r="D2265" s="8">
        <v>2021</v>
      </c>
      <c r="E2265" s="8"/>
      <c r="F2265" s="8">
        <v>26</v>
      </c>
      <c r="G2265" s="8">
        <v>150</v>
      </c>
      <c r="H2265" s="8">
        <v>129.94582</v>
      </c>
    </row>
    <row r="2266" spans="1:8" s="7" customFormat="1" ht="24.75" hidden="1" customHeight="1" outlineLevel="1" x14ac:dyDescent="0.25">
      <c r="A2266" s="62">
        <v>3880</v>
      </c>
      <c r="B2266" s="8" t="s">
        <v>215</v>
      </c>
      <c r="C2266" s="54" t="s">
        <v>2695</v>
      </c>
      <c r="D2266" s="8">
        <v>2021</v>
      </c>
      <c r="E2266" s="8"/>
      <c r="F2266" s="8">
        <v>10</v>
      </c>
      <c r="G2266" s="8">
        <v>105</v>
      </c>
      <c r="H2266" s="8">
        <v>43.695369999999997</v>
      </c>
    </row>
    <row r="2267" spans="1:8" s="7" customFormat="1" ht="24.75" hidden="1" customHeight="1" outlineLevel="1" x14ac:dyDescent="0.25">
      <c r="A2267" s="61">
        <v>9487</v>
      </c>
      <c r="B2267" s="8" t="s">
        <v>215</v>
      </c>
      <c r="C2267" s="54" t="s">
        <v>2696</v>
      </c>
      <c r="D2267" s="8">
        <v>2021</v>
      </c>
      <c r="E2267" s="8"/>
      <c r="F2267" s="8">
        <v>14</v>
      </c>
      <c r="G2267" s="8">
        <v>45</v>
      </c>
      <c r="H2267" s="8">
        <v>113.9406</v>
      </c>
    </row>
    <row r="2268" spans="1:8" s="7" customFormat="1" ht="24.75" hidden="1" customHeight="1" outlineLevel="1" x14ac:dyDescent="0.25">
      <c r="A2268" s="61">
        <v>9678</v>
      </c>
      <c r="B2268" s="8" t="s">
        <v>215</v>
      </c>
      <c r="C2268" s="54" t="s">
        <v>2697</v>
      </c>
      <c r="D2268" s="8">
        <v>2021</v>
      </c>
      <c r="E2268" s="8"/>
      <c r="F2268" s="8">
        <v>15</v>
      </c>
      <c r="G2268" s="8">
        <v>46</v>
      </c>
      <c r="H2268" s="8">
        <v>220.95017000000001</v>
      </c>
    </row>
    <row r="2269" spans="1:8" s="7" customFormat="1" ht="24.75" hidden="1" customHeight="1" outlineLevel="1" x14ac:dyDescent="0.25">
      <c r="A2269" s="62">
        <v>728</v>
      </c>
      <c r="B2269" s="8" t="s">
        <v>215</v>
      </c>
      <c r="C2269" s="54" t="s">
        <v>2698</v>
      </c>
      <c r="D2269" s="8">
        <v>2021</v>
      </c>
      <c r="E2269" s="8"/>
      <c r="F2269" s="8">
        <v>17</v>
      </c>
      <c r="G2269" s="8">
        <v>10</v>
      </c>
      <c r="H2269" s="8">
        <v>165.61770000000001</v>
      </c>
    </row>
    <row r="2270" spans="1:8" s="7" customFormat="1" ht="24.75" hidden="1" customHeight="1" outlineLevel="1" x14ac:dyDescent="0.25">
      <c r="A2270" s="62">
        <v>3879</v>
      </c>
      <c r="B2270" s="8" t="s">
        <v>215</v>
      </c>
      <c r="C2270" s="54" t="s">
        <v>2531</v>
      </c>
      <c r="D2270" s="8">
        <v>2021</v>
      </c>
      <c r="E2270" s="8"/>
      <c r="F2270" s="8">
        <v>20</v>
      </c>
      <c r="G2270" s="8">
        <v>40</v>
      </c>
      <c r="H2270" s="8">
        <v>86.560329999999993</v>
      </c>
    </row>
    <row r="2271" spans="1:8" s="7" customFormat="1" ht="24.75" hidden="1" customHeight="1" outlineLevel="1" x14ac:dyDescent="0.25">
      <c r="A2271" s="61">
        <v>9625</v>
      </c>
      <c r="B2271" s="8" t="s">
        <v>215</v>
      </c>
      <c r="C2271" s="54" t="s">
        <v>2699</v>
      </c>
      <c r="D2271" s="8">
        <v>2021</v>
      </c>
      <c r="E2271" s="8"/>
      <c r="F2271" s="8">
        <v>110</v>
      </c>
      <c r="G2271" s="8">
        <v>150</v>
      </c>
      <c r="H2271" s="8">
        <v>115.82391</v>
      </c>
    </row>
    <row r="2272" spans="1:8" s="7" customFormat="1" ht="24.75" hidden="1" customHeight="1" outlineLevel="1" x14ac:dyDescent="0.25">
      <c r="A2272" s="62">
        <v>1121</v>
      </c>
      <c r="B2272" s="8" t="s">
        <v>215</v>
      </c>
      <c r="C2272" s="54" t="s">
        <v>2535</v>
      </c>
      <c r="D2272" s="8">
        <v>2021</v>
      </c>
      <c r="E2272" s="8"/>
      <c r="F2272" s="8">
        <v>30</v>
      </c>
      <c r="G2272" s="8">
        <v>25</v>
      </c>
      <c r="H2272" s="8">
        <v>5.4537399999999998</v>
      </c>
    </row>
    <row r="2273" spans="1:8" s="7" customFormat="1" ht="24.75" hidden="1" customHeight="1" outlineLevel="1" x14ac:dyDescent="0.25">
      <c r="A2273" s="61">
        <v>9494</v>
      </c>
      <c r="B2273" s="8" t="s">
        <v>215</v>
      </c>
      <c r="C2273" s="54" t="s">
        <v>2536</v>
      </c>
      <c r="D2273" s="8">
        <v>2021</v>
      </c>
      <c r="E2273" s="8"/>
      <c r="F2273" s="8">
        <v>20</v>
      </c>
      <c r="G2273" s="8">
        <v>8</v>
      </c>
      <c r="H2273" s="8">
        <v>57.98189</v>
      </c>
    </row>
    <row r="2274" spans="1:8" s="7" customFormat="1" ht="24.75" hidden="1" customHeight="1" outlineLevel="1" x14ac:dyDescent="0.25">
      <c r="A2274" s="61">
        <v>9628</v>
      </c>
      <c r="B2274" s="8" t="s">
        <v>215</v>
      </c>
      <c r="C2274" s="85" t="s">
        <v>2700</v>
      </c>
      <c r="D2274" s="8">
        <v>2021</v>
      </c>
      <c r="E2274" s="8"/>
      <c r="F2274" s="8">
        <v>30</v>
      </c>
      <c r="G2274" s="8">
        <v>100</v>
      </c>
      <c r="H2274" s="8">
        <v>39.177309999999999</v>
      </c>
    </row>
    <row r="2275" spans="1:8" s="7" customFormat="1" ht="24.75" hidden="1" customHeight="1" outlineLevel="1" x14ac:dyDescent="0.25">
      <c r="A2275" s="61">
        <v>9483</v>
      </c>
      <c r="B2275" s="8" t="s">
        <v>215</v>
      </c>
      <c r="C2275" s="54" t="s">
        <v>2701</v>
      </c>
      <c r="D2275" s="8">
        <v>2021</v>
      </c>
      <c r="E2275" s="8"/>
      <c r="F2275" s="8">
        <v>90</v>
      </c>
      <c r="G2275" s="8">
        <v>15</v>
      </c>
      <c r="H2275" s="8">
        <v>125.02838</v>
      </c>
    </row>
    <row r="2276" spans="1:8" s="7" customFormat="1" ht="24.75" hidden="1" customHeight="1" outlineLevel="1" x14ac:dyDescent="0.25">
      <c r="A2276" s="61">
        <v>9623</v>
      </c>
      <c r="B2276" s="8" t="s">
        <v>215</v>
      </c>
      <c r="C2276" s="54" t="s">
        <v>2702</v>
      </c>
      <c r="D2276" s="8">
        <v>2021</v>
      </c>
      <c r="E2276" s="8"/>
      <c r="F2276" s="8">
        <v>471</v>
      </c>
      <c r="G2276" s="8">
        <v>9.5</v>
      </c>
      <c r="H2276" s="8">
        <v>892.77390000000003</v>
      </c>
    </row>
    <row r="2277" spans="1:8" s="7" customFormat="1" ht="24.75" hidden="1" customHeight="1" outlineLevel="1" x14ac:dyDescent="0.25">
      <c r="A2277" s="62">
        <v>726</v>
      </c>
      <c r="B2277" s="8" t="s">
        <v>215</v>
      </c>
      <c r="C2277" s="54" t="s">
        <v>2703</v>
      </c>
      <c r="D2277" s="8">
        <v>2021</v>
      </c>
      <c r="E2277" s="8"/>
      <c r="F2277" s="8">
        <v>20</v>
      </c>
      <c r="G2277" s="8">
        <v>15</v>
      </c>
      <c r="H2277" s="8">
        <v>93.115110000000001</v>
      </c>
    </row>
    <row r="2278" spans="1:8" s="7" customFormat="1" ht="24.75" hidden="1" customHeight="1" outlineLevel="1" x14ac:dyDescent="0.25">
      <c r="A2278" s="61">
        <v>9492</v>
      </c>
      <c r="B2278" s="8" t="s">
        <v>215</v>
      </c>
      <c r="C2278" s="54" t="s">
        <v>2704</v>
      </c>
      <c r="D2278" s="8">
        <v>2021</v>
      </c>
      <c r="E2278" s="8"/>
      <c r="F2278" s="8">
        <v>10</v>
      </c>
      <c r="G2278" s="8">
        <v>60</v>
      </c>
      <c r="H2278" s="8">
        <v>4.0281500000000001</v>
      </c>
    </row>
    <row r="2279" spans="1:8" s="7" customFormat="1" ht="24.75" hidden="1" customHeight="1" outlineLevel="1" x14ac:dyDescent="0.25">
      <c r="A2279" s="61">
        <v>9512</v>
      </c>
      <c r="B2279" s="8" t="s">
        <v>215</v>
      </c>
      <c r="C2279" s="54" t="s">
        <v>2607</v>
      </c>
      <c r="D2279" s="8">
        <v>2021</v>
      </c>
      <c r="E2279" s="8"/>
      <c r="F2279" s="8">
        <v>531</v>
      </c>
      <c r="G2279" s="8">
        <v>15</v>
      </c>
      <c r="H2279" s="8">
        <v>1058.16212</v>
      </c>
    </row>
    <row r="2280" spans="1:8" s="7" customFormat="1" ht="24.75" hidden="1" customHeight="1" outlineLevel="1" x14ac:dyDescent="0.25">
      <c r="A2280" s="61">
        <v>9517</v>
      </c>
      <c r="B2280" s="8" t="s">
        <v>215</v>
      </c>
      <c r="C2280" s="54" t="s">
        <v>2574</v>
      </c>
      <c r="D2280" s="8">
        <v>2021</v>
      </c>
      <c r="E2280" s="8"/>
      <c r="F2280" s="8">
        <v>117</v>
      </c>
      <c r="G2280" s="8">
        <v>105</v>
      </c>
      <c r="H2280" s="8">
        <v>301.22345000000001</v>
      </c>
    </row>
    <row r="2281" spans="1:8" s="7" customFormat="1" ht="24.75" hidden="1" customHeight="1" outlineLevel="1" x14ac:dyDescent="0.25">
      <c r="A2281" s="61">
        <v>9527</v>
      </c>
      <c r="B2281" s="8" t="s">
        <v>215</v>
      </c>
      <c r="C2281" s="54" t="s">
        <v>2705</v>
      </c>
      <c r="D2281" s="8">
        <v>2021</v>
      </c>
      <c r="E2281" s="8"/>
      <c r="F2281" s="8">
        <v>868</v>
      </c>
      <c r="G2281" s="8">
        <v>15</v>
      </c>
      <c r="H2281" s="8">
        <v>925.25022000000001</v>
      </c>
    </row>
    <row r="2282" spans="1:8" s="7" customFormat="1" ht="24.75" hidden="1" customHeight="1" outlineLevel="1" x14ac:dyDescent="0.25">
      <c r="A2282" s="61">
        <v>9627</v>
      </c>
      <c r="B2282" s="8" t="s">
        <v>215</v>
      </c>
      <c r="C2282" s="54" t="s">
        <v>2581</v>
      </c>
      <c r="D2282" s="8">
        <v>2021</v>
      </c>
      <c r="E2282" s="8"/>
      <c r="F2282" s="8">
        <v>150</v>
      </c>
      <c r="G2282" s="8">
        <v>150</v>
      </c>
      <c r="H2282" s="8">
        <v>302.98597000000001</v>
      </c>
    </row>
    <row r="2283" spans="1:8" s="7" customFormat="1" ht="24.75" hidden="1" customHeight="1" outlineLevel="1" x14ac:dyDescent="0.25">
      <c r="A2283" s="61">
        <v>9619</v>
      </c>
      <c r="B2283" s="8" t="s">
        <v>215</v>
      </c>
      <c r="C2283" s="54" t="s">
        <v>2706</v>
      </c>
      <c r="D2283" s="8">
        <v>2021</v>
      </c>
      <c r="E2283" s="8"/>
      <c r="F2283" s="8">
        <v>11</v>
      </c>
      <c r="G2283" s="8">
        <v>150</v>
      </c>
      <c r="H2283" s="8">
        <v>106.3329</v>
      </c>
    </row>
    <row r="2284" spans="1:8" s="7" customFormat="1" ht="24.75" hidden="1" customHeight="1" outlineLevel="1" x14ac:dyDescent="0.25">
      <c r="A2284" s="61">
        <v>9484</v>
      </c>
      <c r="B2284" s="8" t="s">
        <v>215</v>
      </c>
      <c r="C2284" s="54" t="s">
        <v>2589</v>
      </c>
      <c r="D2284" s="8">
        <v>2021</v>
      </c>
      <c r="E2284" s="8"/>
      <c r="F2284" s="8">
        <v>115</v>
      </c>
      <c r="G2284" s="8">
        <v>15</v>
      </c>
      <c r="H2284" s="8">
        <v>252.42639</v>
      </c>
    </row>
    <row r="2285" spans="1:8" s="7" customFormat="1" ht="24.75" hidden="1" customHeight="1" outlineLevel="1" x14ac:dyDescent="0.25">
      <c r="A2285" s="61">
        <v>9518</v>
      </c>
      <c r="B2285" s="8" t="s">
        <v>215</v>
      </c>
      <c r="C2285" s="85" t="s">
        <v>2707</v>
      </c>
      <c r="D2285" s="8">
        <v>2021</v>
      </c>
      <c r="E2285" s="8"/>
      <c r="F2285" s="8">
        <v>30</v>
      </c>
      <c r="G2285" s="8">
        <v>150</v>
      </c>
      <c r="H2285" s="8">
        <v>160.11350999999999</v>
      </c>
    </row>
    <row r="2286" spans="1:8" s="7" customFormat="1" ht="24.75" hidden="1" customHeight="1" outlineLevel="1" x14ac:dyDescent="0.25">
      <c r="A2286" s="62">
        <v>3882</v>
      </c>
      <c r="B2286" s="8" t="s">
        <v>215</v>
      </c>
      <c r="C2286" s="54" t="s">
        <v>2708</v>
      </c>
      <c r="D2286" s="8">
        <v>2021</v>
      </c>
      <c r="E2286" s="8"/>
      <c r="F2286" s="8">
        <v>103</v>
      </c>
      <c r="G2286" s="8">
        <v>45</v>
      </c>
      <c r="H2286" s="8">
        <v>232.56639999999999</v>
      </c>
    </row>
    <row r="2287" spans="1:8" s="7" customFormat="1" ht="24.75" hidden="1" customHeight="1" outlineLevel="1" x14ac:dyDescent="0.25">
      <c r="A2287" s="62">
        <v>3740</v>
      </c>
      <c r="B2287" s="8" t="s">
        <v>215</v>
      </c>
      <c r="C2287" s="54" t="s">
        <v>2709</v>
      </c>
      <c r="D2287" s="8">
        <v>2021</v>
      </c>
      <c r="E2287" s="8"/>
      <c r="F2287" s="8">
        <v>10</v>
      </c>
      <c r="G2287" s="8">
        <v>99</v>
      </c>
      <c r="H2287" s="8">
        <v>79.018289999999993</v>
      </c>
    </row>
    <row r="2288" spans="1:8" s="7" customFormat="1" ht="24.75" hidden="1" customHeight="1" outlineLevel="1" x14ac:dyDescent="0.25">
      <c r="A2288" s="61">
        <v>9447</v>
      </c>
      <c r="B2288" s="8" t="s">
        <v>215</v>
      </c>
      <c r="C2288" s="54" t="s">
        <v>2604</v>
      </c>
      <c r="D2288" s="8">
        <v>2021</v>
      </c>
      <c r="E2288" s="8"/>
      <c r="F2288" s="8">
        <v>30</v>
      </c>
      <c r="G2288" s="8">
        <v>10</v>
      </c>
      <c r="H2288" s="8">
        <v>102.55503</v>
      </c>
    </row>
    <row r="2289" spans="1:8" s="7" customFormat="1" ht="24.75" hidden="1" customHeight="1" outlineLevel="1" x14ac:dyDescent="0.25">
      <c r="A2289" s="61">
        <v>9456</v>
      </c>
      <c r="B2289" s="8" t="s">
        <v>215</v>
      </c>
      <c r="C2289" s="54" t="s">
        <v>2606</v>
      </c>
      <c r="D2289" s="8">
        <v>2021</v>
      </c>
      <c r="E2289" s="8"/>
      <c r="F2289" s="8">
        <v>15</v>
      </c>
      <c r="G2289" s="8">
        <v>15</v>
      </c>
      <c r="H2289" s="8">
        <v>34.720910000000003</v>
      </c>
    </row>
    <row r="2290" spans="1:8" s="7" customFormat="1" ht="24.75" hidden="1" customHeight="1" outlineLevel="1" x14ac:dyDescent="0.25">
      <c r="A2290" s="61">
        <v>9089</v>
      </c>
      <c r="B2290" s="8" t="s">
        <v>215</v>
      </c>
      <c r="C2290" s="54" t="s">
        <v>2710</v>
      </c>
      <c r="D2290" s="8">
        <v>2021</v>
      </c>
      <c r="E2290" s="8"/>
      <c r="F2290" s="8">
        <v>3</v>
      </c>
      <c r="G2290" s="8">
        <v>15</v>
      </c>
      <c r="H2290" s="8">
        <v>223.79179999999999</v>
      </c>
    </row>
    <row r="2291" spans="1:8" s="7" customFormat="1" ht="24.75" hidden="1" customHeight="1" outlineLevel="1" x14ac:dyDescent="0.25">
      <c r="A2291" s="61">
        <v>9488</v>
      </c>
      <c r="B2291" s="8" t="s">
        <v>215</v>
      </c>
      <c r="C2291" s="54" t="s">
        <v>2711</v>
      </c>
      <c r="D2291" s="8">
        <v>2021</v>
      </c>
      <c r="E2291" s="8"/>
      <c r="F2291" s="8">
        <v>32</v>
      </c>
      <c r="G2291" s="8">
        <v>150</v>
      </c>
      <c r="H2291" s="8">
        <v>237.22846999999999</v>
      </c>
    </row>
    <row r="2292" spans="1:8" s="7" customFormat="1" ht="24.75" hidden="1" customHeight="1" outlineLevel="1" x14ac:dyDescent="0.25">
      <c r="A2292" s="62">
        <v>663</v>
      </c>
      <c r="B2292" s="8" t="s">
        <v>215</v>
      </c>
      <c r="C2292" s="54" t="s">
        <v>2712</v>
      </c>
      <c r="D2292" s="8">
        <v>2021</v>
      </c>
      <c r="E2292" s="8"/>
      <c r="F2292" s="8">
        <v>70</v>
      </c>
      <c r="G2292" s="8">
        <v>15</v>
      </c>
      <c r="H2292" s="8">
        <v>75.659509999999997</v>
      </c>
    </row>
    <row r="2293" spans="1:8" s="7" customFormat="1" ht="24.75" hidden="1" customHeight="1" outlineLevel="1" x14ac:dyDescent="0.25">
      <c r="A2293" s="61">
        <v>9873</v>
      </c>
      <c r="B2293" s="8" t="s">
        <v>215</v>
      </c>
      <c r="C2293" s="54" t="s">
        <v>2612</v>
      </c>
      <c r="D2293" s="8">
        <v>2021</v>
      </c>
      <c r="E2293" s="8"/>
      <c r="F2293" s="8">
        <v>287</v>
      </c>
      <c r="G2293" s="8">
        <v>10</v>
      </c>
      <c r="H2293" s="8">
        <v>424.85665999999998</v>
      </c>
    </row>
    <row r="2294" spans="1:8" s="7" customFormat="1" ht="24.75" hidden="1" customHeight="1" outlineLevel="1" x14ac:dyDescent="0.25">
      <c r="A2294" s="61">
        <v>9532</v>
      </c>
      <c r="B2294" s="8" t="s">
        <v>215</v>
      </c>
      <c r="C2294" s="54" t="s">
        <v>2713</v>
      </c>
      <c r="D2294" s="8">
        <v>2021</v>
      </c>
      <c r="E2294" s="8"/>
      <c r="F2294" s="8">
        <v>406</v>
      </c>
      <c r="G2294" s="8">
        <v>15</v>
      </c>
      <c r="H2294" s="8">
        <v>711.58798999999999</v>
      </c>
    </row>
    <row r="2295" spans="1:8" s="7" customFormat="1" ht="24.75" hidden="1" customHeight="1" outlineLevel="1" x14ac:dyDescent="0.25">
      <c r="A2295" s="61">
        <v>9616</v>
      </c>
      <c r="B2295" s="8" t="s">
        <v>215</v>
      </c>
      <c r="C2295" s="54" t="s">
        <v>2714</v>
      </c>
      <c r="D2295" s="8">
        <v>2021</v>
      </c>
      <c r="E2295" s="8"/>
      <c r="F2295" s="8">
        <v>145</v>
      </c>
      <c r="G2295" s="8">
        <v>150</v>
      </c>
      <c r="H2295" s="8">
        <v>683.33082999999999</v>
      </c>
    </row>
    <row r="2296" spans="1:8" s="7" customFormat="1" ht="24.75" hidden="1" customHeight="1" outlineLevel="1" x14ac:dyDescent="0.25">
      <c r="A2296" s="61">
        <v>9446</v>
      </c>
      <c r="B2296" s="8" t="s">
        <v>215</v>
      </c>
      <c r="C2296" s="54" t="s">
        <v>2715</v>
      </c>
      <c r="D2296" s="8">
        <v>2021</v>
      </c>
      <c r="E2296" s="8"/>
      <c r="F2296" s="8">
        <v>40</v>
      </c>
      <c r="G2296" s="8">
        <v>150</v>
      </c>
      <c r="H2296" s="8">
        <v>87.893780000000007</v>
      </c>
    </row>
    <row r="2297" spans="1:8" s="7" customFormat="1" ht="24.75" hidden="1" customHeight="1" outlineLevel="1" x14ac:dyDescent="0.25">
      <c r="A2297" s="61">
        <v>9491</v>
      </c>
      <c r="B2297" s="8" t="s">
        <v>215</v>
      </c>
      <c r="C2297" s="54" t="s">
        <v>2615</v>
      </c>
      <c r="D2297" s="8">
        <v>2021</v>
      </c>
      <c r="E2297" s="8"/>
      <c r="F2297" s="8">
        <v>321</v>
      </c>
      <c r="G2297" s="8">
        <v>10</v>
      </c>
      <c r="H2297" s="8">
        <v>580.43293000000006</v>
      </c>
    </row>
    <row r="2298" spans="1:8" s="7" customFormat="1" ht="24.75" hidden="1" customHeight="1" outlineLevel="1" x14ac:dyDescent="0.25">
      <c r="A2298" s="62">
        <v>722</v>
      </c>
      <c r="B2298" s="8" t="s">
        <v>215</v>
      </c>
      <c r="C2298" s="54" t="s">
        <v>2616</v>
      </c>
      <c r="D2298" s="8">
        <v>2021</v>
      </c>
      <c r="E2298" s="8"/>
      <c r="F2298" s="8">
        <v>60</v>
      </c>
      <c r="G2298" s="8">
        <v>15</v>
      </c>
      <c r="H2298" s="8">
        <v>189.66792000000001</v>
      </c>
    </row>
    <row r="2299" spans="1:8" s="7" customFormat="1" ht="24.75" hidden="1" customHeight="1" outlineLevel="1" x14ac:dyDescent="0.25">
      <c r="A2299" s="61">
        <v>9448</v>
      </c>
      <c r="B2299" s="8" t="s">
        <v>215</v>
      </c>
      <c r="C2299" s="54" t="s">
        <v>2624</v>
      </c>
      <c r="D2299" s="8">
        <v>2021</v>
      </c>
      <c r="E2299" s="8"/>
      <c r="F2299" s="8">
        <v>791</v>
      </c>
      <c r="G2299" s="8">
        <v>15</v>
      </c>
      <c r="H2299" s="8">
        <v>949.38739999999996</v>
      </c>
    </row>
    <row r="2300" spans="1:8" s="7" customFormat="1" ht="24.75" hidden="1" customHeight="1" outlineLevel="1" x14ac:dyDescent="0.25">
      <c r="A2300" s="62">
        <v>963</v>
      </c>
      <c r="B2300" s="8" t="s">
        <v>215</v>
      </c>
      <c r="C2300" s="54" t="s">
        <v>2716</v>
      </c>
      <c r="D2300" s="8">
        <v>2021</v>
      </c>
      <c r="E2300" s="8"/>
      <c r="F2300" s="8">
        <v>840</v>
      </c>
      <c r="G2300" s="8">
        <v>45</v>
      </c>
      <c r="H2300" s="8">
        <v>1205.95038</v>
      </c>
    </row>
    <row r="2301" spans="1:8" s="7" customFormat="1" ht="18.75" hidden="1" customHeight="1" outlineLevel="1" x14ac:dyDescent="0.25">
      <c r="A2301" s="6">
        <v>1113</v>
      </c>
      <c r="B2301" s="8" t="s">
        <v>215</v>
      </c>
      <c r="C2301" s="54" t="s">
        <v>390</v>
      </c>
      <c r="D2301" s="8">
        <v>2019</v>
      </c>
      <c r="E2301" s="8"/>
      <c r="F2301" s="8">
        <v>640</v>
      </c>
      <c r="G2301" s="8">
        <v>120</v>
      </c>
      <c r="H2301" s="8">
        <v>917.49700000000007</v>
      </c>
    </row>
    <row r="2302" spans="1:8" s="7" customFormat="1" ht="17.25" hidden="1" customHeight="1" outlineLevel="1" x14ac:dyDescent="0.25">
      <c r="A2302" s="6">
        <v>6725</v>
      </c>
      <c r="B2302" s="8" t="s">
        <v>215</v>
      </c>
      <c r="C2302" s="54" t="s">
        <v>794</v>
      </c>
      <c r="D2302" s="8">
        <v>2019</v>
      </c>
      <c r="E2302" s="8"/>
      <c r="F2302" s="8">
        <v>250</v>
      </c>
      <c r="G2302" s="8">
        <v>7</v>
      </c>
      <c r="H2302" s="8">
        <v>373</v>
      </c>
    </row>
    <row r="2303" spans="1:8" s="7" customFormat="1" ht="17.25" hidden="1" customHeight="1" outlineLevel="1" x14ac:dyDescent="0.25">
      <c r="A2303" s="6">
        <v>6852</v>
      </c>
      <c r="B2303" s="8" t="s">
        <v>215</v>
      </c>
      <c r="C2303" s="54" t="s">
        <v>795</v>
      </c>
      <c r="D2303" s="8">
        <v>2019</v>
      </c>
      <c r="E2303" s="8"/>
      <c r="F2303" s="8">
        <v>883</v>
      </c>
      <c r="G2303" s="8">
        <v>15</v>
      </c>
      <c r="H2303" s="8">
        <v>959</v>
      </c>
    </row>
    <row r="2304" spans="1:8" s="7" customFormat="1" ht="17.25" hidden="1" customHeight="1" outlineLevel="1" x14ac:dyDescent="0.25">
      <c r="A2304" s="6">
        <v>6853</v>
      </c>
      <c r="B2304" s="8" t="s">
        <v>215</v>
      </c>
      <c r="C2304" s="54" t="s">
        <v>796</v>
      </c>
      <c r="D2304" s="8">
        <v>2019</v>
      </c>
      <c r="E2304" s="8"/>
      <c r="F2304" s="8">
        <v>10</v>
      </c>
      <c r="G2304" s="8">
        <v>75</v>
      </c>
      <c r="H2304" s="8">
        <v>59</v>
      </c>
    </row>
    <row r="2305" spans="1:8" s="7" customFormat="1" ht="17.25" hidden="1" customHeight="1" outlineLevel="1" x14ac:dyDescent="0.25">
      <c r="A2305" s="6">
        <v>6804</v>
      </c>
      <c r="B2305" s="8" t="s">
        <v>215</v>
      </c>
      <c r="C2305" s="54" t="s">
        <v>797</v>
      </c>
      <c r="D2305" s="8">
        <v>2019</v>
      </c>
      <c r="E2305" s="8"/>
      <c r="F2305" s="8">
        <v>6</v>
      </c>
      <c r="G2305" s="8">
        <v>15</v>
      </c>
      <c r="H2305" s="8">
        <v>12</v>
      </c>
    </row>
    <row r="2306" spans="1:8" s="7" customFormat="1" ht="17.25" hidden="1" customHeight="1" outlineLevel="1" x14ac:dyDescent="0.25">
      <c r="A2306" s="6">
        <v>6732</v>
      </c>
      <c r="B2306" s="8" t="s">
        <v>215</v>
      </c>
      <c r="C2306" s="54" t="s">
        <v>798</v>
      </c>
      <c r="D2306" s="8">
        <v>2019</v>
      </c>
      <c r="E2306" s="8"/>
      <c r="F2306" s="8">
        <v>240</v>
      </c>
      <c r="G2306" s="8">
        <v>60</v>
      </c>
      <c r="H2306" s="8">
        <v>282</v>
      </c>
    </row>
    <row r="2307" spans="1:8" s="7" customFormat="1" ht="17.25" hidden="1" customHeight="1" outlineLevel="1" x14ac:dyDescent="0.25">
      <c r="A2307" s="6">
        <v>6805</v>
      </c>
      <c r="B2307" s="8" t="s">
        <v>215</v>
      </c>
      <c r="C2307" s="54" t="s">
        <v>799</v>
      </c>
      <c r="D2307" s="8">
        <v>2019</v>
      </c>
      <c r="E2307" s="8"/>
      <c r="F2307" s="8">
        <v>5</v>
      </c>
      <c r="G2307" s="8">
        <v>150</v>
      </c>
      <c r="H2307" s="8">
        <v>93.712999999999994</v>
      </c>
    </row>
    <row r="2308" spans="1:8" s="7" customFormat="1" ht="17.25" hidden="1" customHeight="1" outlineLevel="1" x14ac:dyDescent="0.25">
      <c r="A2308" s="6">
        <v>712</v>
      </c>
      <c r="B2308" s="8" t="s">
        <v>215</v>
      </c>
      <c r="C2308" s="54" t="s">
        <v>800</v>
      </c>
      <c r="D2308" s="8">
        <v>2019</v>
      </c>
      <c r="E2308" s="8"/>
      <c r="F2308" s="8">
        <v>60</v>
      </c>
      <c r="G2308" s="8">
        <v>15</v>
      </c>
      <c r="H2308" s="8">
        <v>139.63200000000001</v>
      </c>
    </row>
    <row r="2309" spans="1:8" s="7" customFormat="1" ht="17.25" hidden="1" customHeight="1" outlineLevel="1" x14ac:dyDescent="0.25">
      <c r="A2309" s="6">
        <v>911</v>
      </c>
      <c r="B2309" s="8" t="s">
        <v>215</v>
      </c>
      <c r="C2309" s="54" t="s">
        <v>801</v>
      </c>
      <c r="D2309" s="8">
        <v>2019</v>
      </c>
      <c r="E2309" s="8"/>
      <c r="F2309" s="8">
        <v>95</v>
      </c>
      <c r="G2309" s="8">
        <v>60</v>
      </c>
      <c r="H2309" s="8">
        <v>180</v>
      </c>
    </row>
    <row r="2310" spans="1:8" s="7" customFormat="1" ht="17.25" hidden="1" customHeight="1" outlineLevel="1" x14ac:dyDescent="0.25">
      <c r="A2310" s="6">
        <v>6807</v>
      </c>
      <c r="B2310" s="8" t="s">
        <v>215</v>
      </c>
      <c r="C2310" s="54" t="s">
        <v>802</v>
      </c>
      <c r="D2310" s="8">
        <v>2019</v>
      </c>
      <c r="E2310" s="8"/>
      <c r="F2310" s="8">
        <v>272</v>
      </c>
      <c r="G2310" s="8">
        <v>15</v>
      </c>
      <c r="H2310" s="8">
        <v>324.57600000000002</v>
      </c>
    </row>
    <row r="2311" spans="1:8" s="7" customFormat="1" ht="17.25" hidden="1" customHeight="1" outlineLevel="1" x14ac:dyDescent="0.25">
      <c r="A2311" s="6">
        <v>6854</v>
      </c>
      <c r="B2311" s="8" t="s">
        <v>215</v>
      </c>
      <c r="C2311" s="54" t="s">
        <v>803</v>
      </c>
      <c r="D2311" s="8">
        <v>2019</v>
      </c>
      <c r="E2311" s="8"/>
      <c r="F2311" s="8">
        <v>450</v>
      </c>
      <c r="G2311" s="8">
        <v>196.28</v>
      </c>
      <c r="H2311" s="8">
        <v>500</v>
      </c>
    </row>
    <row r="2312" spans="1:8" s="7" customFormat="1" ht="17.25" hidden="1" customHeight="1" outlineLevel="1" x14ac:dyDescent="0.25">
      <c r="A2312" s="6">
        <v>805</v>
      </c>
      <c r="B2312" s="8" t="s">
        <v>215</v>
      </c>
      <c r="C2312" s="54" t="s">
        <v>804</v>
      </c>
      <c r="D2312" s="8">
        <v>2019</v>
      </c>
      <c r="E2312" s="8"/>
      <c r="F2312" s="8">
        <v>87</v>
      </c>
      <c r="G2312" s="8">
        <v>45</v>
      </c>
      <c r="H2312" s="8">
        <v>175</v>
      </c>
    </row>
    <row r="2313" spans="1:8" s="7" customFormat="1" ht="17.25" hidden="1" customHeight="1" outlineLevel="1" x14ac:dyDescent="0.25">
      <c r="A2313" s="6">
        <v>6808</v>
      </c>
      <c r="B2313" s="8" t="s">
        <v>215</v>
      </c>
      <c r="C2313" s="54" t="s">
        <v>805</v>
      </c>
      <c r="D2313" s="8">
        <v>2019</v>
      </c>
      <c r="E2313" s="8"/>
      <c r="F2313" s="8">
        <v>2192</v>
      </c>
      <c r="G2313" s="8">
        <v>30</v>
      </c>
      <c r="H2313" s="8">
        <v>2109</v>
      </c>
    </row>
    <row r="2314" spans="1:8" s="7" customFormat="1" ht="17.25" hidden="1" customHeight="1" outlineLevel="1" x14ac:dyDescent="0.25">
      <c r="A2314" s="6">
        <v>6855</v>
      </c>
      <c r="B2314" s="8" t="s">
        <v>215</v>
      </c>
      <c r="C2314" s="54" t="s">
        <v>806</v>
      </c>
      <c r="D2314" s="8">
        <v>2019</v>
      </c>
      <c r="E2314" s="8"/>
      <c r="F2314" s="8">
        <v>15</v>
      </c>
      <c r="G2314" s="8">
        <v>15</v>
      </c>
      <c r="H2314" s="8">
        <v>93</v>
      </c>
    </row>
    <row r="2315" spans="1:8" s="7" customFormat="1" ht="17.25" hidden="1" customHeight="1" outlineLevel="1" x14ac:dyDescent="0.25">
      <c r="A2315" s="6">
        <v>692</v>
      </c>
      <c r="B2315" s="8" t="s">
        <v>215</v>
      </c>
      <c r="C2315" s="54" t="s">
        <v>807</v>
      </c>
      <c r="D2315" s="8">
        <v>2019</v>
      </c>
      <c r="E2315" s="8"/>
      <c r="F2315" s="8">
        <v>236</v>
      </c>
      <c r="G2315" s="8">
        <v>65</v>
      </c>
      <c r="H2315" s="8">
        <v>530</v>
      </c>
    </row>
    <row r="2316" spans="1:8" s="7" customFormat="1" ht="17.25" hidden="1" customHeight="1" outlineLevel="1" x14ac:dyDescent="0.25">
      <c r="A2316" s="6">
        <v>1330</v>
      </c>
      <c r="B2316" s="8" t="s">
        <v>215</v>
      </c>
      <c r="C2316" s="54" t="s">
        <v>808</v>
      </c>
      <c r="D2316" s="8">
        <v>2019</v>
      </c>
      <c r="E2316" s="8"/>
      <c r="F2316" s="8">
        <v>175</v>
      </c>
      <c r="G2316" s="8">
        <v>10</v>
      </c>
      <c r="H2316" s="8">
        <v>237</v>
      </c>
    </row>
    <row r="2317" spans="1:8" s="7" customFormat="1" ht="17.25" hidden="1" customHeight="1" outlineLevel="1" x14ac:dyDescent="0.25">
      <c r="A2317" s="6">
        <v>427</v>
      </c>
      <c r="B2317" s="8" t="s">
        <v>215</v>
      </c>
      <c r="C2317" s="54" t="s">
        <v>809</v>
      </c>
      <c r="D2317" s="8">
        <v>2019</v>
      </c>
      <c r="E2317" s="8"/>
      <c r="F2317" s="8">
        <v>662</v>
      </c>
      <c r="G2317" s="8">
        <v>30</v>
      </c>
      <c r="H2317" s="8">
        <v>907</v>
      </c>
    </row>
    <row r="2318" spans="1:8" s="7" customFormat="1" ht="17.25" hidden="1" customHeight="1" outlineLevel="1" x14ac:dyDescent="0.25">
      <c r="A2318" s="6">
        <v>933</v>
      </c>
      <c r="B2318" s="8" t="s">
        <v>215</v>
      </c>
      <c r="C2318" s="54" t="s">
        <v>810</v>
      </c>
      <c r="D2318" s="8">
        <v>2019</v>
      </c>
      <c r="E2318" s="8"/>
      <c r="F2318" s="8">
        <v>31</v>
      </c>
      <c r="G2318" s="8">
        <v>105</v>
      </c>
      <c r="H2318" s="8">
        <v>142.55699999999999</v>
      </c>
    </row>
    <row r="2319" spans="1:8" s="7" customFormat="1" ht="17.25" hidden="1" customHeight="1" outlineLevel="1" x14ac:dyDescent="0.25">
      <c r="A2319" s="6">
        <v>6756</v>
      </c>
      <c r="B2319" s="8" t="s">
        <v>215</v>
      </c>
      <c r="C2319" s="54" t="s">
        <v>811</v>
      </c>
      <c r="D2319" s="8">
        <v>2019</v>
      </c>
      <c r="E2319" s="8"/>
      <c r="F2319" s="8">
        <v>720</v>
      </c>
      <c r="G2319" s="8">
        <v>15</v>
      </c>
      <c r="H2319" s="8">
        <v>1174.7850000000001</v>
      </c>
    </row>
    <row r="2320" spans="1:8" s="7" customFormat="1" ht="17.25" hidden="1" customHeight="1" outlineLevel="1" x14ac:dyDescent="0.25">
      <c r="A2320" s="6">
        <v>6757</v>
      </c>
      <c r="B2320" s="8" t="s">
        <v>215</v>
      </c>
      <c r="C2320" s="54" t="s">
        <v>812</v>
      </c>
      <c r="D2320" s="8">
        <v>2019</v>
      </c>
      <c r="E2320" s="8"/>
      <c r="F2320" s="8">
        <v>15</v>
      </c>
      <c r="G2320" s="8">
        <v>100</v>
      </c>
      <c r="H2320" s="8">
        <v>60.527999999999999</v>
      </c>
    </row>
    <row r="2321" spans="1:8" s="7" customFormat="1" ht="17.25" hidden="1" customHeight="1" outlineLevel="1" x14ac:dyDescent="0.25">
      <c r="A2321" s="6">
        <v>6758</v>
      </c>
      <c r="B2321" s="8" t="s">
        <v>215</v>
      </c>
      <c r="C2321" s="54" t="s">
        <v>813</v>
      </c>
      <c r="D2321" s="8">
        <v>2019</v>
      </c>
      <c r="E2321" s="8"/>
      <c r="F2321" s="8">
        <v>10</v>
      </c>
      <c r="G2321" s="8">
        <v>15</v>
      </c>
      <c r="H2321" s="8">
        <v>55.341999999999999</v>
      </c>
    </row>
    <row r="2322" spans="1:8" s="7" customFormat="1" ht="17.25" hidden="1" customHeight="1" outlineLevel="1" x14ac:dyDescent="0.25">
      <c r="A2322" s="6">
        <v>6759</v>
      </c>
      <c r="B2322" s="8" t="s">
        <v>215</v>
      </c>
      <c r="C2322" s="54" t="s">
        <v>814</v>
      </c>
      <c r="D2322" s="8">
        <v>2019</v>
      </c>
      <c r="E2322" s="8"/>
      <c r="F2322" s="8">
        <v>160</v>
      </c>
      <c r="G2322" s="8">
        <v>90</v>
      </c>
      <c r="H2322" s="8">
        <v>61</v>
      </c>
    </row>
    <row r="2323" spans="1:8" s="7" customFormat="1" ht="17.25" hidden="1" customHeight="1" outlineLevel="1" x14ac:dyDescent="0.25">
      <c r="A2323" s="6">
        <v>1877</v>
      </c>
      <c r="B2323" s="8" t="s">
        <v>215</v>
      </c>
      <c r="C2323" s="54" t="s">
        <v>815</v>
      </c>
      <c r="D2323" s="8">
        <v>2019</v>
      </c>
      <c r="E2323" s="8"/>
      <c r="F2323" s="8">
        <v>20</v>
      </c>
      <c r="G2323" s="8">
        <v>100</v>
      </c>
      <c r="H2323" s="8">
        <v>60.938000000000002</v>
      </c>
    </row>
    <row r="2324" spans="1:8" s="7" customFormat="1" ht="17.25" hidden="1" customHeight="1" outlineLevel="1" x14ac:dyDescent="0.25">
      <c r="A2324" s="6">
        <v>6856</v>
      </c>
      <c r="B2324" s="8" t="s">
        <v>215</v>
      </c>
      <c r="C2324" s="54" t="s">
        <v>816</v>
      </c>
      <c r="D2324" s="8">
        <v>2019</v>
      </c>
      <c r="E2324" s="8"/>
      <c r="F2324" s="8">
        <v>80</v>
      </c>
      <c r="G2324" s="8">
        <v>150</v>
      </c>
      <c r="H2324" s="8">
        <v>211.61600000000001</v>
      </c>
    </row>
    <row r="2325" spans="1:8" s="7" customFormat="1" ht="17.25" hidden="1" customHeight="1" outlineLevel="1" x14ac:dyDescent="0.25">
      <c r="A2325" s="6">
        <v>1373</v>
      </c>
      <c r="B2325" s="8" t="s">
        <v>215</v>
      </c>
      <c r="C2325" s="54" t="s">
        <v>817</v>
      </c>
      <c r="D2325" s="8">
        <v>2019</v>
      </c>
      <c r="E2325" s="8"/>
      <c r="F2325" s="8">
        <v>20</v>
      </c>
      <c r="G2325" s="8">
        <v>15</v>
      </c>
      <c r="H2325" s="8">
        <v>45.936</v>
      </c>
    </row>
    <row r="2326" spans="1:8" s="7" customFormat="1" ht="17.25" hidden="1" customHeight="1" outlineLevel="1" x14ac:dyDescent="0.25">
      <c r="A2326" s="6">
        <v>6814</v>
      </c>
      <c r="B2326" s="8" t="s">
        <v>215</v>
      </c>
      <c r="C2326" s="54" t="s">
        <v>818</v>
      </c>
      <c r="D2326" s="8">
        <v>2019</v>
      </c>
      <c r="E2326" s="8"/>
      <c r="F2326" s="8">
        <v>225</v>
      </c>
      <c r="G2326" s="8">
        <v>195</v>
      </c>
      <c r="H2326" s="8">
        <v>598.38099999999997</v>
      </c>
    </row>
    <row r="2327" spans="1:8" s="7" customFormat="1" ht="17.25" hidden="1" customHeight="1" outlineLevel="1" x14ac:dyDescent="0.25">
      <c r="A2327" s="6">
        <v>841</v>
      </c>
      <c r="B2327" s="8" t="s">
        <v>215</v>
      </c>
      <c r="C2327" s="54" t="s">
        <v>819</v>
      </c>
      <c r="D2327" s="8">
        <v>2019</v>
      </c>
      <c r="E2327" s="8"/>
      <c r="F2327" s="8">
        <v>279</v>
      </c>
      <c r="G2327" s="8">
        <v>285</v>
      </c>
      <c r="H2327" s="8">
        <v>738.04399999999998</v>
      </c>
    </row>
    <row r="2328" spans="1:8" s="7" customFormat="1" ht="17.25" hidden="1" customHeight="1" outlineLevel="1" x14ac:dyDescent="0.25">
      <c r="A2328" s="6">
        <v>789</v>
      </c>
      <c r="B2328" s="8" t="s">
        <v>215</v>
      </c>
      <c r="C2328" s="54" t="s">
        <v>820</v>
      </c>
      <c r="D2328" s="8">
        <v>2019</v>
      </c>
      <c r="E2328" s="8"/>
      <c r="F2328" s="8">
        <v>317</v>
      </c>
      <c r="G2328" s="8">
        <v>30</v>
      </c>
      <c r="H2328" s="8">
        <v>516.22</v>
      </c>
    </row>
    <row r="2329" spans="1:8" s="7" customFormat="1" ht="17.25" hidden="1" customHeight="1" outlineLevel="1" x14ac:dyDescent="0.25">
      <c r="A2329" s="6">
        <v>6760</v>
      </c>
      <c r="B2329" s="8" t="s">
        <v>215</v>
      </c>
      <c r="C2329" s="54" t="s">
        <v>821</v>
      </c>
      <c r="D2329" s="8">
        <v>2019</v>
      </c>
      <c r="E2329" s="8"/>
      <c r="F2329" s="8">
        <v>100</v>
      </c>
      <c r="G2329" s="8">
        <v>15</v>
      </c>
      <c r="H2329" s="8">
        <v>176.827</v>
      </c>
    </row>
    <row r="2330" spans="1:8" s="7" customFormat="1" ht="17.25" hidden="1" customHeight="1" outlineLevel="1" x14ac:dyDescent="0.25">
      <c r="A2330" s="6">
        <v>1001</v>
      </c>
      <c r="B2330" s="8" t="s">
        <v>215</v>
      </c>
      <c r="C2330" s="54" t="s">
        <v>822</v>
      </c>
      <c r="D2330" s="8">
        <v>2019</v>
      </c>
      <c r="E2330" s="8"/>
      <c r="F2330" s="8">
        <v>216</v>
      </c>
      <c r="G2330" s="8">
        <v>40</v>
      </c>
      <c r="H2330" s="8">
        <v>475.79599999999999</v>
      </c>
    </row>
    <row r="2331" spans="1:8" s="7" customFormat="1" ht="17.25" hidden="1" customHeight="1" outlineLevel="1" x14ac:dyDescent="0.25">
      <c r="A2331" s="6">
        <v>6803</v>
      </c>
      <c r="B2331" s="8" t="s">
        <v>215</v>
      </c>
      <c r="C2331" s="54" t="s">
        <v>823</v>
      </c>
      <c r="D2331" s="8">
        <v>2019</v>
      </c>
      <c r="E2331" s="8"/>
      <c r="F2331" s="8">
        <v>191</v>
      </c>
      <c r="G2331" s="8">
        <v>100</v>
      </c>
      <c r="H2331" s="8">
        <v>339.46</v>
      </c>
    </row>
    <row r="2332" spans="1:8" s="7" customFormat="1" ht="17.25" hidden="1" customHeight="1" outlineLevel="1" x14ac:dyDescent="0.25">
      <c r="A2332" s="6">
        <v>6857</v>
      </c>
      <c r="B2332" s="8" t="s">
        <v>215</v>
      </c>
      <c r="C2332" s="54" t="s">
        <v>824</v>
      </c>
      <c r="D2332" s="8">
        <v>2019</v>
      </c>
      <c r="E2332" s="8"/>
      <c r="F2332" s="8">
        <v>8998</v>
      </c>
      <c r="G2332" s="8">
        <v>150</v>
      </c>
      <c r="H2332" s="8">
        <v>15540.018</v>
      </c>
    </row>
    <row r="2333" spans="1:8" s="7" customFormat="1" ht="17.25" hidden="1" customHeight="1" outlineLevel="1" x14ac:dyDescent="0.25">
      <c r="A2333" s="6">
        <v>6858</v>
      </c>
      <c r="B2333" s="8" t="s">
        <v>215</v>
      </c>
      <c r="C2333" s="54" t="s">
        <v>825</v>
      </c>
      <c r="D2333" s="8">
        <v>2019</v>
      </c>
      <c r="E2333" s="8"/>
      <c r="F2333" s="8">
        <v>341</v>
      </c>
      <c r="G2333" s="8">
        <v>32.1</v>
      </c>
      <c r="H2333" s="8">
        <v>554.74900000000002</v>
      </c>
    </row>
    <row r="2334" spans="1:8" s="7" customFormat="1" ht="17.25" hidden="1" customHeight="1" outlineLevel="1" x14ac:dyDescent="0.25">
      <c r="A2334" s="6">
        <v>4580</v>
      </c>
      <c r="B2334" s="8" t="s">
        <v>215</v>
      </c>
      <c r="C2334" s="54" t="s">
        <v>826</v>
      </c>
      <c r="D2334" s="8">
        <v>2019</v>
      </c>
      <c r="E2334" s="8"/>
      <c r="F2334" s="8">
        <v>13</v>
      </c>
      <c r="G2334" s="8">
        <v>75</v>
      </c>
      <c r="H2334" s="8">
        <v>103.45399999999999</v>
      </c>
    </row>
    <row r="2335" spans="1:8" s="7" customFormat="1" ht="17.25" hidden="1" customHeight="1" outlineLevel="1" x14ac:dyDescent="0.25">
      <c r="A2335" s="6">
        <v>6761</v>
      </c>
      <c r="B2335" s="8" t="s">
        <v>215</v>
      </c>
      <c r="C2335" s="54" t="s">
        <v>827</v>
      </c>
      <c r="D2335" s="8">
        <v>2019</v>
      </c>
      <c r="E2335" s="8"/>
      <c r="F2335" s="8">
        <v>40</v>
      </c>
      <c r="G2335" s="8">
        <v>150</v>
      </c>
      <c r="H2335" s="8">
        <v>50.128</v>
      </c>
    </row>
    <row r="2336" spans="1:8" s="7" customFormat="1" ht="17.25" hidden="1" customHeight="1" outlineLevel="1" x14ac:dyDescent="0.25">
      <c r="A2336" s="6">
        <v>6762</v>
      </c>
      <c r="B2336" s="8" t="s">
        <v>215</v>
      </c>
      <c r="C2336" s="54" t="s">
        <v>828</v>
      </c>
      <c r="D2336" s="8">
        <v>2019</v>
      </c>
      <c r="E2336" s="8"/>
      <c r="F2336" s="8">
        <v>25</v>
      </c>
      <c r="G2336" s="8">
        <v>150</v>
      </c>
      <c r="H2336" s="8">
        <v>31.52</v>
      </c>
    </row>
    <row r="2337" spans="1:8" s="7" customFormat="1" ht="17.25" hidden="1" customHeight="1" outlineLevel="1" x14ac:dyDescent="0.25">
      <c r="A2337" s="6">
        <v>6763</v>
      </c>
      <c r="B2337" s="8" t="s">
        <v>215</v>
      </c>
      <c r="C2337" s="54" t="s">
        <v>829</v>
      </c>
      <c r="D2337" s="8">
        <v>2019</v>
      </c>
      <c r="E2337" s="8"/>
      <c r="F2337" s="8">
        <v>10</v>
      </c>
      <c r="G2337" s="8">
        <v>90</v>
      </c>
      <c r="H2337" s="8">
        <v>37.408000000000001</v>
      </c>
    </row>
    <row r="2338" spans="1:8" s="7" customFormat="1" ht="17.25" hidden="1" customHeight="1" outlineLevel="1" x14ac:dyDescent="0.25">
      <c r="A2338" s="6">
        <v>2314</v>
      </c>
      <c r="B2338" s="8" t="s">
        <v>215</v>
      </c>
      <c r="C2338" s="54" t="s">
        <v>830</v>
      </c>
      <c r="D2338" s="8">
        <v>2019</v>
      </c>
      <c r="E2338" s="8"/>
      <c r="F2338" s="8">
        <v>15</v>
      </c>
      <c r="G2338" s="8">
        <v>150</v>
      </c>
      <c r="H2338" s="8">
        <v>26.439</v>
      </c>
    </row>
    <row r="2339" spans="1:8" s="7" customFormat="1" ht="17.25" hidden="1" customHeight="1" outlineLevel="1" x14ac:dyDescent="0.25">
      <c r="A2339" s="6">
        <v>1297</v>
      </c>
      <c r="B2339" s="8" t="s">
        <v>215</v>
      </c>
      <c r="C2339" s="54" t="s">
        <v>831</v>
      </c>
      <c r="D2339" s="8">
        <v>2019</v>
      </c>
      <c r="E2339" s="8"/>
      <c r="F2339" s="8">
        <v>90</v>
      </c>
      <c r="G2339" s="8">
        <v>30</v>
      </c>
      <c r="H2339" s="8">
        <v>61.064</v>
      </c>
    </row>
    <row r="2340" spans="1:8" s="7" customFormat="1" ht="17.25" hidden="1" customHeight="1" outlineLevel="1" x14ac:dyDescent="0.25">
      <c r="A2340" s="6">
        <v>442</v>
      </c>
      <c r="B2340" s="8" t="s">
        <v>215</v>
      </c>
      <c r="C2340" s="54" t="s">
        <v>832</v>
      </c>
      <c r="D2340" s="8">
        <v>2019</v>
      </c>
      <c r="E2340" s="8"/>
      <c r="F2340" s="8">
        <v>296</v>
      </c>
      <c r="G2340" s="8">
        <v>500</v>
      </c>
      <c r="H2340" s="8">
        <v>232.965</v>
      </c>
    </row>
    <row r="2341" spans="1:8" s="7" customFormat="1" ht="17.25" hidden="1" customHeight="1" outlineLevel="1" x14ac:dyDescent="0.25">
      <c r="A2341" s="6">
        <v>6859</v>
      </c>
      <c r="B2341" s="8" t="s">
        <v>215</v>
      </c>
      <c r="C2341" s="54" t="s">
        <v>833</v>
      </c>
      <c r="D2341" s="8">
        <v>2019</v>
      </c>
      <c r="E2341" s="8"/>
      <c r="F2341" s="8">
        <v>562</v>
      </c>
      <c r="G2341" s="8">
        <v>115</v>
      </c>
      <c r="H2341" s="8">
        <v>1301.547</v>
      </c>
    </row>
    <row r="2342" spans="1:8" s="7" customFormat="1" ht="17.25" hidden="1" customHeight="1" outlineLevel="1" x14ac:dyDescent="0.25">
      <c r="A2342" s="6">
        <v>1715</v>
      </c>
      <c r="B2342" s="8" t="s">
        <v>215</v>
      </c>
      <c r="C2342" s="54" t="s">
        <v>834</v>
      </c>
      <c r="D2342" s="8">
        <v>2019</v>
      </c>
      <c r="E2342" s="8"/>
      <c r="F2342" s="8">
        <v>36</v>
      </c>
      <c r="G2342" s="8">
        <v>380</v>
      </c>
      <c r="H2342" s="8">
        <v>120.90600000000001</v>
      </c>
    </row>
    <row r="2343" spans="1:8" s="7" customFormat="1" ht="17.25" hidden="1" customHeight="1" outlineLevel="1" x14ac:dyDescent="0.25">
      <c r="A2343" s="6">
        <v>1718</v>
      </c>
      <c r="B2343" s="8" t="s">
        <v>215</v>
      </c>
      <c r="C2343" s="54" t="s">
        <v>835</v>
      </c>
      <c r="D2343" s="8">
        <v>2019</v>
      </c>
      <c r="E2343" s="8"/>
      <c r="F2343" s="8">
        <v>40</v>
      </c>
      <c r="G2343" s="8">
        <v>295</v>
      </c>
      <c r="H2343" s="8">
        <v>136.37700000000001</v>
      </c>
    </row>
    <row r="2344" spans="1:8" s="7" customFormat="1" ht="17.25" hidden="1" customHeight="1" outlineLevel="1" x14ac:dyDescent="0.25">
      <c r="A2344" s="6">
        <v>6860</v>
      </c>
      <c r="B2344" s="8" t="s">
        <v>215</v>
      </c>
      <c r="C2344" s="54" t="s">
        <v>836</v>
      </c>
      <c r="D2344" s="8">
        <v>2019</v>
      </c>
      <c r="E2344" s="8"/>
      <c r="F2344" s="8">
        <v>1412</v>
      </c>
      <c r="G2344" s="8">
        <v>15</v>
      </c>
      <c r="H2344" s="8">
        <v>1672.492</v>
      </c>
    </row>
    <row r="2345" spans="1:8" s="7" customFormat="1" ht="17.25" hidden="1" customHeight="1" outlineLevel="1" x14ac:dyDescent="0.25">
      <c r="A2345" s="6">
        <v>6764</v>
      </c>
      <c r="B2345" s="8" t="s">
        <v>215</v>
      </c>
      <c r="C2345" s="54" t="s">
        <v>837</v>
      </c>
      <c r="D2345" s="8">
        <v>2019</v>
      </c>
      <c r="E2345" s="8"/>
      <c r="F2345" s="8">
        <v>1358</v>
      </c>
      <c r="G2345" s="8">
        <v>30</v>
      </c>
      <c r="H2345" s="8">
        <v>2392.886</v>
      </c>
    </row>
    <row r="2346" spans="1:8" s="7" customFormat="1" ht="17.25" hidden="1" customHeight="1" outlineLevel="1" x14ac:dyDescent="0.25">
      <c r="A2346" s="6">
        <v>6861</v>
      </c>
      <c r="B2346" s="8" t="s">
        <v>215</v>
      </c>
      <c r="C2346" s="54" t="s">
        <v>838</v>
      </c>
      <c r="D2346" s="8">
        <v>2019</v>
      </c>
      <c r="E2346" s="8"/>
      <c r="F2346" s="8">
        <v>2577</v>
      </c>
      <c r="G2346" s="8">
        <v>150</v>
      </c>
      <c r="H2346" s="8">
        <v>3748.6529999999998</v>
      </c>
    </row>
    <row r="2347" spans="1:8" s="7" customFormat="1" ht="17.25" hidden="1" customHeight="1" outlineLevel="1" x14ac:dyDescent="0.25">
      <c r="A2347" s="6">
        <v>6810</v>
      </c>
      <c r="B2347" s="8" t="s">
        <v>215</v>
      </c>
      <c r="C2347" s="54" t="s">
        <v>839</v>
      </c>
      <c r="D2347" s="8">
        <v>2019</v>
      </c>
      <c r="E2347" s="8"/>
      <c r="F2347" s="8">
        <v>943</v>
      </c>
      <c r="G2347" s="8">
        <v>61.7</v>
      </c>
      <c r="H2347" s="8">
        <v>1195.0340000000001</v>
      </c>
    </row>
    <row r="2348" spans="1:8" s="7" customFormat="1" ht="17.25" hidden="1" customHeight="1" outlineLevel="1" x14ac:dyDescent="0.25">
      <c r="A2348" s="6">
        <v>6862</v>
      </c>
      <c r="B2348" s="8" t="s">
        <v>215</v>
      </c>
      <c r="C2348" s="54" t="s">
        <v>840</v>
      </c>
      <c r="D2348" s="8">
        <v>2019</v>
      </c>
      <c r="E2348" s="8"/>
      <c r="F2348" s="8">
        <v>100</v>
      </c>
      <c r="G2348" s="8">
        <v>150</v>
      </c>
      <c r="H2348" s="8">
        <v>186.61600000000001</v>
      </c>
    </row>
    <row r="2349" spans="1:8" s="7" customFormat="1" ht="17.25" hidden="1" customHeight="1" outlineLevel="1" x14ac:dyDescent="0.25">
      <c r="A2349" s="6">
        <v>6765</v>
      </c>
      <c r="B2349" s="8" t="s">
        <v>215</v>
      </c>
      <c r="C2349" s="54" t="s">
        <v>841</v>
      </c>
      <c r="D2349" s="8">
        <v>2019</v>
      </c>
      <c r="E2349" s="8"/>
      <c r="F2349" s="8">
        <v>110</v>
      </c>
      <c r="G2349" s="8">
        <v>15</v>
      </c>
      <c r="H2349" s="8">
        <v>168.733</v>
      </c>
    </row>
    <row r="2350" spans="1:8" s="7" customFormat="1" ht="17.25" hidden="1" customHeight="1" outlineLevel="1" x14ac:dyDescent="0.25">
      <c r="A2350" s="6">
        <v>6766</v>
      </c>
      <c r="B2350" s="8" t="s">
        <v>215</v>
      </c>
      <c r="C2350" s="54" t="s">
        <v>842</v>
      </c>
      <c r="D2350" s="8">
        <v>2019</v>
      </c>
      <c r="E2350" s="8"/>
      <c r="F2350" s="8">
        <v>30</v>
      </c>
      <c r="G2350" s="8">
        <v>15</v>
      </c>
      <c r="H2350" s="8">
        <v>65.954999999999998</v>
      </c>
    </row>
    <row r="2351" spans="1:8" s="7" customFormat="1" ht="17.25" hidden="1" customHeight="1" outlineLevel="1" x14ac:dyDescent="0.25">
      <c r="A2351" s="6">
        <v>6767</v>
      </c>
      <c r="B2351" s="8" t="s">
        <v>215</v>
      </c>
      <c r="C2351" s="54" t="s">
        <v>843</v>
      </c>
      <c r="D2351" s="8">
        <v>2019</v>
      </c>
      <c r="E2351" s="8"/>
      <c r="F2351" s="8">
        <v>30</v>
      </c>
      <c r="G2351" s="8">
        <v>149</v>
      </c>
      <c r="H2351" s="8">
        <v>88.378</v>
      </c>
    </row>
    <row r="2352" spans="1:8" s="7" customFormat="1" ht="17.25" hidden="1" customHeight="1" outlineLevel="1" x14ac:dyDescent="0.25">
      <c r="A2352" s="6">
        <v>6812</v>
      </c>
      <c r="B2352" s="8" t="s">
        <v>215</v>
      </c>
      <c r="C2352" s="54" t="s">
        <v>844</v>
      </c>
      <c r="D2352" s="8">
        <v>2019</v>
      </c>
      <c r="E2352" s="8"/>
      <c r="F2352" s="8">
        <v>327</v>
      </c>
      <c r="G2352" s="8">
        <v>45</v>
      </c>
      <c r="H2352" s="8">
        <v>889.98099999999999</v>
      </c>
    </row>
    <row r="2353" spans="1:8" s="7" customFormat="1" ht="17.25" hidden="1" customHeight="1" outlineLevel="1" x14ac:dyDescent="0.25">
      <c r="A2353" s="6">
        <v>6815</v>
      </c>
      <c r="B2353" s="8" t="s">
        <v>215</v>
      </c>
      <c r="C2353" s="54" t="s">
        <v>845</v>
      </c>
      <c r="D2353" s="8">
        <v>2019</v>
      </c>
      <c r="E2353" s="8"/>
      <c r="F2353" s="8">
        <v>283</v>
      </c>
      <c r="G2353" s="8">
        <v>50</v>
      </c>
      <c r="H2353" s="8">
        <v>787.59500000000003</v>
      </c>
    </row>
    <row r="2354" spans="1:8" s="7" customFormat="1" ht="17.25" hidden="1" customHeight="1" outlineLevel="1" x14ac:dyDescent="0.25">
      <c r="A2354" s="6">
        <v>1141</v>
      </c>
      <c r="B2354" s="8" t="s">
        <v>215</v>
      </c>
      <c r="C2354" s="54" t="s">
        <v>846</v>
      </c>
      <c r="D2354" s="8">
        <v>2019</v>
      </c>
      <c r="E2354" s="8"/>
      <c r="F2354" s="8">
        <v>30</v>
      </c>
      <c r="G2354" s="8">
        <v>15</v>
      </c>
      <c r="H2354" s="8">
        <v>155.61699999999999</v>
      </c>
    </row>
    <row r="2355" spans="1:8" s="7" customFormat="1" ht="17.25" hidden="1" customHeight="1" outlineLevel="1" x14ac:dyDescent="0.25">
      <c r="A2355" s="6">
        <v>597</v>
      </c>
      <c r="B2355" s="8" t="s">
        <v>215</v>
      </c>
      <c r="C2355" s="54" t="s">
        <v>847</v>
      </c>
      <c r="D2355" s="8">
        <v>2019</v>
      </c>
      <c r="E2355" s="8"/>
      <c r="F2355" s="8">
        <v>8</v>
      </c>
      <c r="G2355" s="8">
        <v>195</v>
      </c>
      <c r="H2355" s="8">
        <v>100.047</v>
      </c>
    </row>
    <row r="2356" spans="1:8" s="7" customFormat="1" ht="17.25" hidden="1" customHeight="1" outlineLevel="1" x14ac:dyDescent="0.25">
      <c r="A2356" s="6">
        <v>617</v>
      </c>
      <c r="B2356" s="8" t="s">
        <v>215</v>
      </c>
      <c r="C2356" s="54" t="s">
        <v>848</v>
      </c>
      <c r="D2356" s="8">
        <v>2019</v>
      </c>
      <c r="E2356" s="8"/>
      <c r="F2356" s="8">
        <v>10</v>
      </c>
      <c r="G2356" s="8">
        <v>177</v>
      </c>
      <c r="H2356" s="8">
        <v>132.19</v>
      </c>
    </row>
    <row r="2357" spans="1:8" s="7" customFormat="1" ht="17.25" hidden="1" customHeight="1" outlineLevel="1" x14ac:dyDescent="0.25">
      <c r="A2357" s="6">
        <v>6863</v>
      </c>
      <c r="B2357" s="8" t="s">
        <v>215</v>
      </c>
      <c r="C2357" s="54" t="s">
        <v>849</v>
      </c>
      <c r="D2357" s="8">
        <v>2019</v>
      </c>
      <c r="E2357" s="8"/>
      <c r="F2357" s="8">
        <v>60</v>
      </c>
      <c r="G2357" s="8">
        <v>100</v>
      </c>
      <c r="H2357" s="8">
        <v>241.81700000000001</v>
      </c>
    </row>
    <row r="2358" spans="1:8" s="7" customFormat="1" ht="17.25" hidden="1" customHeight="1" outlineLevel="1" x14ac:dyDescent="0.25">
      <c r="A2358" s="6">
        <v>2035</v>
      </c>
      <c r="B2358" s="8" t="s">
        <v>215</v>
      </c>
      <c r="C2358" s="54" t="s">
        <v>850</v>
      </c>
      <c r="D2358" s="8">
        <v>2019</v>
      </c>
      <c r="E2358" s="8"/>
      <c r="F2358" s="8">
        <v>40</v>
      </c>
      <c r="G2358" s="8">
        <v>149</v>
      </c>
      <c r="H2358" s="8">
        <v>145.69999999999999</v>
      </c>
    </row>
    <row r="2359" spans="1:8" s="7" customFormat="1" ht="17.25" hidden="1" customHeight="1" outlineLevel="1" x14ac:dyDescent="0.25">
      <c r="A2359" s="6">
        <v>1834</v>
      </c>
      <c r="B2359" s="8" t="s">
        <v>215</v>
      </c>
      <c r="C2359" s="54" t="s">
        <v>851</v>
      </c>
      <c r="D2359" s="8">
        <v>2019</v>
      </c>
      <c r="E2359" s="8"/>
      <c r="F2359" s="8">
        <v>1760</v>
      </c>
      <c r="G2359" s="8">
        <v>150</v>
      </c>
      <c r="H2359" s="8">
        <v>2762.009</v>
      </c>
    </row>
    <row r="2360" spans="1:8" s="7" customFormat="1" ht="17.25" hidden="1" customHeight="1" outlineLevel="1" x14ac:dyDescent="0.25">
      <c r="A2360" s="6">
        <v>677</v>
      </c>
      <c r="B2360" s="8" t="s">
        <v>215</v>
      </c>
      <c r="C2360" s="54" t="s">
        <v>852</v>
      </c>
      <c r="D2360" s="8">
        <v>2019</v>
      </c>
      <c r="E2360" s="8"/>
      <c r="F2360" s="8">
        <v>15</v>
      </c>
      <c r="G2360" s="8">
        <v>3</v>
      </c>
      <c r="H2360" s="8">
        <v>81.316999999999993</v>
      </c>
    </row>
    <row r="2361" spans="1:8" s="7" customFormat="1" ht="17.25" hidden="1" customHeight="1" outlineLevel="1" x14ac:dyDescent="0.25">
      <c r="A2361" s="6">
        <v>6864</v>
      </c>
      <c r="B2361" s="8" t="s">
        <v>215</v>
      </c>
      <c r="C2361" s="54" t="s">
        <v>853</v>
      </c>
      <c r="D2361" s="8">
        <v>2019</v>
      </c>
      <c r="E2361" s="8"/>
      <c r="F2361" s="8">
        <v>60</v>
      </c>
      <c r="G2361" s="8">
        <v>450</v>
      </c>
      <c r="H2361" s="8">
        <v>162.22900000000001</v>
      </c>
    </row>
    <row r="2362" spans="1:8" s="7" customFormat="1" ht="63" hidden="1" outlineLevel="1" x14ac:dyDescent="0.25">
      <c r="A2362" s="6">
        <v>6865</v>
      </c>
      <c r="B2362" s="8" t="s">
        <v>215</v>
      </c>
      <c r="C2362" s="54" t="s">
        <v>854</v>
      </c>
      <c r="D2362" s="8">
        <v>2019</v>
      </c>
      <c r="E2362" s="8"/>
      <c r="F2362" s="8">
        <v>16</v>
      </c>
      <c r="G2362" s="8">
        <v>35</v>
      </c>
      <c r="H2362" s="8">
        <v>77.441509999999994</v>
      </c>
    </row>
    <row r="2363" spans="1:8" s="7" customFormat="1" ht="17.25" hidden="1" customHeight="1" outlineLevel="1" x14ac:dyDescent="0.25">
      <c r="A2363" s="6">
        <v>6794</v>
      </c>
      <c r="B2363" s="8" t="s">
        <v>215</v>
      </c>
      <c r="C2363" s="54" t="s">
        <v>855</v>
      </c>
      <c r="D2363" s="8">
        <v>2019</v>
      </c>
      <c r="E2363" s="8"/>
      <c r="F2363" s="8">
        <v>226</v>
      </c>
      <c r="G2363" s="8">
        <v>15</v>
      </c>
      <c r="H2363" s="8">
        <v>403.11099999999999</v>
      </c>
    </row>
    <row r="2364" spans="1:8" s="7" customFormat="1" ht="17.25" hidden="1" customHeight="1" outlineLevel="1" x14ac:dyDescent="0.25">
      <c r="A2364" s="6">
        <v>6836</v>
      </c>
      <c r="B2364" s="8" t="s">
        <v>215</v>
      </c>
      <c r="C2364" s="54" t="s">
        <v>856</v>
      </c>
      <c r="D2364" s="8">
        <v>2019</v>
      </c>
      <c r="E2364" s="8"/>
      <c r="F2364" s="8">
        <v>23</v>
      </c>
      <c r="G2364" s="8">
        <v>100</v>
      </c>
      <c r="H2364" s="8">
        <v>77.239000000000004</v>
      </c>
    </row>
    <row r="2365" spans="1:8" s="7" customFormat="1" ht="17.25" hidden="1" customHeight="1" outlineLevel="1" x14ac:dyDescent="0.25">
      <c r="A2365" s="6">
        <v>6866</v>
      </c>
      <c r="B2365" s="8" t="s">
        <v>215</v>
      </c>
      <c r="C2365" s="54" t="s">
        <v>857</v>
      </c>
      <c r="D2365" s="8">
        <v>2019</v>
      </c>
      <c r="E2365" s="8"/>
      <c r="F2365" s="8">
        <v>289</v>
      </c>
      <c r="G2365" s="8">
        <v>30</v>
      </c>
      <c r="H2365" s="8">
        <v>394.85399999999998</v>
      </c>
    </row>
    <row r="2366" spans="1:8" s="7" customFormat="1" ht="17.25" hidden="1" customHeight="1" outlineLevel="1" x14ac:dyDescent="0.25">
      <c r="A2366" s="6">
        <v>161</v>
      </c>
      <c r="B2366" s="8" t="s">
        <v>215</v>
      </c>
      <c r="C2366" s="54" t="s">
        <v>858</v>
      </c>
      <c r="D2366" s="8">
        <v>2020</v>
      </c>
      <c r="E2366" s="8"/>
      <c r="F2366" s="8">
        <v>192</v>
      </c>
      <c r="G2366" s="8">
        <v>45</v>
      </c>
      <c r="H2366" s="8">
        <v>380</v>
      </c>
    </row>
    <row r="2367" spans="1:8" s="7" customFormat="1" ht="17.25" hidden="1" customHeight="1" outlineLevel="1" x14ac:dyDescent="0.25">
      <c r="A2367" s="6">
        <v>1820</v>
      </c>
      <c r="B2367" s="8" t="s">
        <v>215</v>
      </c>
      <c r="C2367" s="54" t="s">
        <v>859</v>
      </c>
      <c r="D2367" s="8">
        <v>2020</v>
      </c>
      <c r="E2367" s="8"/>
      <c r="F2367" s="8">
        <v>610</v>
      </c>
      <c r="G2367" s="8">
        <v>15</v>
      </c>
      <c r="H2367" s="8">
        <v>869</v>
      </c>
    </row>
    <row r="2368" spans="1:8" s="7" customFormat="1" ht="17.25" hidden="1" customHeight="1" outlineLevel="1" x14ac:dyDescent="0.25">
      <c r="A2368" s="6">
        <v>1822</v>
      </c>
      <c r="B2368" s="8" t="s">
        <v>215</v>
      </c>
      <c r="C2368" s="54" t="s">
        <v>860</v>
      </c>
      <c r="D2368" s="8">
        <v>2020</v>
      </c>
      <c r="E2368" s="8"/>
      <c r="F2368" s="8">
        <v>90</v>
      </c>
      <c r="G2368" s="8">
        <v>42</v>
      </c>
      <c r="H2368" s="8">
        <v>481</v>
      </c>
    </row>
    <row r="2369" spans="1:8" s="7" customFormat="1" ht="17.25" hidden="1" customHeight="1" outlineLevel="1" x14ac:dyDescent="0.25">
      <c r="A2369" s="6">
        <v>717</v>
      </c>
      <c r="B2369" s="8" t="s">
        <v>215</v>
      </c>
      <c r="C2369" s="54" t="s">
        <v>861</v>
      </c>
      <c r="D2369" s="8">
        <v>2020</v>
      </c>
      <c r="E2369" s="8"/>
      <c r="F2369" s="8">
        <v>158</v>
      </c>
      <c r="G2369" s="8">
        <v>50</v>
      </c>
      <c r="H2369" s="8">
        <v>525</v>
      </c>
    </row>
    <row r="2370" spans="1:8" s="7" customFormat="1" ht="17.25" hidden="1" customHeight="1" outlineLevel="1" x14ac:dyDescent="0.25">
      <c r="A2370" s="6">
        <v>365</v>
      </c>
      <c r="B2370" s="8" t="s">
        <v>215</v>
      </c>
      <c r="C2370" s="54" t="s">
        <v>862</v>
      </c>
      <c r="D2370" s="8">
        <v>2020</v>
      </c>
      <c r="E2370" s="8"/>
      <c r="F2370" s="8">
        <v>65</v>
      </c>
      <c r="G2370" s="8">
        <v>15</v>
      </c>
      <c r="H2370" s="8">
        <v>200</v>
      </c>
    </row>
    <row r="2371" spans="1:8" s="7" customFormat="1" ht="17.25" hidden="1" customHeight="1" outlineLevel="1" x14ac:dyDescent="0.25">
      <c r="A2371" s="6">
        <v>1825</v>
      </c>
      <c r="B2371" s="8" t="s">
        <v>215</v>
      </c>
      <c r="C2371" s="54" t="s">
        <v>863</v>
      </c>
      <c r="D2371" s="8">
        <v>2020</v>
      </c>
      <c r="E2371" s="8"/>
      <c r="F2371" s="8">
        <v>300</v>
      </c>
      <c r="G2371" s="8">
        <v>45</v>
      </c>
      <c r="H2371" s="8">
        <v>867</v>
      </c>
    </row>
    <row r="2372" spans="1:8" s="7" customFormat="1" ht="17.25" hidden="1" customHeight="1" outlineLevel="1" x14ac:dyDescent="0.25">
      <c r="A2372" s="6">
        <v>1805</v>
      </c>
      <c r="B2372" s="8" t="s">
        <v>215</v>
      </c>
      <c r="C2372" s="54" t="s">
        <v>864</v>
      </c>
      <c r="D2372" s="8">
        <v>2020</v>
      </c>
      <c r="E2372" s="8"/>
      <c r="F2372" s="8">
        <v>687</v>
      </c>
      <c r="G2372" s="8">
        <v>100</v>
      </c>
      <c r="H2372" s="8">
        <v>943</v>
      </c>
    </row>
    <row r="2373" spans="1:8" s="7" customFormat="1" ht="17.25" hidden="1" customHeight="1" outlineLevel="1" x14ac:dyDescent="0.25">
      <c r="A2373" s="6">
        <v>188</v>
      </c>
      <c r="B2373" s="8" t="s">
        <v>215</v>
      </c>
      <c r="C2373" s="54" t="s">
        <v>865</v>
      </c>
      <c r="D2373" s="8">
        <v>2020</v>
      </c>
      <c r="E2373" s="8"/>
      <c r="F2373" s="8">
        <v>203</v>
      </c>
      <c r="G2373" s="8">
        <v>52</v>
      </c>
      <c r="H2373" s="8">
        <v>318</v>
      </c>
    </row>
    <row r="2374" spans="1:8" s="7" customFormat="1" ht="17.25" hidden="1" customHeight="1" outlineLevel="1" x14ac:dyDescent="0.25">
      <c r="A2374" s="6">
        <v>857</v>
      </c>
      <c r="B2374" s="8" t="s">
        <v>215</v>
      </c>
      <c r="C2374" s="54" t="s">
        <v>866</v>
      </c>
      <c r="D2374" s="8">
        <v>2020</v>
      </c>
      <c r="E2374" s="8"/>
      <c r="F2374" s="8">
        <v>351</v>
      </c>
      <c r="G2374" s="8">
        <v>15</v>
      </c>
      <c r="H2374" s="8">
        <v>371</v>
      </c>
    </row>
    <row r="2375" spans="1:8" s="7" customFormat="1" ht="17.25" hidden="1" customHeight="1" outlineLevel="1" x14ac:dyDescent="0.25">
      <c r="A2375" s="6">
        <v>1816</v>
      </c>
      <c r="B2375" s="8" t="s">
        <v>215</v>
      </c>
      <c r="C2375" s="54" t="s">
        <v>867</v>
      </c>
      <c r="D2375" s="8">
        <v>2020</v>
      </c>
      <c r="E2375" s="8"/>
      <c r="F2375" s="8">
        <v>100</v>
      </c>
      <c r="G2375" s="8">
        <v>125.9</v>
      </c>
      <c r="H2375" s="8">
        <v>457</v>
      </c>
    </row>
    <row r="2376" spans="1:8" s="7" customFormat="1" ht="17.25" hidden="1" customHeight="1" outlineLevel="1" x14ac:dyDescent="0.25">
      <c r="A2376" s="6">
        <v>236</v>
      </c>
      <c r="B2376" s="8" t="s">
        <v>215</v>
      </c>
      <c r="C2376" s="54" t="s">
        <v>868</v>
      </c>
      <c r="D2376" s="8">
        <v>2020</v>
      </c>
      <c r="E2376" s="8"/>
      <c r="F2376" s="8">
        <v>45</v>
      </c>
      <c r="G2376" s="8">
        <v>20</v>
      </c>
      <c r="H2376" s="8">
        <v>259</v>
      </c>
    </row>
    <row r="2377" spans="1:8" s="7" customFormat="1" ht="17.25" hidden="1" customHeight="1" outlineLevel="1" x14ac:dyDescent="0.25">
      <c r="A2377" s="6">
        <v>1818</v>
      </c>
      <c r="B2377" s="8" t="s">
        <v>215</v>
      </c>
      <c r="C2377" s="54" t="s">
        <v>869</v>
      </c>
      <c r="D2377" s="8">
        <v>2020</v>
      </c>
      <c r="E2377" s="8"/>
      <c r="F2377" s="8">
        <v>346</v>
      </c>
      <c r="G2377" s="8">
        <v>50</v>
      </c>
      <c r="H2377" s="8">
        <v>498</v>
      </c>
    </row>
    <row r="2378" spans="1:8" s="7" customFormat="1" ht="17.25" hidden="1" customHeight="1" outlineLevel="1" x14ac:dyDescent="0.25">
      <c r="A2378" s="6">
        <v>93</v>
      </c>
      <c r="B2378" s="8" t="s">
        <v>215</v>
      </c>
      <c r="C2378" s="54" t="s">
        <v>870</v>
      </c>
      <c r="D2378" s="8">
        <v>2020</v>
      </c>
      <c r="E2378" s="8"/>
      <c r="F2378" s="8">
        <v>10</v>
      </c>
      <c r="G2378" s="8">
        <v>30</v>
      </c>
      <c r="H2378" s="8">
        <v>79</v>
      </c>
    </row>
    <row r="2379" spans="1:8" s="7" customFormat="1" ht="17.25" hidden="1" customHeight="1" outlineLevel="1" x14ac:dyDescent="0.25">
      <c r="A2379" s="6">
        <v>1824</v>
      </c>
      <c r="B2379" s="8" t="s">
        <v>215</v>
      </c>
      <c r="C2379" s="54" t="s">
        <v>871</v>
      </c>
      <c r="D2379" s="8">
        <v>2020</v>
      </c>
      <c r="E2379" s="8"/>
      <c r="F2379" s="8">
        <v>45</v>
      </c>
      <c r="G2379" s="8">
        <v>15</v>
      </c>
      <c r="H2379" s="8">
        <v>89</v>
      </c>
    </row>
    <row r="2380" spans="1:8" s="7" customFormat="1" ht="17.25" hidden="1" customHeight="1" outlineLevel="1" x14ac:dyDescent="0.25">
      <c r="A2380" s="6">
        <v>291</v>
      </c>
      <c r="B2380" s="8" t="s">
        <v>215</v>
      </c>
      <c r="C2380" s="54" t="s">
        <v>872</v>
      </c>
      <c r="D2380" s="8">
        <v>2020</v>
      </c>
      <c r="E2380" s="8"/>
      <c r="F2380" s="8">
        <v>5</v>
      </c>
      <c r="G2380" s="8">
        <v>15</v>
      </c>
      <c r="H2380" s="8">
        <v>81</v>
      </c>
    </row>
    <row r="2381" spans="1:8" s="7" customFormat="1" ht="17.25" hidden="1" customHeight="1" outlineLevel="1" x14ac:dyDescent="0.25">
      <c r="A2381" s="6">
        <v>516</v>
      </c>
      <c r="B2381" s="8" t="s">
        <v>215</v>
      </c>
      <c r="C2381" s="54" t="s">
        <v>873</v>
      </c>
      <c r="D2381" s="8">
        <v>2020</v>
      </c>
      <c r="E2381" s="8"/>
      <c r="F2381" s="8">
        <v>140</v>
      </c>
      <c r="G2381" s="8">
        <v>205</v>
      </c>
      <c r="H2381" s="8">
        <v>139</v>
      </c>
    </row>
    <row r="2382" spans="1:8" s="7" customFormat="1" ht="17.25" hidden="1" customHeight="1" outlineLevel="1" x14ac:dyDescent="0.25">
      <c r="A2382" s="6">
        <v>1815</v>
      </c>
      <c r="B2382" s="8" t="s">
        <v>215</v>
      </c>
      <c r="C2382" s="54" t="s">
        <v>874</v>
      </c>
      <c r="D2382" s="8">
        <v>2020</v>
      </c>
      <c r="E2382" s="8"/>
      <c r="F2382" s="8">
        <v>135</v>
      </c>
      <c r="G2382" s="8">
        <v>15</v>
      </c>
      <c r="H2382" s="8">
        <v>279</v>
      </c>
    </row>
    <row r="2383" spans="1:8" s="7" customFormat="1" ht="17.25" hidden="1" customHeight="1" outlineLevel="1" x14ac:dyDescent="0.25">
      <c r="A2383" s="6">
        <v>1660</v>
      </c>
      <c r="B2383" s="8" t="s">
        <v>215</v>
      </c>
      <c r="C2383" s="54" t="s">
        <v>875</v>
      </c>
      <c r="D2383" s="8">
        <v>2020</v>
      </c>
      <c r="E2383" s="8"/>
      <c r="F2383" s="8">
        <v>55</v>
      </c>
      <c r="G2383" s="8">
        <v>437</v>
      </c>
      <c r="H2383" s="8">
        <v>347.51499999999999</v>
      </c>
    </row>
    <row r="2384" spans="1:8" s="7" customFormat="1" ht="17.25" hidden="1" customHeight="1" outlineLevel="1" x14ac:dyDescent="0.25">
      <c r="A2384" s="6">
        <v>147</v>
      </c>
      <c r="B2384" s="8" t="s">
        <v>215</v>
      </c>
      <c r="C2384" s="54" t="s">
        <v>876</v>
      </c>
      <c r="D2384" s="8">
        <v>2020</v>
      </c>
      <c r="E2384" s="8"/>
      <c r="F2384" s="8">
        <v>475</v>
      </c>
      <c r="G2384" s="8">
        <v>300</v>
      </c>
      <c r="H2384" s="8">
        <v>911.03899999999999</v>
      </c>
    </row>
    <row r="2385" spans="1:8" s="7" customFormat="1" ht="17.25" hidden="1" customHeight="1" outlineLevel="1" x14ac:dyDescent="0.25">
      <c r="A2385" s="6">
        <v>177</v>
      </c>
      <c r="B2385" s="8" t="s">
        <v>215</v>
      </c>
      <c r="C2385" s="54" t="s">
        <v>877</v>
      </c>
      <c r="D2385" s="8">
        <v>2020</v>
      </c>
      <c r="E2385" s="8"/>
      <c r="F2385" s="8">
        <v>149</v>
      </c>
      <c r="G2385" s="8">
        <v>75</v>
      </c>
      <c r="H2385" s="8">
        <v>475.476</v>
      </c>
    </row>
    <row r="2386" spans="1:8" s="7" customFormat="1" ht="17.25" hidden="1" customHeight="1" outlineLevel="1" x14ac:dyDescent="0.25">
      <c r="A2386" s="6">
        <v>1761</v>
      </c>
      <c r="B2386" s="8" t="s">
        <v>215</v>
      </c>
      <c r="C2386" s="54" t="s">
        <v>878</v>
      </c>
      <c r="D2386" s="8">
        <v>2020</v>
      </c>
      <c r="E2386" s="8"/>
      <c r="F2386" s="8">
        <v>59</v>
      </c>
      <c r="G2386" s="8">
        <v>100</v>
      </c>
      <c r="H2386" s="8">
        <v>272.08100000000002</v>
      </c>
    </row>
    <row r="2387" spans="1:8" s="7" customFormat="1" ht="17.25" hidden="1" customHeight="1" outlineLevel="1" x14ac:dyDescent="0.25">
      <c r="A2387" s="6">
        <v>444</v>
      </c>
      <c r="B2387" s="8" t="s">
        <v>215</v>
      </c>
      <c r="C2387" s="54" t="s">
        <v>879</v>
      </c>
      <c r="D2387" s="8">
        <v>2020</v>
      </c>
      <c r="E2387" s="8"/>
      <c r="F2387" s="8">
        <v>585</v>
      </c>
      <c r="G2387" s="8">
        <v>642</v>
      </c>
      <c r="H2387" s="8">
        <v>1634.4880000000001</v>
      </c>
    </row>
    <row r="2388" spans="1:8" s="7" customFormat="1" ht="17.25" hidden="1" customHeight="1" outlineLevel="1" x14ac:dyDescent="0.25">
      <c r="A2388" s="6">
        <v>1751</v>
      </c>
      <c r="B2388" s="8" t="s">
        <v>215</v>
      </c>
      <c r="C2388" s="54" t="s">
        <v>880</v>
      </c>
      <c r="D2388" s="8">
        <v>2020</v>
      </c>
      <c r="E2388" s="8"/>
      <c r="F2388" s="8">
        <v>478</v>
      </c>
      <c r="G2388" s="8">
        <v>90</v>
      </c>
      <c r="H2388" s="8">
        <v>733.32100000000003</v>
      </c>
    </row>
    <row r="2389" spans="1:8" s="7" customFormat="1" ht="17.25" hidden="1" customHeight="1" outlineLevel="1" x14ac:dyDescent="0.25">
      <c r="A2389" s="6">
        <v>1750</v>
      </c>
      <c r="B2389" s="8" t="s">
        <v>215</v>
      </c>
      <c r="C2389" s="54" t="s">
        <v>881</v>
      </c>
      <c r="D2389" s="8">
        <v>2020</v>
      </c>
      <c r="E2389" s="8"/>
      <c r="F2389" s="8">
        <v>917</v>
      </c>
      <c r="G2389" s="8">
        <v>50</v>
      </c>
      <c r="H2389" s="8">
        <v>1347.22</v>
      </c>
    </row>
    <row r="2390" spans="1:8" s="7" customFormat="1" ht="17.25" hidden="1" customHeight="1" outlineLevel="1" x14ac:dyDescent="0.25">
      <c r="A2390" s="6">
        <v>1715</v>
      </c>
      <c r="B2390" s="8" t="s">
        <v>215</v>
      </c>
      <c r="C2390" s="54" t="s">
        <v>882</v>
      </c>
      <c r="D2390" s="8">
        <v>2020</v>
      </c>
      <c r="E2390" s="8"/>
      <c r="F2390" s="8">
        <v>5</v>
      </c>
      <c r="G2390" s="8">
        <v>90</v>
      </c>
      <c r="H2390" s="8">
        <v>56.856000000000002</v>
      </c>
    </row>
    <row r="2391" spans="1:8" s="7" customFormat="1" ht="17.25" hidden="1" customHeight="1" outlineLevel="1" x14ac:dyDescent="0.25">
      <c r="A2391" s="6">
        <v>1620</v>
      </c>
      <c r="B2391" s="8" t="s">
        <v>215</v>
      </c>
      <c r="C2391" s="54" t="s">
        <v>883</v>
      </c>
      <c r="D2391" s="8">
        <v>2020</v>
      </c>
      <c r="E2391" s="8"/>
      <c r="F2391" s="8">
        <v>90</v>
      </c>
      <c r="G2391" s="8">
        <v>100</v>
      </c>
      <c r="H2391" s="8">
        <v>186.20500000000001</v>
      </c>
    </row>
    <row r="2392" spans="1:8" s="7" customFormat="1" ht="17.25" hidden="1" customHeight="1" outlineLevel="1" x14ac:dyDescent="0.25">
      <c r="A2392" s="6">
        <v>684</v>
      </c>
      <c r="B2392" s="8" t="s">
        <v>215</v>
      </c>
      <c r="C2392" s="54" t="s">
        <v>884</v>
      </c>
      <c r="D2392" s="8">
        <v>2020</v>
      </c>
      <c r="E2392" s="8"/>
      <c r="F2392" s="8">
        <v>23</v>
      </c>
      <c r="G2392" s="8">
        <v>150</v>
      </c>
      <c r="H2392" s="8">
        <v>81.602000000000004</v>
      </c>
    </row>
    <row r="2393" spans="1:8" s="7" customFormat="1" ht="17.25" hidden="1" customHeight="1" outlineLevel="1" x14ac:dyDescent="0.25">
      <c r="A2393" s="6">
        <v>240</v>
      </c>
      <c r="B2393" s="8" t="s">
        <v>215</v>
      </c>
      <c r="C2393" s="54" t="s">
        <v>885</v>
      </c>
      <c r="D2393" s="8">
        <v>2020</v>
      </c>
      <c r="E2393" s="8"/>
      <c r="F2393" s="8">
        <v>6</v>
      </c>
      <c r="G2393" s="8">
        <v>172.5</v>
      </c>
      <c r="H2393" s="8">
        <v>28.097999999999999</v>
      </c>
    </row>
    <row r="2394" spans="1:8" s="7" customFormat="1" ht="17.25" hidden="1" customHeight="1" outlineLevel="1" x14ac:dyDescent="0.25">
      <c r="A2394" s="6">
        <v>544</v>
      </c>
      <c r="B2394" s="8" t="s">
        <v>215</v>
      </c>
      <c r="C2394" s="54" t="s">
        <v>886</v>
      </c>
      <c r="D2394" s="8">
        <v>2020</v>
      </c>
      <c r="E2394" s="8"/>
      <c r="F2394" s="8">
        <v>60</v>
      </c>
      <c r="G2394" s="8">
        <v>15</v>
      </c>
      <c r="H2394" s="8">
        <v>71.87</v>
      </c>
    </row>
    <row r="2395" spans="1:8" s="7" customFormat="1" ht="17.25" hidden="1" customHeight="1" outlineLevel="1" x14ac:dyDescent="0.25">
      <c r="A2395" s="6">
        <v>1720</v>
      </c>
      <c r="B2395" s="8" t="s">
        <v>215</v>
      </c>
      <c r="C2395" s="54" t="s">
        <v>887</v>
      </c>
      <c r="D2395" s="8">
        <v>2020</v>
      </c>
      <c r="E2395" s="8"/>
      <c r="F2395" s="8">
        <v>41</v>
      </c>
      <c r="G2395" s="8">
        <v>10</v>
      </c>
      <c r="H2395" s="8">
        <v>230.76900000000001</v>
      </c>
    </row>
    <row r="2396" spans="1:8" s="7" customFormat="1" ht="17.25" hidden="1" customHeight="1" outlineLevel="1" x14ac:dyDescent="0.25">
      <c r="A2396" s="6">
        <v>984</v>
      </c>
      <c r="B2396" s="8" t="s">
        <v>215</v>
      </c>
      <c r="C2396" s="54" t="s">
        <v>888</v>
      </c>
      <c r="D2396" s="8">
        <v>2020</v>
      </c>
      <c r="E2396" s="8"/>
      <c r="F2396" s="8">
        <v>120</v>
      </c>
      <c r="G2396" s="8">
        <v>40</v>
      </c>
      <c r="H2396" s="8">
        <v>250.47900000000001</v>
      </c>
    </row>
    <row r="2397" spans="1:8" s="7" customFormat="1" ht="17.25" hidden="1" customHeight="1" outlineLevel="1" x14ac:dyDescent="0.25">
      <c r="A2397" s="6">
        <v>1744</v>
      </c>
      <c r="B2397" s="8" t="s">
        <v>215</v>
      </c>
      <c r="C2397" s="54" t="s">
        <v>889</v>
      </c>
      <c r="D2397" s="8">
        <v>2020</v>
      </c>
      <c r="E2397" s="8"/>
      <c r="F2397" s="8">
        <v>20</v>
      </c>
      <c r="G2397" s="8">
        <v>63</v>
      </c>
      <c r="H2397" s="8">
        <v>98.501999999999995</v>
      </c>
    </row>
    <row r="2398" spans="1:8" s="7" customFormat="1" ht="17.25" hidden="1" customHeight="1" outlineLevel="1" x14ac:dyDescent="0.25">
      <c r="A2398" s="6">
        <v>471</v>
      </c>
      <c r="B2398" s="8" t="s">
        <v>215</v>
      </c>
      <c r="C2398" s="54" t="s">
        <v>890</v>
      </c>
      <c r="D2398" s="8">
        <v>2020</v>
      </c>
      <c r="E2398" s="8"/>
      <c r="F2398" s="8">
        <v>46</v>
      </c>
      <c r="G2398" s="8">
        <v>60</v>
      </c>
      <c r="H2398" s="8">
        <v>199.363</v>
      </c>
    </row>
    <row r="2399" spans="1:8" s="7" customFormat="1" ht="17.25" hidden="1" customHeight="1" outlineLevel="1" x14ac:dyDescent="0.25">
      <c r="A2399" s="6">
        <v>1722</v>
      </c>
      <c r="B2399" s="8" t="s">
        <v>215</v>
      </c>
      <c r="C2399" s="54" t="s">
        <v>891</v>
      </c>
      <c r="D2399" s="8">
        <v>2020</v>
      </c>
      <c r="E2399" s="8"/>
      <c r="F2399" s="8">
        <v>5</v>
      </c>
      <c r="G2399" s="8">
        <v>180</v>
      </c>
      <c r="H2399" s="8">
        <v>89.468000000000004</v>
      </c>
    </row>
    <row r="2400" spans="1:8" s="7" customFormat="1" ht="17.25" hidden="1" customHeight="1" outlineLevel="1" x14ac:dyDescent="0.25">
      <c r="A2400" s="6">
        <v>577</v>
      </c>
      <c r="B2400" s="8" t="s">
        <v>215</v>
      </c>
      <c r="C2400" s="54" t="s">
        <v>892</v>
      </c>
      <c r="D2400" s="8">
        <v>2020</v>
      </c>
      <c r="E2400" s="8"/>
      <c r="F2400" s="8">
        <v>13</v>
      </c>
      <c r="G2400" s="8">
        <v>150</v>
      </c>
      <c r="H2400" s="8">
        <v>133.02500000000001</v>
      </c>
    </row>
    <row r="2401" spans="1:8" s="7" customFormat="1" ht="17.25" hidden="1" customHeight="1" outlineLevel="1" x14ac:dyDescent="0.25">
      <c r="A2401" s="6">
        <v>1647</v>
      </c>
      <c r="B2401" s="8" t="s">
        <v>215</v>
      </c>
      <c r="C2401" s="54" t="s">
        <v>893</v>
      </c>
      <c r="D2401" s="8">
        <v>2020</v>
      </c>
      <c r="E2401" s="8"/>
      <c r="F2401" s="8">
        <v>6</v>
      </c>
      <c r="G2401" s="8">
        <v>145</v>
      </c>
      <c r="H2401" s="8">
        <v>87.748999999999995</v>
      </c>
    </row>
    <row r="2402" spans="1:8" s="7" customFormat="1" ht="17.25" hidden="1" customHeight="1" outlineLevel="1" x14ac:dyDescent="0.25">
      <c r="A2402" s="6">
        <v>370</v>
      </c>
      <c r="B2402" s="8" t="s">
        <v>215</v>
      </c>
      <c r="C2402" s="54" t="s">
        <v>894</v>
      </c>
      <c r="D2402" s="8">
        <v>2020</v>
      </c>
      <c r="E2402" s="8"/>
      <c r="F2402" s="8">
        <v>7</v>
      </c>
      <c r="G2402" s="8">
        <v>150</v>
      </c>
      <c r="H2402" s="8">
        <v>73.891000000000005</v>
      </c>
    </row>
    <row r="2403" spans="1:8" s="7" customFormat="1" ht="17.25" hidden="1" customHeight="1" outlineLevel="1" x14ac:dyDescent="0.25">
      <c r="A2403" s="6">
        <v>1072</v>
      </c>
      <c r="B2403" s="8" t="s">
        <v>215</v>
      </c>
      <c r="C2403" s="54" t="s">
        <v>895</v>
      </c>
      <c r="D2403" s="8">
        <v>2020</v>
      </c>
      <c r="E2403" s="8"/>
      <c r="F2403" s="8">
        <v>20</v>
      </c>
      <c r="G2403" s="8">
        <v>15</v>
      </c>
      <c r="H2403" s="8">
        <v>41.87</v>
      </c>
    </row>
    <row r="2404" spans="1:8" s="7" customFormat="1" ht="17.25" hidden="1" customHeight="1" outlineLevel="1" x14ac:dyDescent="0.25">
      <c r="A2404" s="6">
        <v>396</v>
      </c>
      <c r="B2404" s="8" t="s">
        <v>215</v>
      </c>
      <c r="C2404" s="54" t="s">
        <v>10</v>
      </c>
      <c r="D2404" s="8">
        <v>2020</v>
      </c>
      <c r="E2404" s="8"/>
      <c r="F2404" s="8">
        <v>3</v>
      </c>
      <c r="G2404" s="8">
        <v>115</v>
      </c>
      <c r="H2404" s="8">
        <v>64.91</v>
      </c>
    </row>
    <row r="2405" spans="1:8" s="7" customFormat="1" ht="17.25" hidden="1" customHeight="1" outlineLevel="1" x14ac:dyDescent="0.25">
      <c r="A2405" s="6">
        <v>397</v>
      </c>
      <c r="B2405" s="8" t="s">
        <v>215</v>
      </c>
      <c r="C2405" s="54" t="s">
        <v>896</v>
      </c>
      <c r="D2405" s="8">
        <v>2020</v>
      </c>
      <c r="E2405" s="8"/>
      <c r="F2405" s="8">
        <v>63</v>
      </c>
      <c r="G2405" s="8">
        <v>150</v>
      </c>
      <c r="H2405" s="8">
        <v>74.902000000000001</v>
      </c>
    </row>
    <row r="2406" spans="1:8" s="7" customFormat="1" ht="17.25" hidden="1" customHeight="1" outlineLevel="1" x14ac:dyDescent="0.25">
      <c r="A2406" s="6">
        <v>1741</v>
      </c>
      <c r="B2406" s="8" t="s">
        <v>215</v>
      </c>
      <c r="C2406" s="54" t="s">
        <v>897</v>
      </c>
      <c r="D2406" s="8">
        <v>2020</v>
      </c>
      <c r="E2406" s="8"/>
      <c r="F2406" s="8">
        <v>160</v>
      </c>
      <c r="G2406" s="8">
        <v>150</v>
      </c>
      <c r="H2406" s="8">
        <v>453.65300000000002</v>
      </c>
    </row>
    <row r="2407" spans="1:8" s="7" customFormat="1" ht="17.25" hidden="1" customHeight="1" outlineLevel="1" x14ac:dyDescent="0.25">
      <c r="A2407" s="6">
        <v>104</v>
      </c>
      <c r="B2407" s="8" t="s">
        <v>215</v>
      </c>
      <c r="C2407" s="54" t="s">
        <v>898</v>
      </c>
      <c r="D2407" s="8">
        <v>2020</v>
      </c>
      <c r="E2407" s="8"/>
      <c r="F2407" s="8">
        <v>5</v>
      </c>
      <c r="G2407" s="8">
        <v>40</v>
      </c>
      <c r="H2407" s="8">
        <v>87.028000000000006</v>
      </c>
    </row>
    <row r="2408" spans="1:8" s="7" customFormat="1" ht="17.25" hidden="1" customHeight="1" outlineLevel="1" x14ac:dyDescent="0.25">
      <c r="A2408" s="6">
        <v>794</v>
      </c>
      <c r="B2408" s="8" t="s">
        <v>215</v>
      </c>
      <c r="C2408" s="54" t="s">
        <v>899</v>
      </c>
      <c r="D2408" s="8">
        <v>2020</v>
      </c>
      <c r="E2408" s="8"/>
      <c r="F2408" s="8">
        <v>5</v>
      </c>
      <c r="G2408" s="8">
        <v>15</v>
      </c>
      <c r="H2408" s="8">
        <v>86.906000000000006</v>
      </c>
    </row>
    <row r="2409" spans="1:8" s="7" customFormat="1" ht="17.25" hidden="1" customHeight="1" outlineLevel="1" x14ac:dyDescent="0.25">
      <c r="A2409" s="6">
        <v>1760</v>
      </c>
      <c r="B2409" s="8" t="s">
        <v>215</v>
      </c>
      <c r="C2409" s="54" t="s">
        <v>900</v>
      </c>
      <c r="D2409" s="8">
        <v>2020</v>
      </c>
      <c r="E2409" s="8"/>
      <c r="F2409" s="8">
        <v>463</v>
      </c>
      <c r="G2409" s="8">
        <v>150</v>
      </c>
      <c r="H2409" s="8">
        <v>1204.5170000000001</v>
      </c>
    </row>
    <row r="2410" spans="1:8" s="7" customFormat="1" ht="17.25" hidden="1" customHeight="1" outlineLevel="1" x14ac:dyDescent="0.25">
      <c r="A2410" s="6">
        <v>1742</v>
      </c>
      <c r="B2410" s="8" t="s">
        <v>215</v>
      </c>
      <c r="C2410" s="54" t="s">
        <v>901</v>
      </c>
      <c r="D2410" s="8">
        <v>2020</v>
      </c>
      <c r="E2410" s="8"/>
      <c r="F2410" s="8">
        <v>15</v>
      </c>
      <c r="G2410" s="8">
        <v>150</v>
      </c>
      <c r="H2410" s="8">
        <v>80.954999999999998</v>
      </c>
    </row>
    <row r="2411" spans="1:8" s="7" customFormat="1" ht="17.25" hidden="1" customHeight="1" outlineLevel="1" x14ac:dyDescent="0.25">
      <c r="A2411" s="6">
        <v>1737</v>
      </c>
      <c r="B2411" s="8" t="s">
        <v>215</v>
      </c>
      <c r="C2411" s="54" t="s">
        <v>902</v>
      </c>
      <c r="D2411" s="8">
        <v>2020</v>
      </c>
      <c r="E2411" s="8"/>
      <c r="F2411" s="8">
        <v>10</v>
      </c>
      <c r="G2411" s="8">
        <v>50</v>
      </c>
      <c r="H2411" s="8">
        <v>72.694000000000003</v>
      </c>
    </row>
    <row r="2412" spans="1:8" s="7" customFormat="1" ht="17.25" hidden="1" customHeight="1" outlineLevel="1" x14ac:dyDescent="0.25">
      <c r="A2412" s="6">
        <v>1719</v>
      </c>
      <c r="B2412" s="8" t="s">
        <v>215</v>
      </c>
      <c r="C2412" s="54" t="s">
        <v>903</v>
      </c>
      <c r="D2412" s="8">
        <v>2020</v>
      </c>
      <c r="E2412" s="8"/>
      <c r="F2412" s="8">
        <v>10</v>
      </c>
      <c r="G2412" s="8">
        <v>100</v>
      </c>
      <c r="H2412" s="8">
        <v>60.308999999999997</v>
      </c>
    </row>
    <row r="2413" spans="1:8" s="7" customFormat="1" ht="17.25" hidden="1" customHeight="1" outlineLevel="1" x14ac:dyDescent="0.25">
      <c r="A2413" s="6">
        <v>1738</v>
      </c>
      <c r="B2413" s="8" t="s">
        <v>215</v>
      </c>
      <c r="C2413" s="54" t="s">
        <v>904</v>
      </c>
      <c r="D2413" s="8">
        <v>2020</v>
      </c>
      <c r="E2413" s="8"/>
      <c r="F2413" s="8">
        <v>225</v>
      </c>
      <c r="G2413" s="8">
        <v>50</v>
      </c>
      <c r="H2413" s="8">
        <v>554.08699999999999</v>
      </c>
    </row>
    <row r="2414" spans="1:8" s="7" customFormat="1" ht="17.25" hidden="1" customHeight="1" outlineLevel="1" x14ac:dyDescent="0.25">
      <c r="A2414" s="6">
        <v>1736</v>
      </c>
      <c r="B2414" s="8" t="s">
        <v>215</v>
      </c>
      <c r="C2414" s="54" t="s">
        <v>905</v>
      </c>
      <c r="D2414" s="8">
        <v>2020</v>
      </c>
      <c r="E2414" s="8"/>
      <c r="F2414" s="8">
        <v>39</v>
      </c>
      <c r="G2414" s="8">
        <v>100</v>
      </c>
      <c r="H2414" s="8">
        <v>116.01300000000001</v>
      </c>
    </row>
    <row r="2415" spans="1:8" s="7" customFormat="1" ht="17.25" hidden="1" customHeight="1" outlineLevel="1" x14ac:dyDescent="0.25">
      <c r="A2415" s="6">
        <v>1713</v>
      </c>
      <c r="B2415" s="8" t="s">
        <v>215</v>
      </c>
      <c r="C2415" s="54" t="s">
        <v>906</v>
      </c>
      <c r="D2415" s="8">
        <v>2020</v>
      </c>
      <c r="E2415" s="8"/>
      <c r="F2415" s="8">
        <v>25</v>
      </c>
      <c r="G2415" s="8">
        <v>150</v>
      </c>
      <c r="H2415" s="8">
        <v>180.76</v>
      </c>
    </row>
    <row r="2416" spans="1:8" s="7" customFormat="1" ht="17.25" hidden="1" customHeight="1" outlineLevel="1" x14ac:dyDescent="0.25">
      <c r="A2416" s="6">
        <v>1747</v>
      </c>
      <c r="B2416" s="8" t="s">
        <v>215</v>
      </c>
      <c r="C2416" s="54" t="s">
        <v>907</v>
      </c>
      <c r="D2416" s="8">
        <v>2020</v>
      </c>
      <c r="E2416" s="8"/>
      <c r="F2416" s="8">
        <v>21</v>
      </c>
      <c r="G2416" s="8">
        <v>150</v>
      </c>
      <c r="H2416" s="8">
        <v>156.036</v>
      </c>
    </row>
    <row r="2417" spans="1:8" s="7" customFormat="1" ht="17.25" hidden="1" customHeight="1" outlineLevel="1" x14ac:dyDescent="0.25">
      <c r="A2417" s="6">
        <v>1701</v>
      </c>
      <c r="B2417" s="8" t="s">
        <v>215</v>
      </c>
      <c r="C2417" s="54" t="s">
        <v>908</v>
      </c>
      <c r="D2417" s="8">
        <v>2020</v>
      </c>
      <c r="E2417" s="8"/>
      <c r="F2417" s="8">
        <v>20</v>
      </c>
      <c r="G2417" s="8">
        <v>150</v>
      </c>
      <c r="H2417" s="8">
        <v>189.40199999999999</v>
      </c>
    </row>
    <row r="2418" spans="1:8" s="7" customFormat="1" ht="17.25" hidden="1" customHeight="1" outlineLevel="1" x14ac:dyDescent="0.25">
      <c r="A2418" s="6">
        <v>1145</v>
      </c>
      <c r="B2418" s="8" t="s">
        <v>215</v>
      </c>
      <c r="C2418" s="54" t="s">
        <v>909</v>
      </c>
      <c r="D2418" s="8">
        <v>2020</v>
      </c>
      <c r="E2418" s="8"/>
      <c r="F2418" s="8">
        <v>15</v>
      </c>
      <c r="G2418" s="8">
        <v>15</v>
      </c>
      <c r="H2418" s="8">
        <v>77.724000000000004</v>
      </c>
    </row>
    <row r="2419" spans="1:8" s="7" customFormat="1" ht="17.25" hidden="1" customHeight="1" outlineLevel="1" x14ac:dyDescent="0.25">
      <c r="A2419" s="6">
        <v>1756</v>
      </c>
      <c r="B2419" s="8" t="s">
        <v>215</v>
      </c>
      <c r="C2419" s="54" t="s">
        <v>910</v>
      </c>
      <c r="D2419" s="8">
        <v>2020</v>
      </c>
      <c r="E2419" s="8"/>
      <c r="F2419" s="8">
        <v>10</v>
      </c>
      <c r="G2419" s="8">
        <v>145</v>
      </c>
      <c r="H2419" s="8">
        <v>67.727000000000004</v>
      </c>
    </row>
    <row r="2420" spans="1:8" s="7" customFormat="1" ht="17.25" hidden="1" customHeight="1" outlineLevel="1" x14ac:dyDescent="0.25">
      <c r="A2420" s="6">
        <v>1749</v>
      </c>
      <c r="B2420" s="8" t="s">
        <v>215</v>
      </c>
      <c r="C2420" s="54" t="s">
        <v>911</v>
      </c>
      <c r="D2420" s="8">
        <v>2020</v>
      </c>
      <c r="E2420" s="8"/>
      <c r="F2420" s="8">
        <v>1176</v>
      </c>
      <c r="G2420" s="8">
        <v>15</v>
      </c>
      <c r="H2420" s="8">
        <v>1796.3630000000001</v>
      </c>
    </row>
    <row r="2421" spans="1:8" s="7" customFormat="1" ht="17.25" hidden="1" customHeight="1" outlineLevel="1" x14ac:dyDescent="0.25">
      <c r="A2421" s="6">
        <v>1704</v>
      </c>
      <c r="B2421" s="8" t="s">
        <v>215</v>
      </c>
      <c r="C2421" s="54" t="s">
        <v>912</v>
      </c>
      <c r="D2421" s="8">
        <v>2020</v>
      </c>
      <c r="E2421" s="8"/>
      <c r="F2421" s="8">
        <v>32</v>
      </c>
      <c r="G2421" s="8">
        <v>1020</v>
      </c>
      <c r="H2421" s="8">
        <v>530.10799999999995</v>
      </c>
    </row>
    <row r="2422" spans="1:8" s="7" customFormat="1" ht="17.25" hidden="1" customHeight="1" outlineLevel="1" x14ac:dyDescent="0.25">
      <c r="A2422" s="6">
        <v>1658</v>
      </c>
      <c r="B2422" s="8" t="s">
        <v>215</v>
      </c>
      <c r="C2422" s="54" t="s">
        <v>913</v>
      </c>
      <c r="D2422" s="8">
        <v>2020</v>
      </c>
      <c r="E2422" s="8"/>
      <c r="F2422" s="8">
        <v>50</v>
      </c>
      <c r="G2422" s="8">
        <v>15</v>
      </c>
      <c r="H2422" s="8">
        <v>94.620999999999995</v>
      </c>
    </row>
    <row r="2423" spans="1:8" s="7" customFormat="1" ht="17.25" hidden="1" customHeight="1" outlineLevel="1" x14ac:dyDescent="0.25">
      <c r="A2423" s="6">
        <v>256</v>
      </c>
      <c r="B2423" s="8" t="s">
        <v>215</v>
      </c>
      <c r="C2423" s="54" t="s">
        <v>914</v>
      </c>
      <c r="D2423" s="8">
        <v>2020</v>
      </c>
      <c r="E2423" s="8"/>
      <c r="F2423" s="8">
        <v>118</v>
      </c>
      <c r="G2423" s="8">
        <v>90</v>
      </c>
      <c r="H2423" s="8">
        <v>446.19600000000003</v>
      </c>
    </row>
    <row r="2424" spans="1:8" s="7" customFormat="1" ht="17.25" hidden="1" customHeight="1" outlineLevel="1" x14ac:dyDescent="0.25">
      <c r="A2424" s="6">
        <v>1622</v>
      </c>
      <c r="B2424" s="8" t="s">
        <v>215</v>
      </c>
      <c r="C2424" s="54" t="s">
        <v>915</v>
      </c>
      <c r="D2424" s="8">
        <v>2020</v>
      </c>
      <c r="E2424" s="8"/>
      <c r="F2424" s="8">
        <v>693</v>
      </c>
      <c r="G2424" s="8">
        <v>75</v>
      </c>
      <c r="H2424" s="8">
        <v>1003.1495</v>
      </c>
    </row>
    <row r="2425" spans="1:8" s="7" customFormat="1" ht="17.25" hidden="1" customHeight="1" outlineLevel="1" x14ac:dyDescent="0.25">
      <c r="A2425" s="6">
        <v>1665</v>
      </c>
      <c r="B2425" s="8" t="s">
        <v>215</v>
      </c>
      <c r="C2425" s="54" t="s">
        <v>916</v>
      </c>
      <c r="D2425" s="8">
        <v>2020</v>
      </c>
      <c r="E2425" s="8"/>
      <c r="F2425" s="8">
        <v>60</v>
      </c>
      <c r="G2425" s="8">
        <v>150</v>
      </c>
      <c r="H2425" s="8">
        <v>113.905</v>
      </c>
    </row>
    <row r="2426" spans="1:8" s="7" customFormat="1" ht="17.25" hidden="1" customHeight="1" outlineLevel="1" x14ac:dyDescent="0.25">
      <c r="A2426" s="6">
        <v>517</v>
      </c>
      <c r="B2426" s="8" t="s">
        <v>215</v>
      </c>
      <c r="C2426" s="54" t="s">
        <v>917</v>
      </c>
      <c r="D2426" s="8">
        <v>2020</v>
      </c>
      <c r="E2426" s="8"/>
      <c r="F2426" s="8">
        <v>110</v>
      </c>
      <c r="G2426" s="8">
        <v>68</v>
      </c>
      <c r="H2426" s="8">
        <v>341.81</v>
      </c>
    </row>
    <row r="2427" spans="1:8" s="7" customFormat="1" ht="17.25" hidden="1" customHeight="1" outlineLevel="1" x14ac:dyDescent="0.25">
      <c r="A2427" s="6">
        <v>1670</v>
      </c>
      <c r="B2427" s="8" t="s">
        <v>215</v>
      </c>
      <c r="C2427" s="54" t="s">
        <v>918</v>
      </c>
      <c r="D2427" s="8">
        <v>2020</v>
      </c>
      <c r="E2427" s="8"/>
      <c r="F2427" s="8">
        <v>27</v>
      </c>
      <c r="G2427" s="8">
        <v>15</v>
      </c>
      <c r="H2427" s="8">
        <v>65.072999999999993</v>
      </c>
    </row>
    <row r="2428" spans="1:8" s="7" customFormat="1" ht="17.25" hidden="1" customHeight="1" outlineLevel="1" x14ac:dyDescent="0.25">
      <c r="A2428" s="6">
        <v>123</v>
      </c>
      <c r="B2428" s="8" t="s">
        <v>215</v>
      </c>
      <c r="C2428" s="54" t="s">
        <v>919</v>
      </c>
      <c r="D2428" s="8">
        <v>2020</v>
      </c>
      <c r="E2428" s="8"/>
      <c r="F2428" s="8">
        <v>348</v>
      </c>
      <c r="G2428" s="8">
        <v>30</v>
      </c>
      <c r="H2428" s="8">
        <v>527.89099999999996</v>
      </c>
    </row>
    <row r="2429" spans="1:8" s="7" customFormat="1" ht="17.25" hidden="1" customHeight="1" outlineLevel="1" x14ac:dyDescent="0.25">
      <c r="A2429" s="6">
        <v>1666</v>
      </c>
      <c r="B2429" s="8" t="s">
        <v>215</v>
      </c>
      <c r="C2429" s="54" t="s">
        <v>920</v>
      </c>
      <c r="D2429" s="8">
        <v>2020</v>
      </c>
      <c r="E2429" s="8"/>
      <c r="F2429" s="8">
        <v>458</v>
      </c>
      <c r="G2429" s="8">
        <v>10</v>
      </c>
      <c r="H2429" s="8">
        <v>556.952</v>
      </c>
    </row>
    <row r="2430" spans="1:8" s="7" customFormat="1" ht="17.25" hidden="1" customHeight="1" outlineLevel="1" x14ac:dyDescent="0.25">
      <c r="A2430" s="6">
        <v>1657</v>
      </c>
      <c r="B2430" s="8" t="s">
        <v>215</v>
      </c>
      <c r="C2430" s="54" t="s">
        <v>921</v>
      </c>
      <c r="D2430" s="8">
        <v>2020</v>
      </c>
      <c r="E2430" s="8"/>
      <c r="F2430" s="8">
        <v>56</v>
      </c>
      <c r="G2430" s="8">
        <v>35</v>
      </c>
      <c r="H2430" s="8">
        <v>222.85499999999999</v>
      </c>
    </row>
    <row r="2431" spans="1:8" s="7" customFormat="1" ht="17.25" hidden="1" customHeight="1" outlineLevel="1" x14ac:dyDescent="0.25">
      <c r="A2431" s="6">
        <v>1656</v>
      </c>
      <c r="B2431" s="8" t="s">
        <v>215</v>
      </c>
      <c r="C2431" s="54" t="s">
        <v>922</v>
      </c>
      <c r="D2431" s="8">
        <v>2020</v>
      </c>
      <c r="E2431" s="8"/>
      <c r="F2431" s="8">
        <v>1026</v>
      </c>
      <c r="G2431" s="8">
        <v>150</v>
      </c>
      <c r="H2431" s="8">
        <v>1642.3150000000001</v>
      </c>
    </row>
    <row r="2432" spans="1:8" s="7" customFormat="1" ht="17.25" hidden="1" customHeight="1" outlineLevel="1" x14ac:dyDescent="0.25">
      <c r="A2432" s="6">
        <v>542</v>
      </c>
      <c r="B2432" s="8" t="s">
        <v>215</v>
      </c>
      <c r="C2432" s="54" t="s">
        <v>923</v>
      </c>
      <c r="D2432" s="8">
        <v>2020</v>
      </c>
      <c r="E2432" s="8"/>
      <c r="F2432" s="8">
        <v>6</v>
      </c>
      <c r="G2432" s="8">
        <v>130</v>
      </c>
      <c r="H2432" s="8">
        <v>73.025000000000006</v>
      </c>
    </row>
    <row r="2433" spans="1:8" s="7" customFormat="1" ht="17.25" hidden="1" customHeight="1" outlineLevel="1" x14ac:dyDescent="0.25">
      <c r="A2433" s="6">
        <v>1046</v>
      </c>
      <c r="B2433" s="8" t="s">
        <v>215</v>
      </c>
      <c r="C2433" s="54" t="s">
        <v>924</v>
      </c>
      <c r="D2433" s="8">
        <v>2020</v>
      </c>
      <c r="E2433" s="8"/>
      <c r="F2433" s="8">
        <v>30</v>
      </c>
      <c r="G2433" s="8">
        <v>150</v>
      </c>
      <c r="H2433" s="8">
        <v>118.721</v>
      </c>
    </row>
    <row r="2434" spans="1:8" s="7" customFormat="1" ht="17.25" hidden="1" customHeight="1" outlineLevel="1" x14ac:dyDescent="0.25">
      <c r="A2434" s="6">
        <v>398</v>
      </c>
      <c r="B2434" s="8" t="s">
        <v>215</v>
      </c>
      <c r="C2434" s="54" t="s">
        <v>925</v>
      </c>
      <c r="D2434" s="8">
        <v>2020</v>
      </c>
      <c r="E2434" s="8"/>
      <c r="F2434" s="8">
        <v>334</v>
      </c>
      <c r="G2434" s="8">
        <v>310</v>
      </c>
      <c r="H2434" s="8">
        <v>389.31799999999998</v>
      </c>
    </row>
    <row r="2435" spans="1:8" s="7" customFormat="1" ht="17.25" hidden="1" customHeight="1" outlineLevel="1" x14ac:dyDescent="0.25">
      <c r="A2435" s="6">
        <v>1026</v>
      </c>
      <c r="B2435" s="8" t="s">
        <v>215</v>
      </c>
      <c r="C2435" s="54" t="s">
        <v>926</v>
      </c>
      <c r="D2435" s="8">
        <v>2020</v>
      </c>
      <c r="E2435" s="8"/>
      <c r="F2435" s="8">
        <v>672</v>
      </c>
      <c r="G2435" s="8">
        <v>150</v>
      </c>
      <c r="H2435" s="8">
        <v>1155.8009999999999</v>
      </c>
    </row>
    <row r="2436" spans="1:8" s="7" customFormat="1" ht="17.25" hidden="1" customHeight="1" outlineLevel="1" x14ac:dyDescent="0.25">
      <c r="A2436" s="6">
        <v>1669</v>
      </c>
      <c r="B2436" s="8" t="s">
        <v>215</v>
      </c>
      <c r="C2436" s="54" t="s">
        <v>927</v>
      </c>
      <c r="D2436" s="8">
        <v>2020</v>
      </c>
      <c r="E2436" s="8"/>
      <c r="F2436" s="8">
        <v>243</v>
      </c>
      <c r="G2436" s="8">
        <v>70</v>
      </c>
      <c r="H2436" s="8">
        <v>362.16</v>
      </c>
    </row>
    <row r="2437" spans="1:8" s="7" customFormat="1" ht="17.25" hidden="1" customHeight="1" outlineLevel="1" x14ac:dyDescent="0.25">
      <c r="A2437" s="6">
        <v>742</v>
      </c>
      <c r="B2437" s="8" t="s">
        <v>215</v>
      </c>
      <c r="C2437" s="54" t="s">
        <v>928</v>
      </c>
      <c r="D2437" s="8">
        <v>2020</v>
      </c>
      <c r="E2437" s="8"/>
      <c r="F2437" s="8">
        <v>1226</v>
      </c>
      <c r="G2437" s="8">
        <v>150</v>
      </c>
      <c r="H2437" s="8">
        <v>1580.2049999999999</v>
      </c>
    </row>
    <row r="2438" spans="1:8" s="7" customFormat="1" ht="17.25" hidden="1" customHeight="1" outlineLevel="1" x14ac:dyDescent="0.25">
      <c r="A2438" s="6">
        <v>646</v>
      </c>
      <c r="B2438" s="8" t="s">
        <v>215</v>
      </c>
      <c r="C2438" s="54" t="s">
        <v>929</v>
      </c>
      <c r="D2438" s="8">
        <v>2020</v>
      </c>
      <c r="E2438" s="8"/>
      <c r="F2438" s="8">
        <v>75</v>
      </c>
      <c r="G2438" s="8">
        <v>70</v>
      </c>
      <c r="H2438" s="8">
        <v>244.23400000000001</v>
      </c>
    </row>
    <row r="2439" spans="1:8" s="7" customFormat="1" ht="17.25" hidden="1" customHeight="1" outlineLevel="1" x14ac:dyDescent="0.25">
      <c r="A2439" s="6">
        <v>1652</v>
      </c>
      <c r="B2439" s="8" t="s">
        <v>215</v>
      </c>
      <c r="C2439" s="54" t="s">
        <v>930</v>
      </c>
      <c r="D2439" s="8">
        <v>2020</v>
      </c>
      <c r="E2439" s="8"/>
      <c r="F2439" s="8">
        <v>3113</v>
      </c>
      <c r="G2439" s="8">
        <v>15</v>
      </c>
      <c r="H2439" s="8">
        <v>5274.9930000000004</v>
      </c>
    </row>
    <row r="2440" spans="1:8" s="7" customFormat="1" ht="17.25" hidden="1" customHeight="1" outlineLevel="1" x14ac:dyDescent="0.25">
      <c r="A2440" s="6">
        <v>1767</v>
      </c>
      <c r="B2440" s="8" t="s">
        <v>215</v>
      </c>
      <c r="C2440" s="54" t="s">
        <v>931</v>
      </c>
      <c r="D2440" s="8">
        <v>2020</v>
      </c>
      <c r="E2440" s="8"/>
      <c r="F2440" s="8">
        <v>3</v>
      </c>
      <c r="G2440" s="8">
        <v>110</v>
      </c>
      <c r="H2440" s="8">
        <v>87.506</v>
      </c>
    </row>
    <row r="2441" spans="1:8" s="7" customFormat="1" ht="17.25" hidden="1" customHeight="1" outlineLevel="1" x14ac:dyDescent="0.25">
      <c r="A2441" s="6">
        <v>1728</v>
      </c>
      <c r="B2441" s="8" t="s">
        <v>215</v>
      </c>
      <c r="C2441" s="54" t="s">
        <v>932</v>
      </c>
      <c r="D2441" s="8">
        <v>2020</v>
      </c>
      <c r="E2441" s="8"/>
      <c r="F2441" s="8">
        <v>10</v>
      </c>
      <c r="G2441" s="8">
        <v>150</v>
      </c>
      <c r="H2441" s="8">
        <v>35.28</v>
      </c>
    </row>
    <row r="2442" spans="1:8" s="7" customFormat="1" ht="17.25" hidden="1" customHeight="1" outlineLevel="1" x14ac:dyDescent="0.25">
      <c r="A2442" s="6">
        <v>1913</v>
      </c>
      <c r="B2442" s="8" t="s">
        <v>215</v>
      </c>
      <c r="C2442" s="54" t="s">
        <v>933</v>
      </c>
      <c r="D2442" s="8">
        <v>2020</v>
      </c>
      <c r="E2442" s="8"/>
      <c r="F2442" s="8">
        <v>250</v>
      </c>
      <c r="G2442" s="8">
        <v>150</v>
      </c>
      <c r="H2442" s="8">
        <v>348.27100000000002</v>
      </c>
    </row>
    <row r="2443" spans="1:8" s="7" customFormat="1" ht="17.25" hidden="1" customHeight="1" outlineLevel="1" x14ac:dyDescent="0.25">
      <c r="A2443" s="6">
        <v>1653</v>
      </c>
      <c r="B2443" s="8" t="s">
        <v>215</v>
      </c>
      <c r="C2443" s="54" t="s">
        <v>934</v>
      </c>
      <c r="D2443" s="8">
        <v>2020</v>
      </c>
      <c r="E2443" s="8"/>
      <c r="F2443" s="8">
        <v>15</v>
      </c>
      <c r="G2443" s="8">
        <v>149</v>
      </c>
      <c r="H2443" s="8">
        <v>32.145000000000003</v>
      </c>
    </row>
    <row r="2444" spans="1:8" s="7" customFormat="1" ht="66.75" hidden="1" customHeight="1" outlineLevel="1" x14ac:dyDescent="0.25">
      <c r="A2444" s="6">
        <v>1649</v>
      </c>
      <c r="B2444" s="8" t="s">
        <v>215</v>
      </c>
      <c r="C2444" s="54" t="s">
        <v>935</v>
      </c>
      <c r="D2444" s="8">
        <v>2020</v>
      </c>
      <c r="E2444" s="8"/>
      <c r="F2444" s="8">
        <v>5</v>
      </c>
      <c r="G2444" s="8">
        <v>423</v>
      </c>
      <c r="H2444" s="8">
        <v>245.84</v>
      </c>
    </row>
    <row r="2445" spans="1:8" s="7" customFormat="1" ht="17.25" hidden="1" customHeight="1" outlineLevel="1" x14ac:dyDescent="0.25">
      <c r="A2445" s="6">
        <v>1729</v>
      </c>
      <c r="B2445" s="8" t="s">
        <v>215</v>
      </c>
      <c r="C2445" s="54" t="s">
        <v>936</v>
      </c>
      <c r="D2445" s="8">
        <v>2020</v>
      </c>
      <c r="E2445" s="8"/>
      <c r="F2445" s="8">
        <v>38</v>
      </c>
      <c r="G2445" s="8">
        <v>135</v>
      </c>
      <c r="H2445" s="8">
        <v>267.33600000000001</v>
      </c>
    </row>
    <row r="2446" spans="1:8" s="7" customFormat="1" ht="17.25" hidden="1" customHeight="1" outlineLevel="1" x14ac:dyDescent="0.25">
      <c r="A2446" s="6">
        <v>172</v>
      </c>
      <c r="B2446" s="8" t="s">
        <v>215</v>
      </c>
      <c r="C2446" s="54" t="s">
        <v>937</v>
      </c>
      <c r="D2446" s="8">
        <v>2020</v>
      </c>
      <c r="E2446" s="8"/>
      <c r="F2446" s="8">
        <v>10</v>
      </c>
      <c r="G2446" s="8">
        <v>100</v>
      </c>
      <c r="H2446" s="8">
        <v>43.908999999999999</v>
      </c>
    </row>
    <row r="2447" spans="1:8" s="7" customFormat="1" ht="17.25" hidden="1" customHeight="1" outlineLevel="1" x14ac:dyDescent="0.25">
      <c r="A2447" s="6">
        <v>1708</v>
      </c>
      <c r="B2447" s="8" t="s">
        <v>215</v>
      </c>
      <c r="C2447" s="54" t="s">
        <v>938</v>
      </c>
      <c r="D2447" s="8">
        <v>2020</v>
      </c>
      <c r="E2447" s="8"/>
      <c r="F2447" s="8">
        <v>643</v>
      </c>
      <c r="G2447" s="8">
        <v>368</v>
      </c>
      <c r="H2447" s="8">
        <v>2416.9029999999998</v>
      </c>
    </row>
    <row r="2448" spans="1:8" s="7" customFormat="1" ht="17.25" hidden="1" customHeight="1" outlineLevel="1" x14ac:dyDescent="0.25">
      <c r="A2448" s="6">
        <v>854</v>
      </c>
      <c r="B2448" s="8" t="s">
        <v>215</v>
      </c>
      <c r="C2448" s="54" t="s">
        <v>939</v>
      </c>
      <c r="D2448" s="8">
        <v>2020</v>
      </c>
      <c r="E2448" s="8"/>
      <c r="F2448" s="8">
        <v>60</v>
      </c>
      <c r="G2448" s="8">
        <v>80</v>
      </c>
      <c r="H2448" s="8">
        <v>158.11799999999999</v>
      </c>
    </row>
    <row r="2449" spans="1:8" s="7" customFormat="1" ht="17.25" hidden="1" customHeight="1" outlineLevel="1" x14ac:dyDescent="0.25">
      <c r="A2449" s="6">
        <v>64</v>
      </c>
      <c r="B2449" s="8" t="s">
        <v>215</v>
      </c>
      <c r="C2449" s="54" t="s">
        <v>940</v>
      </c>
      <c r="D2449" s="8">
        <v>2020</v>
      </c>
      <c r="E2449" s="8"/>
      <c r="F2449" s="8">
        <v>187</v>
      </c>
      <c r="G2449" s="8">
        <v>15</v>
      </c>
      <c r="H2449" s="8">
        <v>491.108</v>
      </c>
    </row>
    <row r="2450" spans="1:8" s="7" customFormat="1" ht="17.25" hidden="1" customHeight="1" outlineLevel="1" x14ac:dyDescent="0.25">
      <c r="A2450" s="6">
        <v>1651</v>
      </c>
      <c r="B2450" s="8" t="s">
        <v>215</v>
      </c>
      <c r="C2450" s="54" t="s">
        <v>941</v>
      </c>
      <c r="D2450" s="8">
        <v>2020</v>
      </c>
      <c r="E2450" s="8"/>
      <c r="F2450" s="8">
        <v>274</v>
      </c>
      <c r="G2450" s="8">
        <v>15</v>
      </c>
      <c r="H2450" s="8">
        <v>810.39499999999998</v>
      </c>
    </row>
    <row r="2451" spans="1:8" s="7" customFormat="1" ht="17.25" hidden="1" customHeight="1" outlineLevel="1" x14ac:dyDescent="0.25">
      <c r="A2451" s="6">
        <v>771</v>
      </c>
      <c r="B2451" s="8" t="s">
        <v>215</v>
      </c>
      <c r="C2451" s="54" t="s">
        <v>942</v>
      </c>
      <c r="D2451" s="8">
        <v>2020</v>
      </c>
      <c r="E2451" s="8"/>
      <c r="F2451" s="8">
        <v>13</v>
      </c>
      <c r="G2451" s="8">
        <v>15</v>
      </c>
      <c r="H2451" s="8">
        <v>93.822999999999993</v>
      </c>
    </row>
    <row r="2452" spans="1:8" s="7" customFormat="1" ht="17.25" hidden="1" customHeight="1" outlineLevel="1" x14ac:dyDescent="0.25">
      <c r="A2452" s="6">
        <v>1671</v>
      </c>
      <c r="B2452" s="8" t="s">
        <v>215</v>
      </c>
      <c r="C2452" s="54" t="s">
        <v>943</v>
      </c>
      <c r="D2452" s="8">
        <v>2020</v>
      </c>
      <c r="E2452" s="8"/>
      <c r="F2452" s="8">
        <v>1294</v>
      </c>
      <c r="G2452" s="8">
        <v>15</v>
      </c>
      <c r="H2452" s="8">
        <v>2144.2910000000002</v>
      </c>
    </row>
    <row r="2453" spans="1:8" s="7" customFormat="1" ht="17.25" hidden="1" customHeight="1" outlineLevel="1" x14ac:dyDescent="0.25">
      <c r="A2453" s="6">
        <v>1705</v>
      </c>
      <c r="B2453" s="8" t="s">
        <v>215</v>
      </c>
      <c r="C2453" s="54" t="s">
        <v>944</v>
      </c>
      <c r="D2453" s="8">
        <v>2020</v>
      </c>
      <c r="E2453" s="8"/>
      <c r="F2453" s="8">
        <v>38</v>
      </c>
      <c r="G2453" s="8">
        <v>264</v>
      </c>
      <c r="H2453" s="8">
        <v>183.279</v>
      </c>
    </row>
    <row r="2454" spans="1:8" s="7" customFormat="1" ht="17.25" hidden="1" customHeight="1" outlineLevel="1" x14ac:dyDescent="0.25">
      <c r="A2454" s="6">
        <v>168</v>
      </c>
      <c r="B2454" s="8" t="s">
        <v>215</v>
      </c>
      <c r="C2454" s="54" t="s">
        <v>945</v>
      </c>
      <c r="D2454" s="8">
        <v>2020</v>
      </c>
      <c r="E2454" s="8"/>
      <c r="F2454" s="8">
        <v>45</v>
      </c>
      <c r="G2454" s="8">
        <v>70</v>
      </c>
      <c r="H2454" s="8">
        <v>175.363</v>
      </c>
    </row>
    <row r="2455" spans="1:8" s="7" customFormat="1" ht="17.25" hidden="1" customHeight="1" outlineLevel="1" x14ac:dyDescent="0.25">
      <c r="A2455" s="6">
        <v>137</v>
      </c>
      <c r="B2455" s="8" t="s">
        <v>215</v>
      </c>
      <c r="C2455" s="54" t="s">
        <v>946</v>
      </c>
      <c r="D2455" s="8">
        <v>2020</v>
      </c>
      <c r="E2455" s="8"/>
      <c r="F2455" s="8">
        <v>8</v>
      </c>
      <c r="G2455" s="8">
        <v>71</v>
      </c>
      <c r="H2455" s="8">
        <v>88.013999999999996</v>
      </c>
    </row>
    <row r="2456" spans="1:8" s="7" customFormat="1" ht="17.25" hidden="1" customHeight="1" outlineLevel="1" x14ac:dyDescent="0.25">
      <c r="A2456" s="6">
        <v>1667</v>
      </c>
      <c r="B2456" s="8" t="s">
        <v>215</v>
      </c>
      <c r="C2456" s="54" t="s">
        <v>947</v>
      </c>
      <c r="D2456" s="8">
        <v>2020</v>
      </c>
      <c r="E2456" s="8"/>
      <c r="F2456" s="8">
        <v>374</v>
      </c>
      <c r="G2456" s="8">
        <v>120</v>
      </c>
      <c r="H2456" s="8">
        <v>517.81299999999999</v>
      </c>
    </row>
    <row r="2457" spans="1:8" s="7" customFormat="1" ht="18.75" hidden="1" customHeight="1" outlineLevel="1" x14ac:dyDescent="0.25">
      <c r="A2457" s="6">
        <v>632</v>
      </c>
      <c r="B2457" s="8" t="s">
        <v>215</v>
      </c>
      <c r="C2457" s="54" t="s">
        <v>274</v>
      </c>
      <c r="D2457" s="8">
        <v>2019</v>
      </c>
      <c r="E2457" s="8"/>
      <c r="F2457" s="8">
        <v>450</v>
      </c>
      <c r="G2457" s="8">
        <v>15</v>
      </c>
      <c r="H2457" s="8">
        <v>715</v>
      </c>
    </row>
    <row r="2458" spans="1:8" s="7" customFormat="1" ht="18.75" hidden="1" customHeight="1" outlineLevel="1" x14ac:dyDescent="0.25">
      <c r="A2458" s="6">
        <v>1095</v>
      </c>
      <c r="B2458" s="8" t="s">
        <v>215</v>
      </c>
      <c r="C2458" s="54" t="s">
        <v>299</v>
      </c>
      <c r="D2458" s="8">
        <v>2019</v>
      </c>
      <c r="E2458" s="8"/>
      <c r="F2458" s="8">
        <v>74</v>
      </c>
      <c r="G2458" s="8">
        <v>15</v>
      </c>
      <c r="H2458" s="8">
        <v>154</v>
      </c>
    </row>
    <row r="2459" spans="1:8" s="7" customFormat="1" ht="18.75" hidden="1" customHeight="1" outlineLevel="1" x14ac:dyDescent="0.25">
      <c r="A2459" s="6">
        <v>935</v>
      </c>
      <c r="B2459" s="8" t="s">
        <v>215</v>
      </c>
      <c r="C2459" s="54" t="s">
        <v>304</v>
      </c>
      <c r="D2459" s="8">
        <v>2019</v>
      </c>
      <c r="E2459" s="8"/>
      <c r="F2459" s="8">
        <v>30</v>
      </c>
      <c r="G2459" s="8">
        <v>15</v>
      </c>
      <c r="H2459" s="8">
        <v>150</v>
      </c>
    </row>
    <row r="2460" spans="1:8" s="7" customFormat="1" ht="18.75" hidden="1" customHeight="1" outlineLevel="1" x14ac:dyDescent="0.25">
      <c r="A2460" s="6">
        <v>1288</v>
      </c>
      <c r="B2460" s="8" t="s">
        <v>215</v>
      </c>
      <c r="C2460" s="54" t="s">
        <v>305</v>
      </c>
      <c r="D2460" s="8">
        <v>2019</v>
      </c>
      <c r="E2460" s="8"/>
      <c r="F2460" s="8">
        <v>280</v>
      </c>
      <c r="G2460" s="8">
        <v>15</v>
      </c>
      <c r="H2460" s="8">
        <v>355</v>
      </c>
    </row>
    <row r="2461" spans="1:8" s="7" customFormat="1" ht="18.75" hidden="1" customHeight="1" outlineLevel="1" x14ac:dyDescent="0.25">
      <c r="A2461" s="6">
        <v>1790</v>
      </c>
      <c r="B2461" s="8" t="s">
        <v>215</v>
      </c>
      <c r="C2461" s="54" t="s">
        <v>308</v>
      </c>
      <c r="D2461" s="8">
        <v>2019</v>
      </c>
      <c r="E2461" s="8"/>
      <c r="F2461" s="8">
        <v>47</v>
      </c>
      <c r="G2461" s="8">
        <v>15</v>
      </c>
      <c r="H2461" s="8">
        <v>165</v>
      </c>
    </row>
    <row r="2462" spans="1:8" s="7" customFormat="1" ht="18.75" hidden="1" customHeight="1" outlineLevel="1" x14ac:dyDescent="0.25">
      <c r="A2462" s="6">
        <v>2290</v>
      </c>
      <c r="B2462" s="8" t="s">
        <v>215</v>
      </c>
      <c r="C2462" s="54" t="s">
        <v>309</v>
      </c>
      <c r="D2462" s="8">
        <v>2019</v>
      </c>
      <c r="E2462" s="8"/>
      <c r="F2462" s="8">
        <v>15</v>
      </c>
      <c r="G2462" s="8">
        <v>15</v>
      </c>
      <c r="H2462" s="8">
        <v>119</v>
      </c>
    </row>
    <row r="2463" spans="1:8" s="7" customFormat="1" ht="18.75" hidden="1" customHeight="1" outlineLevel="1" x14ac:dyDescent="0.25">
      <c r="A2463" s="6">
        <v>2503</v>
      </c>
      <c r="B2463" s="8" t="s">
        <v>215</v>
      </c>
      <c r="C2463" s="54" t="s">
        <v>310</v>
      </c>
      <c r="D2463" s="8">
        <v>2019</v>
      </c>
      <c r="E2463" s="8"/>
      <c r="F2463" s="8">
        <v>10</v>
      </c>
      <c r="G2463" s="8">
        <v>15</v>
      </c>
      <c r="H2463" s="8">
        <v>56</v>
      </c>
    </row>
    <row r="2464" spans="1:8" s="7" customFormat="1" ht="18.75" hidden="1" customHeight="1" outlineLevel="1" x14ac:dyDescent="0.25">
      <c r="A2464" s="6">
        <v>516</v>
      </c>
      <c r="B2464" s="8" t="s">
        <v>215</v>
      </c>
      <c r="C2464" s="54" t="s">
        <v>329</v>
      </c>
      <c r="D2464" s="8">
        <v>2019</v>
      </c>
      <c r="E2464" s="8"/>
      <c r="F2464" s="8">
        <v>509</v>
      </c>
      <c r="G2464" s="8">
        <v>10</v>
      </c>
      <c r="H2464" s="8">
        <v>901.51199999999994</v>
      </c>
    </row>
    <row r="2465" spans="1:8" s="7" customFormat="1" ht="18.75" hidden="1" customHeight="1" outlineLevel="1" x14ac:dyDescent="0.25">
      <c r="A2465" s="6">
        <v>6845</v>
      </c>
      <c r="B2465" s="8" t="s">
        <v>215</v>
      </c>
      <c r="C2465" s="54" t="s">
        <v>391</v>
      </c>
      <c r="D2465" s="8">
        <v>2019</v>
      </c>
      <c r="E2465" s="8"/>
      <c r="F2465" s="8">
        <v>250</v>
      </c>
      <c r="G2465" s="8">
        <v>350</v>
      </c>
      <c r="H2465" s="8">
        <v>332.245</v>
      </c>
    </row>
    <row r="2466" spans="1:8" s="7" customFormat="1" ht="18.75" hidden="1" customHeight="1" outlineLevel="1" x14ac:dyDescent="0.25">
      <c r="A2466" s="6">
        <v>865</v>
      </c>
      <c r="B2466" s="8" t="s">
        <v>215</v>
      </c>
      <c r="C2466" s="54" t="s">
        <v>331</v>
      </c>
      <c r="D2466" s="8">
        <v>2019</v>
      </c>
      <c r="E2466" s="8"/>
      <c r="F2466" s="8">
        <v>33</v>
      </c>
      <c r="G2466" s="8">
        <v>210</v>
      </c>
      <c r="H2466" s="8">
        <v>24.956</v>
      </c>
    </row>
    <row r="2467" spans="1:8" s="7" customFormat="1" ht="18.75" hidden="1" customHeight="1" outlineLevel="1" x14ac:dyDescent="0.25">
      <c r="A2467" s="6">
        <v>667</v>
      </c>
      <c r="B2467" s="8" t="s">
        <v>215</v>
      </c>
      <c r="C2467" s="54" t="s">
        <v>359</v>
      </c>
      <c r="D2467" s="8">
        <v>2020</v>
      </c>
      <c r="E2467" s="8"/>
      <c r="F2467" s="8">
        <v>545</v>
      </c>
      <c r="G2467" s="8">
        <v>15</v>
      </c>
      <c r="H2467" s="8">
        <v>1071.1949999999999</v>
      </c>
    </row>
    <row r="2468" spans="1:8" s="7" customFormat="1" ht="18.75" hidden="1" customHeight="1" outlineLevel="1" x14ac:dyDescent="0.25">
      <c r="A2468" s="6">
        <v>1806</v>
      </c>
      <c r="B2468" s="8" t="s">
        <v>215</v>
      </c>
      <c r="C2468" s="54" t="s">
        <v>392</v>
      </c>
      <c r="D2468" s="8">
        <v>2020</v>
      </c>
      <c r="E2468" s="8"/>
      <c r="F2468" s="8">
        <v>182</v>
      </c>
      <c r="G2468" s="8">
        <v>10</v>
      </c>
      <c r="H2468" s="8">
        <v>337</v>
      </c>
    </row>
    <row r="2469" spans="1:8" s="7" customFormat="1" ht="18.75" hidden="1" customHeight="1" outlineLevel="1" x14ac:dyDescent="0.25">
      <c r="A2469" s="6">
        <v>262</v>
      </c>
      <c r="B2469" s="8" t="s">
        <v>215</v>
      </c>
      <c r="C2469" s="54" t="s">
        <v>393</v>
      </c>
      <c r="D2469" s="8">
        <v>2020</v>
      </c>
      <c r="E2469" s="8"/>
      <c r="F2469" s="8">
        <v>25</v>
      </c>
      <c r="G2469" s="8">
        <v>80</v>
      </c>
      <c r="H2469" s="8">
        <v>109</v>
      </c>
    </row>
    <row r="2470" spans="1:8" s="7" customFormat="1" ht="18.75" hidden="1" customHeight="1" outlineLevel="1" x14ac:dyDescent="0.25">
      <c r="A2470" s="6">
        <v>934</v>
      </c>
      <c r="B2470" s="8" t="s">
        <v>215</v>
      </c>
      <c r="C2470" s="54" t="s">
        <v>394</v>
      </c>
      <c r="D2470" s="8">
        <v>2020</v>
      </c>
      <c r="E2470" s="8"/>
      <c r="F2470" s="8">
        <v>16</v>
      </c>
      <c r="G2470" s="8">
        <v>150</v>
      </c>
      <c r="H2470" s="8">
        <v>67</v>
      </c>
    </row>
    <row r="2471" spans="1:8" s="7" customFormat="1" ht="18.75" hidden="1" customHeight="1" outlineLevel="1" x14ac:dyDescent="0.25">
      <c r="A2471" s="6">
        <v>348</v>
      </c>
      <c r="B2471" s="8" t="s">
        <v>215</v>
      </c>
      <c r="C2471" s="54" t="s">
        <v>395</v>
      </c>
      <c r="D2471" s="8">
        <v>2020</v>
      </c>
      <c r="E2471" s="8"/>
      <c r="F2471" s="8">
        <v>25</v>
      </c>
      <c r="G2471" s="8">
        <v>30</v>
      </c>
      <c r="H2471" s="8">
        <v>163</v>
      </c>
    </row>
    <row r="2472" spans="1:8" s="7" customFormat="1" ht="18.75" hidden="1" customHeight="1" outlineLevel="1" x14ac:dyDescent="0.25">
      <c r="A2472" s="6">
        <v>1808</v>
      </c>
      <c r="B2472" s="8" t="s">
        <v>215</v>
      </c>
      <c r="C2472" s="54" t="s">
        <v>396</v>
      </c>
      <c r="D2472" s="8">
        <v>2020</v>
      </c>
      <c r="E2472" s="8"/>
      <c r="F2472" s="8">
        <v>20</v>
      </c>
      <c r="G2472" s="8">
        <v>1.2</v>
      </c>
      <c r="H2472" s="8">
        <v>93</v>
      </c>
    </row>
    <row r="2473" spans="1:8" s="7" customFormat="1" ht="18.75" hidden="1" customHeight="1" outlineLevel="1" x14ac:dyDescent="0.25">
      <c r="A2473" s="6">
        <v>218</v>
      </c>
      <c r="B2473" s="8" t="s">
        <v>215</v>
      </c>
      <c r="C2473" s="54" t="s">
        <v>397</v>
      </c>
      <c r="D2473" s="8">
        <v>2020</v>
      </c>
      <c r="E2473" s="8"/>
      <c r="F2473" s="8">
        <v>11</v>
      </c>
      <c r="G2473" s="8">
        <v>15</v>
      </c>
      <c r="H2473" s="8">
        <v>92</v>
      </c>
    </row>
    <row r="2474" spans="1:8" s="7" customFormat="1" ht="18.75" hidden="1" customHeight="1" outlineLevel="1" x14ac:dyDescent="0.25">
      <c r="A2474" s="6">
        <v>515</v>
      </c>
      <c r="B2474" s="8" t="s">
        <v>215</v>
      </c>
      <c r="C2474" s="54" t="s">
        <v>398</v>
      </c>
      <c r="D2474" s="8">
        <v>2020</v>
      </c>
      <c r="E2474" s="8"/>
      <c r="F2474" s="8">
        <v>16</v>
      </c>
      <c r="G2474" s="8">
        <v>145</v>
      </c>
      <c r="H2474" s="8">
        <v>109</v>
      </c>
    </row>
    <row r="2475" spans="1:8" s="7" customFormat="1" ht="18.75" hidden="1" customHeight="1" outlineLevel="1" x14ac:dyDescent="0.25">
      <c r="A2475" s="6">
        <v>1809</v>
      </c>
      <c r="B2475" s="8" t="s">
        <v>215</v>
      </c>
      <c r="C2475" s="54" t="s">
        <v>399</v>
      </c>
      <c r="D2475" s="8">
        <v>2020</v>
      </c>
      <c r="E2475" s="8"/>
      <c r="F2475" s="8">
        <v>5</v>
      </c>
      <c r="G2475" s="8">
        <v>10</v>
      </c>
      <c r="H2475" s="8">
        <v>74</v>
      </c>
    </row>
    <row r="2476" spans="1:8" s="7" customFormat="1" ht="18.75" hidden="1" customHeight="1" outlineLevel="1" x14ac:dyDescent="0.25">
      <c r="A2476" s="6">
        <v>263</v>
      </c>
      <c r="B2476" s="8" t="s">
        <v>215</v>
      </c>
      <c r="C2476" s="54" t="s">
        <v>400</v>
      </c>
      <c r="D2476" s="8">
        <v>2020</v>
      </c>
      <c r="E2476" s="8"/>
      <c r="F2476" s="8">
        <v>6</v>
      </c>
      <c r="G2476" s="8">
        <v>8</v>
      </c>
      <c r="H2476" s="8">
        <v>181</v>
      </c>
    </row>
    <row r="2477" spans="1:8" s="7" customFormat="1" ht="18.75" hidden="1" customHeight="1" outlineLevel="1" x14ac:dyDescent="0.25">
      <c r="A2477" s="6">
        <v>1807</v>
      </c>
      <c r="B2477" s="8" t="s">
        <v>215</v>
      </c>
      <c r="C2477" s="54" t="s">
        <v>401</v>
      </c>
      <c r="D2477" s="8">
        <v>2020</v>
      </c>
      <c r="E2477" s="8"/>
      <c r="F2477" s="8">
        <v>612</v>
      </c>
      <c r="G2477" s="8">
        <v>282.3</v>
      </c>
      <c r="H2477" s="8">
        <v>1013</v>
      </c>
    </row>
    <row r="2478" spans="1:8" s="7" customFormat="1" ht="18.75" hidden="1" customHeight="1" outlineLevel="1" x14ac:dyDescent="0.25">
      <c r="A2478" s="6">
        <v>220</v>
      </c>
      <c r="B2478" s="8" t="s">
        <v>215</v>
      </c>
      <c r="C2478" s="54" t="s">
        <v>402</v>
      </c>
      <c r="D2478" s="8">
        <v>2020</v>
      </c>
      <c r="E2478" s="8"/>
      <c r="F2478" s="8">
        <v>30</v>
      </c>
      <c r="G2478" s="8">
        <v>15</v>
      </c>
      <c r="H2478" s="8">
        <v>168</v>
      </c>
    </row>
    <row r="2479" spans="1:8" s="7" customFormat="1" ht="18.75" hidden="1" customHeight="1" outlineLevel="1" x14ac:dyDescent="0.25">
      <c r="A2479" s="6">
        <v>1743</v>
      </c>
      <c r="B2479" s="8" t="s">
        <v>215</v>
      </c>
      <c r="C2479" s="54" t="s">
        <v>360</v>
      </c>
      <c r="D2479" s="8">
        <v>2020</v>
      </c>
      <c r="E2479" s="8"/>
      <c r="F2479" s="8">
        <v>20</v>
      </c>
      <c r="G2479" s="8">
        <v>150</v>
      </c>
      <c r="H2479" s="8">
        <v>74.7</v>
      </c>
    </row>
    <row r="2480" spans="1:8" s="7" customFormat="1" ht="18.75" hidden="1" customHeight="1" outlineLevel="1" x14ac:dyDescent="0.25">
      <c r="A2480" s="6">
        <v>1717</v>
      </c>
      <c r="B2480" s="8" t="s">
        <v>215</v>
      </c>
      <c r="C2480" s="54" t="s">
        <v>361</v>
      </c>
      <c r="D2480" s="8">
        <v>2020</v>
      </c>
      <c r="E2480" s="8"/>
      <c r="F2480" s="8">
        <v>12</v>
      </c>
      <c r="G2480" s="8">
        <v>7</v>
      </c>
      <c r="H2480" s="8">
        <v>64.111000000000004</v>
      </c>
    </row>
    <row r="2481" spans="1:41" s="7" customFormat="1" ht="18.75" hidden="1" customHeight="1" outlineLevel="1" x14ac:dyDescent="0.25">
      <c r="A2481" s="6">
        <v>1721</v>
      </c>
      <c r="B2481" s="8" t="s">
        <v>215</v>
      </c>
      <c r="C2481" s="54" t="s">
        <v>365</v>
      </c>
      <c r="D2481" s="8">
        <v>2020</v>
      </c>
      <c r="E2481" s="8"/>
      <c r="F2481" s="8">
        <v>19</v>
      </c>
      <c r="G2481" s="8">
        <v>45</v>
      </c>
      <c r="H2481" s="8">
        <v>111.378</v>
      </c>
    </row>
    <row r="2482" spans="1:41" s="7" customFormat="1" ht="18.75" hidden="1" customHeight="1" outlineLevel="1" x14ac:dyDescent="0.25">
      <c r="A2482" s="6">
        <v>1759</v>
      </c>
      <c r="B2482" s="8" t="s">
        <v>215</v>
      </c>
      <c r="C2482" s="54" t="s">
        <v>366</v>
      </c>
      <c r="D2482" s="8">
        <v>2020</v>
      </c>
      <c r="E2482" s="8"/>
      <c r="F2482" s="8">
        <v>7</v>
      </c>
      <c r="G2482" s="8">
        <v>30</v>
      </c>
      <c r="H2482" s="8">
        <v>78.197000000000003</v>
      </c>
    </row>
    <row r="2483" spans="1:41" s="7" customFormat="1" ht="18.75" hidden="1" customHeight="1" outlineLevel="1" x14ac:dyDescent="0.25">
      <c r="A2483" s="6">
        <v>299</v>
      </c>
      <c r="B2483" s="8" t="s">
        <v>215</v>
      </c>
      <c r="C2483" s="54" t="s">
        <v>403</v>
      </c>
      <c r="D2483" s="8">
        <v>2020</v>
      </c>
      <c r="E2483" s="8"/>
      <c r="F2483" s="8">
        <v>324</v>
      </c>
      <c r="G2483" s="8">
        <v>150</v>
      </c>
      <c r="H2483" s="8">
        <v>848.81299999999999</v>
      </c>
    </row>
    <row r="2484" spans="1:41" s="7" customFormat="1" ht="18.75" hidden="1" customHeight="1" outlineLevel="1" x14ac:dyDescent="0.25">
      <c r="A2484" s="6">
        <v>480</v>
      </c>
      <c r="B2484" s="8" t="s">
        <v>215</v>
      </c>
      <c r="C2484" s="54" t="s">
        <v>404</v>
      </c>
      <c r="D2484" s="8">
        <v>2020</v>
      </c>
      <c r="E2484" s="8"/>
      <c r="F2484" s="8">
        <v>3</v>
      </c>
      <c r="G2484" s="8">
        <v>300</v>
      </c>
      <c r="H2484" s="8">
        <v>69.503</v>
      </c>
    </row>
    <row r="2485" spans="1:41" s="7" customFormat="1" ht="15.75" collapsed="1" x14ac:dyDescent="0.25">
      <c r="A2485" s="6"/>
      <c r="B2485" s="117" t="s">
        <v>405</v>
      </c>
      <c r="C2485" s="120" t="s">
        <v>4030</v>
      </c>
      <c r="D2485" s="120"/>
      <c r="E2485" s="117" t="s">
        <v>22</v>
      </c>
      <c r="F2485" s="117"/>
      <c r="G2485" s="117"/>
      <c r="H2485" s="117"/>
    </row>
    <row r="2486" spans="1:41" s="7" customFormat="1" ht="18.75" customHeight="1" x14ac:dyDescent="0.25">
      <c r="A2486" s="6"/>
      <c r="B2486" s="118"/>
      <c r="C2486" s="139"/>
      <c r="D2486" s="139"/>
      <c r="E2486" s="118"/>
      <c r="F2486" s="118"/>
      <c r="G2486" s="118"/>
      <c r="H2486" s="118"/>
    </row>
    <row r="2487" spans="1:41" s="7" customFormat="1" ht="17.25" customHeight="1" x14ac:dyDescent="0.25">
      <c r="A2487" s="6"/>
      <c r="B2487" s="118"/>
      <c r="C2487" s="139"/>
      <c r="D2487" s="139"/>
      <c r="E2487" s="118" t="s">
        <v>22</v>
      </c>
      <c r="F2487" s="118"/>
      <c r="G2487" s="118"/>
      <c r="H2487" s="118"/>
    </row>
    <row r="2488" spans="1:41" s="7" customFormat="1" ht="18.75" hidden="1" customHeight="1" thickBot="1" x14ac:dyDescent="0.25">
      <c r="A2488" s="6"/>
      <c r="B2488" s="119"/>
      <c r="C2488" s="140"/>
      <c r="D2488" s="140"/>
      <c r="E2488" s="119"/>
      <c r="F2488" s="119"/>
      <c r="G2488" s="119"/>
      <c r="H2488" s="119"/>
    </row>
    <row r="2489" spans="1:41" s="7" customFormat="1" ht="18.75" customHeight="1" x14ac:dyDescent="0.25">
      <c r="A2489" s="6"/>
      <c r="B2489" s="9" t="s">
        <v>405</v>
      </c>
      <c r="C2489" s="10" t="s">
        <v>1941</v>
      </c>
      <c r="D2489" s="9">
        <v>2019</v>
      </c>
      <c r="E2489" s="9" t="s">
        <v>22</v>
      </c>
      <c r="F2489" s="9">
        <f ca="1">SUMIF($D$2492:$H$3050,$D$2489,$F$2492:$F$3050)</f>
        <v>67534</v>
      </c>
      <c r="G2489" s="12">
        <f ca="1">SUMIF($D$2492:$H$3050,$D$2489,$G$2492:$G$3050)</f>
        <v>12076.9</v>
      </c>
      <c r="H2489" s="12">
        <f ca="1">SUMIF($D$2492:$H$3050,$D$2489,$H$2492:$H$3050)</f>
        <v>79650.439280000006</v>
      </c>
    </row>
    <row r="2490" spans="1:41" s="7" customFormat="1" ht="18.75" customHeight="1" x14ac:dyDescent="0.25">
      <c r="A2490" s="6"/>
      <c r="B2490" s="9" t="s">
        <v>405</v>
      </c>
      <c r="C2490" s="10" t="s">
        <v>1941</v>
      </c>
      <c r="D2490" s="9">
        <v>2020</v>
      </c>
      <c r="E2490" s="9" t="s">
        <v>22</v>
      </c>
      <c r="F2490" s="9">
        <f ca="1">SUMIF($D$2492:$H$3050,$D$2490,$F$2492:$F$3050)</f>
        <v>40162</v>
      </c>
      <c r="G2490" s="12">
        <f ca="1">SUMIF($D$2492:$H$3050,$D$2490,$G$2492:$G$3050)</f>
        <v>14444.13</v>
      </c>
      <c r="H2490" s="12">
        <f ca="1">SUMIF($D$2492:$H$3050,$D$2490,$H$2492:$H$3050)</f>
        <v>56759.46372</v>
      </c>
    </row>
    <row r="2491" spans="1:41" s="33" customFormat="1" ht="18.75" customHeight="1" x14ac:dyDescent="0.25">
      <c r="A2491" s="6"/>
      <c r="B2491" s="9" t="s">
        <v>405</v>
      </c>
      <c r="C2491" s="10" t="s">
        <v>1941</v>
      </c>
      <c r="D2491" s="9">
        <v>2021</v>
      </c>
      <c r="E2491" s="9" t="s">
        <v>22</v>
      </c>
      <c r="F2491" s="9">
        <f ca="1">SUMIF($D$2492:$H$3050,$D$2491,$F$2492:$F$3050)</f>
        <v>48210</v>
      </c>
      <c r="G2491" s="12">
        <f ca="1">SUMIF($D$2492:$H$3050,$D$2491,$G$2492:$G$3050)</f>
        <v>10278.85</v>
      </c>
      <c r="H2491" s="12">
        <f ca="1">SUMIF($D$2492:$H$3050,$D$2491,$H$2492:$H$3050)</f>
        <v>72976.646380000006</v>
      </c>
      <c r="I2491" s="7"/>
      <c r="J2491" s="7"/>
      <c r="K2491" s="7"/>
      <c r="L2491" s="7"/>
      <c r="M2491" s="7"/>
      <c r="N2491" s="7"/>
      <c r="O2491" s="7"/>
      <c r="P2491" s="7"/>
      <c r="Q2491" s="7"/>
      <c r="R2491" s="7"/>
      <c r="S2491" s="7"/>
      <c r="T2491" s="7"/>
      <c r="U2491" s="7"/>
      <c r="V2491" s="7"/>
      <c r="W2491" s="7"/>
      <c r="X2491" s="7"/>
      <c r="Y2491" s="7"/>
      <c r="Z2491" s="7"/>
      <c r="AA2491" s="7"/>
      <c r="AB2491" s="7"/>
      <c r="AC2491" s="7"/>
      <c r="AD2491" s="7"/>
      <c r="AE2491" s="7"/>
      <c r="AF2491" s="7"/>
      <c r="AG2491" s="7"/>
      <c r="AH2491" s="7"/>
      <c r="AI2491" s="7"/>
      <c r="AJ2491" s="7"/>
      <c r="AK2491" s="7"/>
      <c r="AL2491" s="7"/>
      <c r="AM2491" s="7"/>
      <c r="AN2491" s="7"/>
      <c r="AO2491" s="7"/>
    </row>
    <row r="2492" spans="1:41" s="7" customFormat="1" ht="30" hidden="1" customHeight="1" outlineLevel="1" x14ac:dyDescent="0.25">
      <c r="A2492" s="61">
        <v>9743</v>
      </c>
      <c r="B2492" s="8" t="s">
        <v>405</v>
      </c>
      <c r="C2492" s="54" t="s">
        <v>2645</v>
      </c>
      <c r="D2492" s="8">
        <v>2021</v>
      </c>
      <c r="E2492" s="8"/>
      <c r="F2492" s="8">
        <v>95</v>
      </c>
      <c r="G2492" s="8">
        <v>15</v>
      </c>
      <c r="H2492" s="8">
        <v>191</v>
      </c>
    </row>
    <row r="2493" spans="1:41" s="7" customFormat="1" ht="30" hidden="1" customHeight="1" outlineLevel="1" x14ac:dyDescent="0.25">
      <c r="A2493" s="61">
        <v>9741</v>
      </c>
      <c r="B2493" s="8" t="s">
        <v>405</v>
      </c>
      <c r="C2493" s="54" t="s">
        <v>2644</v>
      </c>
      <c r="D2493" s="8">
        <v>2021</v>
      </c>
      <c r="E2493" s="8"/>
      <c r="F2493" s="8">
        <v>24</v>
      </c>
      <c r="G2493" s="8">
        <v>50</v>
      </c>
      <c r="H2493" s="8">
        <v>54</v>
      </c>
    </row>
    <row r="2494" spans="1:41" s="7" customFormat="1" ht="30" hidden="1" customHeight="1" outlineLevel="1" x14ac:dyDescent="0.25">
      <c r="A2494" s="61">
        <v>9731</v>
      </c>
      <c r="B2494" s="8" t="s">
        <v>405</v>
      </c>
      <c r="C2494" s="54" t="s">
        <v>2717</v>
      </c>
      <c r="D2494" s="8">
        <v>2021</v>
      </c>
      <c r="E2494" s="8"/>
      <c r="F2494" s="8">
        <v>27</v>
      </c>
      <c r="G2494" s="8">
        <v>40</v>
      </c>
      <c r="H2494" s="8">
        <v>105</v>
      </c>
    </row>
    <row r="2495" spans="1:41" s="7" customFormat="1" ht="30" hidden="1" customHeight="1" outlineLevel="1" x14ac:dyDescent="0.25">
      <c r="A2495" s="61">
        <v>9774</v>
      </c>
      <c r="B2495" s="8" t="s">
        <v>405</v>
      </c>
      <c r="C2495" s="54" t="s">
        <v>2718</v>
      </c>
      <c r="D2495" s="8">
        <v>2021</v>
      </c>
      <c r="E2495" s="8"/>
      <c r="F2495" s="8">
        <v>120</v>
      </c>
      <c r="G2495" s="8">
        <v>10</v>
      </c>
      <c r="H2495" s="8">
        <v>165</v>
      </c>
    </row>
    <row r="2496" spans="1:41" s="7" customFormat="1" ht="30" hidden="1" customHeight="1" outlineLevel="1" x14ac:dyDescent="0.25">
      <c r="A2496" s="62">
        <v>1413</v>
      </c>
      <c r="B2496" s="8" t="s">
        <v>405</v>
      </c>
      <c r="C2496" s="54" t="s">
        <v>2719</v>
      </c>
      <c r="D2496" s="8">
        <v>2021</v>
      </c>
      <c r="E2496" s="8"/>
      <c r="F2496" s="8">
        <v>371</v>
      </c>
      <c r="G2496" s="8">
        <v>15</v>
      </c>
      <c r="H2496" s="8">
        <v>522</v>
      </c>
    </row>
    <row r="2497" spans="1:8" s="7" customFormat="1" ht="30" hidden="1" customHeight="1" outlineLevel="1" x14ac:dyDescent="0.25">
      <c r="A2497" s="62">
        <v>1304</v>
      </c>
      <c r="B2497" s="8" t="s">
        <v>405</v>
      </c>
      <c r="C2497" s="54" t="s">
        <v>2647</v>
      </c>
      <c r="D2497" s="8">
        <v>2021</v>
      </c>
      <c r="E2497" s="8"/>
      <c r="F2497" s="8">
        <v>10</v>
      </c>
      <c r="G2497" s="8">
        <v>150</v>
      </c>
      <c r="H2497" s="8">
        <v>54</v>
      </c>
    </row>
    <row r="2498" spans="1:8" s="7" customFormat="1" ht="30" hidden="1" customHeight="1" outlineLevel="1" x14ac:dyDescent="0.25">
      <c r="A2498" s="61">
        <v>9797</v>
      </c>
      <c r="B2498" s="8" t="s">
        <v>405</v>
      </c>
      <c r="C2498" s="54" t="s">
        <v>2720</v>
      </c>
      <c r="D2498" s="8">
        <v>2021</v>
      </c>
      <c r="E2498" s="8"/>
      <c r="F2498" s="8">
        <v>380</v>
      </c>
      <c r="G2498" s="8">
        <v>15</v>
      </c>
      <c r="H2498" s="8">
        <v>525</v>
      </c>
    </row>
    <row r="2499" spans="1:8" s="7" customFormat="1" ht="30" hidden="1" customHeight="1" outlineLevel="1" x14ac:dyDescent="0.25">
      <c r="A2499" s="62">
        <v>833</v>
      </c>
      <c r="B2499" s="8" t="s">
        <v>405</v>
      </c>
      <c r="C2499" s="54" t="s">
        <v>2721</v>
      </c>
      <c r="D2499" s="8">
        <v>2021</v>
      </c>
      <c r="E2499" s="8"/>
      <c r="F2499" s="8">
        <v>212</v>
      </c>
      <c r="G2499" s="8">
        <v>15</v>
      </c>
      <c r="H2499" s="8">
        <v>288</v>
      </c>
    </row>
    <row r="2500" spans="1:8" s="7" customFormat="1" ht="30" hidden="1" customHeight="1" outlineLevel="1" x14ac:dyDescent="0.25">
      <c r="A2500" s="62">
        <v>3838</v>
      </c>
      <c r="B2500" s="8" t="s">
        <v>405</v>
      </c>
      <c r="C2500" s="54" t="s">
        <v>2648</v>
      </c>
      <c r="D2500" s="8">
        <v>2021</v>
      </c>
      <c r="E2500" s="8"/>
      <c r="F2500" s="8">
        <v>53</v>
      </c>
      <c r="G2500" s="8">
        <v>60.75</v>
      </c>
      <c r="H2500" s="8">
        <v>116</v>
      </c>
    </row>
    <row r="2501" spans="1:8" s="7" customFormat="1" ht="30" hidden="1" customHeight="1" outlineLevel="1" x14ac:dyDescent="0.25">
      <c r="A2501" s="61">
        <v>9745</v>
      </c>
      <c r="B2501" s="8" t="s">
        <v>405</v>
      </c>
      <c r="C2501" s="54" t="s">
        <v>2649</v>
      </c>
      <c r="D2501" s="8">
        <v>2021</v>
      </c>
      <c r="E2501" s="8"/>
      <c r="F2501" s="8">
        <v>18</v>
      </c>
      <c r="G2501" s="8">
        <v>15</v>
      </c>
      <c r="H2501" s="8">
        <v>106</v>
      </c>
    </row>
    <row r="2502" spans="1:8" s="7" customFormat="1" ht="30" hidden="1" customHeight="1" outlineLevel="1" x14ac:dyDescent="0.25">
      <c r="A2502" s="61">
        <v>9777</v>
      </c>
      <c r="B2502" s="8" t="s">
        <v>405</v>
      </c>
      <c r="C2502" s="54" t="s">
        <v>2722</v>
      </c>
      <c r="D2502" s="8">
        <v>2021</v>
      </c>
      <c r="E2502" s="8"/>
      <c r="F2502" s="8">
        <v>770</v>
      </c>
      <c r="G2502" s="8">
        <v>14</v>
      </c>
      <c r="H2502" s="8">
        <v>981</v>
      </c>
    </row>
    <row r="2503" spans="1:8" s="7" customFormat="1" ht="30" hidden="1" customHeight="1" outlineLevel="1" x14ac:dyDescent="0.25">
      <c r="A2503" s="61">
        <v>9786</v>
      </c>
      <c r="B2503" s="8" t="s">
        <v>405</v>
      </c>
      <c r="C2503" s="54" t="s">
        <v>2723</v>
      </c>
      <c r="D2503" s="8">
        <v>2021</v>
      </c>
      <c r="E2503" s="8"/>
      <c r="F2503" s="8">
        <v>197</v>
      </c>
      <c r="G2503" s="8">
        <v>20</v>
      </c>
      <c r="H2503" s="8">
        <v>345</v>
      </c>
    </row>
    <row r="2504" spans="1:8" s="7" customFormat="1" ht="30" hidden="1" customHeight="1" outlineLevel="1" x14ac:dyDescent="0.25">
      <c r="A2504" s="61">
        <v>9742</v>
      </c>
      <c r="B2504" s="8" t="s">
        <v>405</v>
      </c>
      <c r="C2504" s="54" t="s">
        <v>2650</v>
      </c>
      <c r="D2504" s="8">
        <v>2021</v>
      </c>
      <c r="E2504" s="8"/>
      <c r="F2504" s="8">
        <v>418</v>
      </c>
      <c r="G2504" s="8">
        <v>20</v>
      </c>
      <c r="H2504" s="8">
        <v>704</v>
      </c>
    </row>
    <row r="2505" spans="1:8" s="7" customFormat="1" ht="30" hidden="1" customHeight="1" outlineLevel="1" x14ac:dyDescent="0.25">
      <c r="A2505" s="61">
        <v>9569</v>
      </c>
      <c r="B2505" s="8" t="s">
        <v>405</v>
      </c>
      <c r="C2505" s="54" t="s">
        <v>2724</v>
      </c>
      <c r="D2505" s="8">
        <v>2021</v>
      </c>
      <c r="E2505" s="8"/>
      <c r="F2505" s="8">
        <v>1233</v>
      </c>
      <c r="G2505" s="8">
        <v>20</v>
      </c>
      <c r="H2505" s="8">
        <v>1471</v>
      </c>
    </row>
    <row r="2506" spans="1:8" s="7" customFormat="1" ht="30" hidden="1" customHeight="1" outlineLevel="1" x14ac:dyDescent="0.25">
      <c r="A2506" s="61">
        <v>9730</v>
      </c>
      <c r="B2506" s="8" t="s">
        <v>405</v>
      </c>
      <c r="C2506" s="54" t="s">
        <v>2725</v>
      </c>
      <c r="D2506" s="8">
        <v>2021</v>
      </c>
      <c r="E2506" s="8"/>
      <c r="F2506" s="8">
        <v>5</v>
      </c>
      <c r="G2506" s="8">
        <v>140</v>
      </c>
      <c r="H2506" s="8">
        <v>83</v>
      </c>
    </row>
    <row r="2507" spans="1:8" s="7" customFormat="1" ht="30" hidden="1" customHeight="1" outlineLevel="1" x14ac:dyDescent="0.25">
      <c r="A2507" s="62">
        <v>3821</v>
      </c>
      <c r="B2507" s="8" t="s">
        <v>405</v>
      </c>
      <c r="C2507" s="54" t="s">
        <v>2726</v>
      </c>
      <c r="D2507" s="8">
        <v>2021</v>
      </c>
      <c r="E2507" s="8"/>
      <c r="F2507" s="8">
        <v>448</v>
      </c>
      <c r="G2507" s="8" t="s">
        <v>2286</v>
      </c>
      <c r="H2507" s="8">
        <v>585</v>
      </c>
    </row>
    <row r="2508" spans="1:8" s="7" customFormat="1" ht="30" hidden="1" customHeight="1" outlineLevel="1" x14ac:dyDescent="0.25">
      <c r="A2508" s="62">
        <v>3819</v>
      </c>
      <c r="B2508" s="8" t="s">
        <v>405</v>
      </c>
      <c r="C2508" s="54" t="s">
        <v>2727</v>
      </c>
      <c r="D2508" s="8">
        <v>2021</v>
      </c>
      <c r="E2508" s="8"/>
      <c r="F2508" s="8">
        <v>155</v>
      </c>
      <c r="G2508" s="8">
        <v>30</v>
      </c>
      <c r="H2508" s="8">
        <v>263</v>
      </c>
    </row>
    <row r="2509" spans="1:8" s="7" customFormat="1" ht="30" hidden="1" customHeight="1" outlineLevel="1" x14ac:dyDescent="0.25">
      <c r="A2509" s="62">
        <v>1201</v>
      </c>
      <c r="B2509" s="8" t="s">
        <v>405</v>
      </c>
      <c r="C2509" s="54" t="s">
        <v>2728</v>
      </c>
      <c r="D2509" s="8">
        <v>2021</v>
      </c>
      <c r="E2509" s="8"/>
      <c r="F2509" s="8">
        <v>515</v>
      </c>
      <c r="G2509" s="8" t="s">
        <v>2286</v>
      </c>
      <c r="H2509" s="8">
        <v>685</v>
      </c>
    </row>
    <row r="2510" spans="1:8" s="7" customFormat="1" ht="30" hidden="1" customHeight="1" outlineLevel="1" x14ac:dyDescent="0.25">
      <c r="A2510" s="61">
        <v>9692</v>
      </c>
      <c r="B2510" s="8" t="s">
        <v>405</v>
      </c>
      <c r="C2510" s="54" t="s">
        <v>2729</v>
      </c>
      <c r="D2510" s="8">
        <v>2021</v>
      </c>
      <c r="E2510" s="8"/>
      <c r="F2510" s="8">
        <v>355</v>
      </c>
      <c r="G2510" s="8" t="s">
        <v>2286</v>
      </c>
      <c r="H2510" s="8">
        <v>393</v>
      </c>
    </row>
    <row r="2511" spans="1:8" s="7" customFormat="1" ht="30" hidden="1" customHeight="1" outlineLevel="1" x14ac:dyDescent="0.25">
      <c r="A2511" s="61">
        <v>9696</v>
      </c>
      <c r="B2511" s="8" t="s">
        <v>405</v>
      </c>
      <c r="C2511" s="54" t="s">
        <v>2730</v>
      </c>
      <c r="D2511" s="8">
        <v>2021</v>
      </c>
      <c r="E2511" s="8"/>
      <c r="F2511" s="8">
        <v>586</v>
      </c>
      <c r="G2511" s="8">
        <v>30</v>
      </c>
      <c r="H2511" s="8">
        <v>789</v>
      </c>
    </row>
    <row r="2512" spans="1:8" s="7" customFormat="1" ht="30" hidden="1" customHeight="1" outlineLevel="1" x14ac:dyDescent="0.25">
      <c r="A2512" s="61">
        <v>9711</v>
      </c>
      <c r="B2512" s="8" t="s">
        <v>405</v>
      </c>
      <c r="C2512" s="54" t="s">
        <v>2731</v>
      </c>
      <c r="D2512" s="8">
        <v>2021</v>
      </c>
      <c r="E2512" s="8"/>
      <c r="F2512" s="8">
        <v>248</v>
      </c>
      <c r="G2512" s="8" t="s">
        <v>2037</v>
      </c>
      <c r="H2512" s="8">
        <v>398</v>
      </c>
    </row>
    <row r="2513" spans="1:8" s="7" customFormat="1" ht="30" hidden="1" customHeight="1" outlineLevel="1" x14ac:dyDescent="0.25">
      <c r="A2513" s="62">
        <v>1241</v>
      </c>
      <c r="B2513" s="8" t="s">
        <v>405</v>
      </c>
      <c r="C2513" s="54" t="s">
        <v>2732</v>
      </c>
      <c r="D2513" s="8">
        <v>2021</v>
      </c>
      <c r="E2513" s="8"/>
      <c r="F2513" s="8">
        <v>929</v>
      </c>
      <c r="G2513" s="8" t="s">
        <v>2286</v>
      </c>
      <c r="H2513" s="8">
        <v>1298</v>
      </c>
    </row>
    <row r="2514" spans="1:8" s="7" customFormat="1" ht="30" hidden="1" customHeight="1" outlineLevel="1" x14ac:dyDescent="0.25">
      <c r="A2514" s="61">
        <v>9691</v>
      </c>
      <c r="B2514" s="8" t="s">
        <v>405</v>
      </c>
      <c r="C2514" s="54" t="s">
        <v>2733</v>
      </c>
      <c r="D2514" s="8">
        <v>2021</v>
      </c>
      <c r="E2514" s="8"/>
      <c r="F2514" s="8">
        <v>1248</v>
      </c>
      <c r="G2514" s="8" t="s">
        <v>2290</v>
      </c>
      <c r="H2514" s="8">
        <v>1603</v>
      </c>
    </row>
    <row r="2515" spans="1:8" s="7" customFormat="1" ht="30" hidden="1" customHeight="1" outlineLevel="1" x14ac:dyDescent="0.25">
      <c r="A2515" s="62">
        <v>1243</v>
      </c>
      <c r="B2515" s="8" t="s">
        <v>405</v>
      </c>
      <c r="C2515" s="54" t="s">
        <v>2734</v>
      </c>
      <c r="D2515" s="8">
        <v>2021</v>
      </c>
      <c r="E2515" s="8"/>
      <c r="F2515" s="8">
        <v>268</v>
      </c>
      <c r="G2515" s="8" t="s">
        <v>2286</v>
      </c>
      <c r="H2515" s="8">
        <v>351</v>
      </c>
    </row>
    <row r="2516" spans="1:8" s="7" customFormat="1" ht="30" hidden="1" customHeight="1" outlineLevel="1" x14ac:dyDescent="0.25">
      <c r="A2516" s="61">
        <v>9508</v>
      </c>
      <c r="B2516" s="8" t="s">
        <v>405</v>
      </c>
      <c r="C2516" s="54" t="s">
        <v>2020</v>
      </c>
      <c r="D2516" s="8">
        <v>2021</v>
      </c>
      <c r="E2516" s="8"/>
      <c r="F2516" s="8">
        <v>63</v>
      </c>
      <c r="G2516" s="8" t="s">
        <v>2735</v>
      </c>
      <c r="H2516" s="8">
        <v>141</v>
      </c>
    </row>
    <row r="2517" spans="1:8" s="7" customFormat="1" ht="30" hidden="1" customHeight="1" outlineLevel="1" x14ac:dyDescent="0.25">
      <c r="A2517" s="62">
        <v>3832</v>
      </c>
      <c r="B2517" s="8" t="s">
        <v>405</v>
      </c>
      <c r="C2517" s="54" t="s">
        <v>2022</v>
      </c>
      <c r="D2517" s="8">
        <v>2021</v>
      </c>
      <c r="E2517" s="8"/>
      <c r="F2517" s="8">
        <v>5</v>
      </c>
      <c r="G2517" s="8" t="s">
        <v>2286</v>
      </c>
      <c r="H2517" s="8">
        <v>82</v>
      </c>
    </row>
    <row r="2518" spans="1:8" s="7" customFormat="1" ht="30" hidden="1" customHeight="1" outlineLevel="1" x14ac:dyDescent="0.25">
      <c r="A2518" s="62">
        <v>3816</v>
      </c>
      <c r="B2518" s="8" t="s">
        <v>405</v>
      </c>
      <c r="C2518" s="54" t="s">
        <v>2736</v>
      </c>
      <c r="D2518" s="8">
        <v>2021</v>
      </c>
      <c r="E2518" s="8"/>
      <c r="F2518" s="8">
        <v>186</v>
      </c>
      <c r="G2518" s="8" t="s">
        <v>2286</v>
      </c>
      <c r="H2518" s="8">
        <v>342</v>
      </c>
    </row>
    <row r="2519" spans="1:8" s="7" customFormat="1" ht="30" hidden="1" customHeight="1" outlineLevel="1" x14ac:dyDescent="0.25">
      <c r="A2519" s="61">
        <v>9693</v>
      </c>
      <c r="B2519" s="8" t="s">
        <v>405</v>
      </c>
      <c r="C2519" s="54" t="s">
        <v>2737</v>
      </c>
      <c r="D2519" s="8">
        <v>2021</v>
      </c>
      <c r="E2519" s="8"/>
      <c r="F2519" s="8">
        <v>345</v>
      </c>
      <c r="G2519" s="8" t="s">
        <v>2286</v>
      </c>
      <c r="H2519" s="8">
        <v>621</v>
      </c>
    </row>
    <row r="2520" spans="1:8" s="7" customFormat="1" ht="30" hidden="1" customHeight="1" outlineLevel="1" x14ac:dyDescent="0.25">
      <c r="A2520" s="62">
        <v>1211</v>
      </c>
      <c r="B2520" s="8" t="s">
        <v>405</v>
      </c>
      <c r="C2520" s="54" t="s">
        <v>2738</v>
      </c>
      <c r="D2520" s="8">
        <v>2021</v>
      </c>
      <c r="E2520" s="8"/>
      <c r="F2520" s="8">
        <v>358</v>
      </c>
      <c r="G2520" s="8" t="s">
        <v>2286</v>
      </c>
      <c r="H2520" s="8">
        <v>734</v>
      </c>
    </row>
    <row r="2521" spans="1:8" s="7" customFormat="1" ht="30" hidden="1" customHeight="1" outlineLevel="1" x14ac:dyDescent="0.25">
      <c r="A2521" s="62">
        <v>1212</v>
      </c>
      <c r="B2521" s="8" t="s">
        <v>405</v>
      </c>
      <c r="C2521" s="54" t="s">
        <v>2739</v>
      </c>
      <c r="D2521" s="8">
        <v>2021</v>
      </c>
      <c r="E2521" s="8"/>
      <c r="F2521" s="8">
        <v>353</v>
      </c>
      <c r="G2521" s="8" t="s">
        <v>2286</v>
      </c>
      <c r="H2521" s="8">
        <v>734</v>
      </c>
    </row>
    <row r="2522" spans="1:8" s="7" customFormat="1" ht="30" hidden="1" customHeight="1" outlineLevel="1" x14ac:dyDescent="0.25">
      <c r="A2522" s="62">
        <v>3805</v>
      </c>
      <c r="B2522" s="8" t="s">
        <v>405</v>
      </c>
      <c r="C2522" s="54" t="s">
        <v>2740</v>
      </c>
      <c r="D2522" s="8">
        <v>2021</v>
      </c>
      <c r="E2522" s="8"/>
      <c r="F2522" s="8">
        <v>411</v>
      </c>
      <c r="G2522" s="8" t="s">
        <v>2286</v>
      </c>
      <c r="H2522" s="8">
        <v>579</v>
      </c>
    </row>
    <row r="2523" spans="1:8" s="7" customFormat="1" ht="30" hidden="1" customHeight="1" outlineLevel="1" x14ac:dyDescent="0.25">
      <c r="A2523" s="61">
        <v>9690</v>
      </c>
      <c r="B2523" s="8" t="s">
        <v>405</v>
      </c>
      <c r="C2523" s="54" t="s">
        <v>2741</v>
      </c>
      <c r="D2523" s="8">
        <v>2021</v>
      </c>
      <c r="E2523" s="8"/>
      <c r="F2523" s="8">
        <v>365</v>
      </c>
      <c r="G2523" s="8" t="s">
        <v>2286</v>
      </c>
      <c r="H2523" s="8">
        <v>419</v>
      </c>
    </row>
    <row r="2524" spans="1:8" s="7" customFormat="1" ht="30" hidden="1" customHeight="1" outlineLevel="1" x14ac:dyDescent="0.25">
      <c r="A2524" s="62">
        <v>1199</v>
      </c>
      <c r="B2524" s="8" t="s">
        <v>405</v>
      </c>
      <c r="C2524" s="54" t="s">
        <v>2742</v>
      </c>
      <c r="D2524" s="8">
        <v>2021</v>
      </c>
      <c r="E2524" s="8"/>
      <c r="F2524" s="8">
        <v>170</v>
      </c>
      <c r="G2524" s="8" t="s">
        <v>2735</v>
      </c>
      <c r="H2524" s="8">
        <v>197</v>
      </c>
    </row>
    <row r="2525" spans="1:8" s="7" customFormat="1" ht="30" hidden="1" customHeight="1" outlineLevel="1" x14ac:dyDescent="0.25">
      <c r="A2525" s="61">
        <v>9735</v>
      </c>
      <c r="B2525" s="8" t="s">
        <v>405</v>
      </c>
      <c r="C2525" s="54" t="s">
        <v>2743</v>
      </c>
      <c r="D2525" s="8">
        <v>2021</v>
      </c>
      <c r="E2525" s="8"/>
      <c r="F2525" s="8">
        <v>3</v>
      </c>
      <c r="G2525" s="8" t="s">
        <v>2744</v>
      </c>
      <c r="H2525" s="8">
        <v>73</v>
      </c>
    </row>
    <row r="2526" spans="1:8" s="7" customFormat="1" ht="30" hidden="1" customHeight="1" outlineLevel="1" x14ac:dyDescent="0.25">
      <c r="A2526" s="61">
        <v>9739</v>
      </c>
      <c r="B2526" s="8" t="s">
        <v>405</v>
      </c>
      <c r="C2526" s="85" t="s">
        <v>2027</v>
      </c>
      <c r="D2526" s="8">
        <v>2021</v>
      </c>
      <c r="E2526" s="8"/>
      <c r="F2526" s="8">
        <v>58</v>
      </c>
      <c r="G2526" s="8" t="s">
        <v>2286</v>
      </c>
      <c r="H2526" s="8">
        <v>141</v>
      </c>
    </row>
    <row r="2527" spans="1:8" s="7" customFormat="1" ht="30" hidden="1" customHeight="1" outlineLevel="1" x14ac:dyDescent="0.25">
      <c r="A2527" s="62">
        <v>3888</v>
      </c>
      <c r="B2527" s="8" t="s">
        <v>405</v>
      </c>
      <c r="C2527" s="54" t="s">
        <v>2745</v>
      </c>
      <c r="D2527" s="8">
        <v>2021</v>
      </c>
      <c r="E2527" s="8"/>
      <c r="F2527" s="8">
        <v>55</v>
      </c>
      <c r="G2527" s="8" t="s">
        <v>2286</v>
      </c>
      <c r="H2527" s="8">
        <v>169</v>
      </c>
    </row>
    <row r="2528" spans="1:8" s="7" customFormat="1" ht="30" hidden="1" customHeight="1" outlineLevel="1" x14ac:dyDescent="0.25">
      <c r="A2528" s="62">
        <v>1222</v>
      </c>
      <c r="B2528" s="8" t="s">
        <v>405</v>
      </c>
      <c r="C2528" s="54" t="s">
        <v>2746</v>
      </c>
      <c r="D2528" s="8">
        <v>2021</v>
      </c>
      <c r="E2528" s="8"/>
      <c r="F2528" s="8">
        <v>376</v>
      </c>
      <c r="G2528" s="8" t="s">
        <v>2286</v>
      </c>
      <c r="H2528" s="8">
        <v>621</v>
      </c>
    </row>
    <row r="2529" spans="1:8" s="7" customFormat="1" ht="30" hidden="1" customHeight="1" outlineLevel="1" x14ac:dyDescent="0.25">
      <c r="A2529" s="61">
        <v>9695</v>
      </c>
      <c r="B2529" s="8" t="s">
        <v>405</v>
      </c>
      <c r="C2529" s="54" t="s">
        <v>2747</v>
      </c>
      <c r="D2529" s="8">
        <v>2021</v>
      </c>
      <c r="E2529" s="8"/>
      <c r="F2529" s="8">
        <v>345</v>
      </c>
      <c r="G2529" s="8" t="s">
        <v>2286</v>
      </c>
      <c r="H2529" s="8">
        <v>611</v>
      </c>
    </row>
    <row r="2530" spans="1:8" s="7" customFormat="1" ht="30" hidden="1" customHeight="1" outlineLevel="1" x14ac:dyDescent="0.25">
      <c r="A2530" s="61">
        <v>9698</v>
      </c>
      <c r="B2530" s="8" t="s">
        <v>405</v>
      </c>
      <c r="C2530" s="54" t="s">
        <v>2748</v>
      </c>
      <c r="D2530" s="8">
        <v>2021</v>
      </c>
      <c r="E2530" s="8"/>
      <c r="F2530" s="8">
        <v>394</v>
      </c>
      <c r="G2530" s="8" t="s">
        <v>2286</v>
      </c>
      <c r="H2530" s="8">
        <v>599</v>
      </c>
    </row>
    <row r="2531" spans="1:8" s="7" customFormat="1" ht="30" hidden="1" customHeight="1" outlineLevel="1" x14ac:dyDescent="0.25">
      <c r="A2531" s="62">
        <v>1251</v>
      </c>
      <c r="B2531" s="8" t="s">
        <v>405</v>
      </c>
      <c r="C2531" s="54" t="s">
        <v>2029</v>
      </c>
      <c r="D2531" s="8">
        <v>2021</v>
      </c>
      <c r="E2531" s="8"/>
      <c r="F2531" s="8">
        <v>33</v>
      </c>
      <c r="G2531" s="8" t="s">
        <v>2286</v>
      </c>
      <c r="H2531" s="8">
        <v>133</v>
      </c>
    </row>
    <row r="2532" spans="1:8" s="7" customFormat="1" ht="30" hidden="1" customHeight="1" outlineLevel="1" x14ac:dyDescent="0.25">
      <c r="A2532" s="61">
        <v>9716</v>
      </c>
      <c r="B2532" s="8" t="s">
        <v>405</v>
      </c>
      <c r="C2532" s="54" t="s">
        <v>2749</v>
      </c>
      <c r="D2532" s="8">
        <v>2021</v>
      </c>
      <c r="E2532" s="8"/>
      <c r="F2532" s="8">
        <v>608</v>
      </c>
      <c r="G2532" s="8" t="s">
        <v>2286</v>
      </c>
      <c r="H2532" s="8">
        <v>757</v>
      </c>
    </row>
    <row r="2533" spans="1:8" s="7" customFormat="1" ht="30" hidden="1" customHeight="1" outlineLevel="1" x14ac:dyDescent="0.25">
      <c r="A2533" s="61">
        <v>9717</v>
      </c>
      <c r="B2533" s="8" t="s">
        <v>405</v>
      </c>
      <c r="C2533" s="54" t="s">
        <v>2750</v>
      </c>
      <c r="D2533" s="8">
        <v>2021</v>
      </c>
      <c r="E2533" s="8"/>
      <c r="F2533" s="8">
        <v>712</v>
      </c>
      <c r="G2533" s="8" t="s">
        <v>2286</v>
      </c>
      <c r="H2533" s="8">
        <v>893</v>
      </c>
    </row>
    <row r="2534" spans="1:8" s="7" customFormat="1" ht="30" hidden="1" customHeight="1" outlineLevel="1" x14ac:dyDescent="0.25">
      <c r="A2534" s="61">
        <v>9721</v>
      </c>
      <c r="B2534" s="8" t="s">
        <v>405</v>
      </c>
      <c r="C2534" s="54" t="s">
        <v>2751</v>
      </c>
      <c r="D2534" s="8">
        <v>2021</v>
      </c>
      <c r="E2534" s="8"/>
      <c r="F2534" s="8">
        <v>679</v>
      </c>
      <c r="G2534" s="8">
        <v>45</v>
      </c>
      <c r="H2534" s="8">
        <v>754</v>
      </c>
    </row>
    <row r="2535" spans="1:8" s="7" customFormat="1" ht="30" hidden="1" customHeight="1" outlineLevel="1" x14ac:dyDescent="0.25">
      <c r="A2535" s="61">
        <v>9723</v>
      </c>
      <c r="B2535" s="8" t="s">
        <v>405</v>
      </c>
      <c r="C2535" s="54" t="s">
        <v>2031</v>
      </c>
      <c r="D2535" s="8">
        <v>2021</v>
      </c>
      <c r="E2535" s="8"/>
      <c r="F2535" s="8">
        <v>53</v>
      </c>
      <c r="G2535" s="8" t="s">
        <v>2735</v>
      </c>
      <c r="H2535" s="8">
        <v>247</v>
      </c>
    </row>
    <row r="2536" spans="1:8" s="7" customFormat="1" ht="30" hidden="1" customHeight="1" outlineLevel="1" x14ac:dyDescent="0.25">
      <c r="A2536" s="61">
        <v>9724</v>
      </c>
      <c r="B2536" s="8" t="s">
        <v>405</v>
      </c>
      <c r="C2536" s="54" t="s">
        <v>2032</v>
      </c>
      <c r="D2536" s="8">
        <v>2021</v>
      </c>
      <c r="E2536" s="8"/>
      <c r="F2536" s="8">
        <v>7</v>
      </c>
      <c r="G2536" s="8" t="s">
        <v>2735</v>
      </c>
      <c r="H2536" s="8">
        <v>170</v>
      </c>
    </row>
    <row r="2537" spans="1:8" s="7" customFormat="1" ht="30" hidden="1" customHeight="1" outlineLevel="1" x14ac:dyDescent="0.25">
      <c r="A2537" s="61">
        <v>9514</v>
      </c>
      <c r="B2537" s="8" t="s">
        <v>405</v>
      </c>
      <c r="C2537" s="54" t="s">
        <v>2752</v>
      </c>
      <c r="D2537" s="8">
        <v>2021</v>
      </c>
      <c r="E2537" s="8"/>
      <c r="F2537" s="8">
        <v>715</v>
      </c>
      <c r="G2537" s="8">
        <v>280</v>
      </c>
      <c r="H2537" s="8">
        <v>851.61400000000003</v>
      </c>
    </row>
    <row r="2538" spans="1:8" s="7" customFormat="1" ht="30" hidden="1" customHeight="1" outlineLevel="1" x14ac:dyDescent="0.25">
      <c r="A2538" s="61">
        <v>9609</v>
      </c>
      <c r="B2538" s="8" t="s">
        <v>405</v>
      </c>
      <c r="C2538" s="54" t="s">
        <v>2652</v>
      </c>
      <c r="D2538" s="8">
        <v>2021</v>
      </c>
      <c r="E2538" s="8"/>
      <c r="F2538" s="8">
        <v>255</v>
      </c>
      <c r="G2538" s="8">
        <v>25</v>
      </c>
      <c r="H2538" s="8">
        <v>379</v>
      </c>
    </row>
    <row r="2539" spans="1:8" s="7" customFormat="1" ht="30" hidden="1" customHeight="1" outlineLevel="1" x14ac:dyDescent="0.25">
      <c r="A2539" s="61">
        <v>9668</v>
      </c>
      <c r="B2539" s="8" t="s">
        <v>405</v>
      </c>
      <c r="C2539" s="54" t="s">
        <v>2653</v>
      </c>
      <c r="D2539" s="8">
        <v>2021</v>
      </c>
      <c r="E2539" s="8"/>
      <c r="F2539" s="8">
        <v>10</v>
      </c>
      <c r="G2539" s="8">
        <v>100</v>
      </c>
      <c r="H2539" s="8">
        <v>59</v>
      </c>
    </row>
    <row r="2540" spans="1:8" s="7" customFormat="1" ht="30" hidden="1" customHeight="1" outlineLevel="1" x14ac:dyDescent="0.25">
      <c r="A2540" s="61">
        <v>9600</v>
      </c>
      <c r="B2540" s="8" t="s">
        <v>405</v>
      </c>
      <c r="C2540" s="54" t="s">
        <v>2753</v>
      </c>
      <c r="D2540" s="8">
        <v>2021</v>
      </c>
      <c r="E2540" s="8"/>
      <c r="F2540" s="8">
        <v>1283</v>
      </c>
      <c r="G2540" s="8">
        <v>240</v>
      </c>
      <c r="H2540" s="8">
        <v>2053</v>
      </c>
    </row>
    <row r="2541" spans="1:8" s="7" customFormat="1" ht="30" hidden="1" customHeight="1" outlineLevel="1" x14ac:dyDescent="0.25">
      <c r="A2541" s="61">
        <v>9658</v>
      </c>
      <c r="B2541" s="8" t="s">
        <v>405</v>
      </c>
      <c r="C2541" s="54" t="s">
        <v>2754</v>
      </c>
      <c r="D2541" s="8">
        <v>2021</v>
      </c>
      <c r="E2541" s="8"/>
      <c r="F2541" s="8">
        <v>4</v>
      </c>
      <c r="G2541" s="8">
        <v>150</v>
      </c>
      <c r="H2541" s="8">
        <v>92</v>
      </c>
    </row>
    <row r="2542" spans="1:8" s="7" customFormat="1" ht="30" hidden="1" customHeight="1" outlineLevel="1" x14ac:dyDescent="0.25">
      <c r="A2542" s="61">
        <v>9316</v>
      </c>
      <c r="B2542" s="8" t="s">
        <v>405</v>
      </c>
      <c r="C2542" s="54" t="s">
        <v>2755</v>
      </c>
      <c r="D2542" s="8">
        <v>2021</v>
      </c>
      <c r="E2542" s="8"/>
      <c r="F2542" s="8">
        <v>126</v>
      </c>
      <c r="G2542" s="8">
        <v>15</v>
      </c>
      <c r="H2542" s="8">
        <v>325</v>
      </c>
    </row>
    <row r="2543" spans="1:8" s="7" customFormat="1" ht="30" hidden="1" customHeight="1" outlineLevel="1" x14ac:dyDescent="0.25">
      <c r="A2543" s="62">
        <v>1142</v>
      </c>
      <c r="B2543" s="8" t="s">
        <v>405</v>
      </c>
      <c r="C2543" s="54" t="s">
        <v>2654</v>
      </c>
      <c r="D2543" s="8">
        <v>2021</v>
      </c>
      <c r="E2543" s="8"/>
      <c r="F2543" s="8">
        <v>127</v>
      </c>
      <c r="G2543" s="8">
        <v>150</v>
      </c>
      <c r="H2543" s="8">
        <v>235</v>
      </c>
    </row>
    <row r="2544" spans="1:8" s="7" customFormat="1" ht="30" hidden="1" customHeight="1" outlineLevel="1" x14ac:dyDescent="0.25">
      <c r="A2544" s="61">
        <v>9419</v>
      </c>
      <c r="B2544" s="8" t="s">
        <v>405</v>
      </c>
      <c r="C2544" s="54" t="s">
        <v>2756</v>
      </c>
      <c r="D2544" s="8">
        <v>2021</v>
      </c>
      <c r="E2544" s="8"/>
      <c r="F2544" s="8">
        <v>205</v>
      </c>
      <c r="G2544" s="8">
        <v>120</v>
      </c>
      <c r="H2544" s="8">
        <v>429</v>
      </c>
    </row>
    <row r="2545" spans="1:8" s="7" customFormat="1" ht="30" hidden="1" customHeight="1" outlineLevel="1" x14ac:dyDescent="0.25">
      <c r="A2545" s="62">
        <v>913</v>
      </c>
      <c r="B2545" s="8" t="s">
        <v>405</v>
      </c>
      <c r="C2545" s="54" t="s">
        <v>2655</v>
      </c>
      <c r="D2545" s="8">
        <v>2021</v>
      </c>
      <c r="E2545" s="8"/>
      <c r="F2545" s="8">
        <v>756</v>
      </c>
      <c r="G2545" s="8">
        <v>119</v>
      </c>
      <c r="H2545" s="8">
        <v>1117</v>
      </c>
    </row>
    <row r="2546" spans="1:8" s="7" customFormat="1" ht="30" hidden="1" customHeight="1" outlineLevel="1" x14ac:dyDescent="0.25">
      <c r="A2546" s="61">
        <v>9659</v>
      </c>
      <c r="B2546" s="8" t="s">
        <v>405</v>
      </c>
      <c r="C2546" s="54" t="s">
        <v>2757</v>
      </c>
      <c r="D2546" s="8">
        <v>2021</v>
      </c>
      <c r="E2546" s="8"/>
      <c r="F2546" s="8">
        <v>46</v>
      </c>
      <c r="G2546" s="8">
        <v>118.3</v>
      </c>
      <c r="H2546" s="8">
        <v>131</v>
      </c>
    </row>
    <row r="2547" spans="1:8" s="7" customFormat="1" ht="30" hidden="1" customHeight="1" outlineLevel="1" x14ac:dyDescent="0.25">
      <c r="A2547" s="62">
        <v>3796</v>
      </c>
      <c r="B2547" s="8" t="s">
        <v>405</v>
      </c>
      <c r="C2547" s="54" t="s">
        <v>2656</v>
      </c>
      <c r="D2547" s="8">
        <v>2021</v>
      </c>
      <c r="E2547" s="8"/>
      <c r="F2547" s="8">
        <v>7</v>
      </c>
      <c r="G2547" s="8">
        <v>150</v>
      </c>
      <c r="H2547" s="8">
        <v>30</v>
      </c>
    </row>
    <row r="2548" spans="1:8" s="7" customFormat="1" ht="30" hidden="1" customHeight="1" outlineLevel="1" x14ac:dyDescent="0.25">
      <c r="A2548" s="62">
        <v>1156</v>
      </c>
      <c r="B2548" s="8" t="s">
        <v>405</v>
      </c>
      <c r="C2548" s="54" t="s">
        <v>2758</v>
      </c>
      <c r="D2548" s="8">
        <v>2021</v>
      </c>
      <c r="E2548" s="8"/>
      <c r="F2548" s="8">
        <v>4</v>
      </c>
      <c r="G2548" s="8">
        <v>150</v>
      </c>
      <c r="H2548" s="8">
        <v>60</v>
      </c>
    </row>
    <row r="2549" spans="1:8" s="7" customFormat="1" ht="30" hidden="1" customHeight="1" outlineLevel="1" x14ac:dyDescent="0.25">
      <c r="A2549" s="62">
        <v>1143</v>
      </c>
      <c r="B2549" s="8" t="s">
        <v>405</v>
      </c>
      <c r="C2549" s="54" t="s">
        <v>2657</v>
      </c>
      <c r="D2549" s="8">
        <v>2021</v>
      </c>
      <c r="E2549" s="8"/>
      <c r="F2549" s="8">
        <v>58</v>
      </c>
      <c r="G2549" s="8">
        <v>290</v>
      </c>
      <c r="H2549" s="8">
        <v>273</v>
      </c>
    </row>
    <row r="2550" spans="1:8" s="7" customFormat="1" ht="30" hidden="1" customHeight="1" outlineLevel="1" x14ac:dyDescent="0.25">
      <c r="A2550" s="61">
        <v>9663</v>
      </c>
      <c r="B2550" s="8" t="s">
        <v>405</v>
      </c>
      <c r="C2550" s="54" t="s">
        <v>2658</v>
      </c>
      <c r="D2550" s="8">
        <v>2021</v>
      </c>
      <c r="E2550" s="8"/>
      <c r="F2550" s="8">
        <v>4</v>
      </c>
      <c r="G2550" s="8">
        <v>100</v>
      </c>
      <c r="H2550" s="8">
        <v>58</v>
      </c>
    </row>
    <row r="2551" spans="1:8" s="7" customFormat="1" ht="30" hidden="1" customHeight="1" outlineLevel="1" x14ac:dyDescent="0.25">
      <c r="A2551" s="62">
        <v>1148</v>
      </c>
      <c r="B2551" s="8" t="s">
        <v>405</v>
      </c>
      <c r="C2551" s="54" t="s">
        <v>2659</v>
      </c>
      <c r="D2551" s="8">
        <v>2021</v>
      </c>
      <c r="E2551" s="8"/>
      <c r="F2551" s="8">
        <v>14</v>
      </c>
      <c r="G2551" s="8">
        <v>150</v>
      </c>
      <c r="H2551" s="8">
        <v>35</v>
      </c>
    </row>
    <row r="2552" spans="1:8" s="7" customFormat="1" ht="30" hidden="1" customHeight="1" outlineLevel="1" x14ac:dyDescent="0.25">
      <c r="A2552" s="61">
        <v>9664</v>
      </c>
      <c r="B2552" s="8" t="s">
        <v>405</v>
      </c>
      <c r="C2552" s="54" t="s">
        <v>2660</v>
      </c>
      <c r="D2552" s="8">
        <v>2021</v>
      </c>
      <c r="E2552" s="8"/>
      <c r="F2552" s="8">
        <v>14</v>
      </c>
      <c r="G2552" s="8">
        <v>150</v>
      </c>
      <c r="H2552" s="8">
        <v>35</v>
      </c>
    </row>
    <row r="2553" spans="1:8" s="7" customFormat="1" ht="30" hidden="1" customHeight="1" outlineLevel="1" x14ac:dyDescent="0.25">
      <c r="A2553" s="61">
        <v>9875</v>
      </c>
      <c r="B2553" s="8" t="s">
        <v>405</v>
      </c>
      <c r="C2553" s="54" t="s">
        <v>2759</v>
      </c>
      <c r="D2553" s="8">
        <v>2021</v>
      </c>
      <c r="E2553" s="8"/>
      <c r="F2553" s="8">
        <v>221</v>
      </c>
      <c r="G2553" s="8">
        <v>25</v>
      </c>
      <c r="H2553" s="8">
        <v>355</v>
      </c>
    </row>
    <row r="2554" spans="1:8" s="7" customFormat="1" ht="30" hidden="1" customHeight="1" outlineLevel="1" x14ac:dyDescent="0.25">
      <c r="A2554" s="61">
        <v>9423</v>
      </c>
      <c r="B2554" s="8" t="s">
        <v>405</v>
      </c>
      <c r="C2554" s="54" t="s">
        <v>2760</v>
      </c>
      <c r="D2554" s="8">
        <v>2021</v>
      </c>
      <c r="E2554" s="8"/>
      <c r="F2554" s="8">
        <v>29</v>
      </c>
      <c r="G2554" s="8">
        <v>30</v>
      </c>
      <c r="H2554" s="8">
        <v>130</v>
      </c>
    </row>
    <row r="2555" spans="1:8" s="7" customFormat="1" ht="30" hidden="1" customHeight="1" outlineLevel="1" x14ac:dyDescent="0.25">
      <c r="A2555" s="61">
        <v>9291</v>
      </c>
      <c r="B2555" s="8" t="s">
        <v>405</v>
      </c>
      <c r="C2555" s="54" t="s">
        <v>2761</v>
      </c>
      <c r="D2555" s="8">
        <v>2021</v>
      </c>
      <c r="E2555" s="8"/>
      <c r="F2555" s="8">
        <v>108</v>
      </c>
      <c r="G2555" s="8">
        <v>30</v>
      </c>
      <c r="H2555" s="8">
        <v>256</v>
      </c>
    </row>
    <row r="2556" spans="1:8" s="7" customFormat="1" ht="30" hidden="1" customHeight="1" outlineLevel="1" x14ac:dyDescent="0.25">
      <c r="A2556" s="61">
        <v>9601</v>
      </c>
      <c r="B2556" s="8" t="s">
        <v>405</v>
      </c>
      <c r="C2556" s="54" t="s">
        <v>2661</v>
      </c>
      <c r="D2556" s="8">
        <v>2021</v>
      </c>
      <c r="E2556" s="8"/>
      <c r="F2556" s="8">
        <v>1039</v>
      </c>
      <c r="G2556" s="8">
        <v>537</v>
      </c>
      <c r="H2556" s="8">
        <v>2316</v>
      </c>
    </row>
    <row r="2557" spans="1:8" s="7" customFormat="1" ht="30" hidden="1" customHeight="1" outlineLevel="1" x14ac:dyDescent="0.25">
      <c r="A2557" s="61">
        <v>9591</v>
      </c>
      <c r="B2557" s="8" t="s">
        <v>405</v>
      </c>
      <c r="C2557" s="54" t="s">
        <v>2762</v>
      </c>
      <c r="D2557" s="8">
        <v>2021</v>
      </c>
      <c r="E2557" s="8"/>
      <c r="F2557" s="8">
        <v>2661</v>
      </c>
      <c r="G2557" s="8">
        <v>417</v>
      </c>
      <c r="H2557" s="8">
        <v>4712</v>
      </c>
    </row>
    <row r="2558" spans="1:8" s="7" customFormat="1" ht="30" hidden="1" customHeight="1" outlineLevel="1" x14ac:dyDescent="0.25">
      <c r="A2558" s="61">
        <v>9328</v>
      </c>
      <c r="B2558" s="8" t="s">
        <v>405</v>
      </c>
      <c r="C2558" s="54" t="s">
        <v>2763</v>
      </c>
      <c r="D2558" s="8">
        <v>2021</v>
      </c>
      <c r="E2558" s="8"/>
      <c r="F2558" s="8">
        <v>250</v>
      </c>
      <c r="G2558" s="8">
        <v>30</v>
      </c>
      <c r="H2558" s="8">
        <v>341</v>
      </c>
    </row>
    <row r="2559" spans="1:8" s="7" customFormat="1" ht="30" hidden="1" customHeight="1" outlineLevel="1" x14ac:dyDescent="0.25">
      <c r="A2559" s="61">
        <v>9401</v>
      </c>
      <c r="B2559" s="8" t="s">
        <v>405</v>
      </c>
      <c r="C2559" s="54" t="s">
        <v>2764</v>
      </c>
      <c r="D2559" s="8">
        <v>2021</v>
      </c>
      <c r="E2559" s="8"/>
      <c r="F2559" s="8">
        <v>550</v>
      </c>
      <c r="G2559" s="8">
        <v>15</v>
      </c>
      <c r="H2559" s="8">
        <v>562</v>
      </c>
    </row>
    <row r="2560" spans="1:8" s="7" customFormat="1" ht="30" hidden="1" customHeight="1" outlineLevel="1" x14ac:dyDescent="0.25">
      <c r="A2560" s="62">
        <v>335</v>
      </c>
      <c r="B2560" s="8" t="s">
        <v>405</v>
      </c>
      <c r="C2560" s="54" t="s">
        <v>2765</v>
      </c>
      <c r="D2560" s="8">
        <v>2021</v>
      </c>
      <c r="E2560" s="8"/>
      <c r="F2560" s="8">
        <v>950</v>
      </c>
      <c r="G2560" s="8">
        <v>15</v>
      </c>
      <c r="H2560" s="8">
        <v>776</v>
      </c>
    </row>
    <row r="2561" spans="1:8" s="7" customFormat="1" ht="30" hidden="1" customHeight="1" outlineLevel="1" x14ac:dyDescent="0.25">
      <c r="A2561" s="61">
        <v>9400</v>
      </c>
      <c r="B2561" s="8" t="s">
        <v>405</v>
      </c>
      <c r="C2561" s="54" t="s">
        <v>2766</v>
      </c>
      <c r="D2561" s="8">
        <v>2021</v>
      </c>
      <c r="E2561" s="8"/>
      <c r="F2561" s="8">
        <v>600</v>
      </c>
      <c r="G2561" s="8">
        <v>45</v>
      </c>
      <c r="H2561" s="8">
        <v>612</v>
      </c>
    </row>
    <row r="2562" spans="1:8" s="7" customFormat="1" ht="30" hidden="1" customHeight="1" outlineLevel="1" x14ac:dyDescent="0.25">
      <c r="A2562" s="62">
        <v>334</v>
      </c>
      <c r="B2562" s="8" t="s">
        <v>405</v>
      </c>
      <c r="C2562" s="54" t="s">
        <v>2767</v>
      </c>
      <c r="D2562" s="8">
        <v>2021</v>
      </c>
      <c r="E2562" s="8"/>
      <c r="F2562" s="8">
        <v>750</v>
      </c>
      <c r="G2562" s="8">
        <v>15</v>
      </c>
      <c r="H2562" s="8">
        <v>784</v>
      </c>
    </row>
    <row r="2563" spans="1:8" s="7" customFormat="1" ht="30" hidden="1" customHeight="1" outlineLevel="1" x14ac:dyDescent="0.25">
      <c r="A2563" s="61">
        <v>9344</v>
      </c>
      <c r="B2563" s="8" t="s">
        <v>405</v>
      </c>
      <c r="C2563" s="54" t="s">
        <v>2768</v>
      </c>
      <c r="D2563" s="8">
        <v>2021</v>
      </c>
      <c r="E2563" s="8"/>
      <c r="F2563" s="8">
        <v>273</v>
      </c>
      <c r="G2563" s="8">
        <v>92</v>
      </c>
      <c r="H2563" s="8">
        <v>544</v>
      </c>
    </row>
    <row r="2564" spans="1:8" s="7" customFormat="1" ht="30" hidden="1" customHeight="1" outlineLevel="1" x14ac:dyDescent="0.25">
      <c r="A2564" s="61">
        <v>9577</v>
      </c>
      <c r="B2564" s="8" t="s">
        <v>405</v>
      </c>
      <c r="C2564" s="54" t="s">
        <v>2769</v>
      </c>
      <c r="D2564" s="8">
        <v>2021</v>
      </c>
      <c r="E2564" s="8"/>
      <c r="F2564" s="8">
        <v>2530</v>
      </c>
      <c r="G2564" s="8">
        <v>195</v>
      </c>
      <c r="H2564" s="8">
        <v>3466</v>
      </c>
    </row>
    <row r="2565" spans="1:8" s="7" customFormat="1" ht="30" hidden="1" customHeight="1" outlineLevel="1" x14ac:dyDescent="0.25">
      <c r="A2565" s="61">
        <v>9677</v>
      </c>
      <c r="B2565" s="8" t="s">
        <v>405</v>
      </c>
      <c r="C2565" s="54" t="s">
        <v>2770</v>
      </c>
      <c r="D2565" s="8">
        <v>2021</v>
      </c>
      <c r="E2565" s="8"/>
      <c r="F2565" s="8">
        <v>325</v>
      </c>
      <c r="G2565" s="8">
        <v>150</v>
      </c>
      <c r="H2565" s="8">
        <v>519</v>
      </c>
    </row>
    <row r="2566" spans="1:8" s="7" customFormat="1" ht="30" hidden="1" customHeight="1" outlineLevel="1" x14ac:dyDescent="0.25">
      <c r="A2566" s="61">
        <v>9339</v>
      </c>
      <c r="B2566" s="8" t="s">
        <v>405</v>
      </c>
      <c r="C2566" s="54" t="s">
        <v>2771</v>
      </c>
      <c r="D2566" s="8">
        <v>2021</v>
      </c>
      <c r="E2566" s="8"/>
      <c r="F2566" s="8">
        <v>466</v>
      </c>
      <c r="G2566" s="8">
        <v>15</v>
      </c>
      <c r="H2566" s="8">
        <v>695</v>
      </c>
    </row>
    <row r="2567" spans="1:8" s="7" customFormat="1" ht="30" hidden="1" customHeight="1" outlineLevel="1" x14ac:dyDescent="0.25">
      <c r="A2567" s="61">
        <v>9441</v>
      </c>
      <c r="B2567" s="8" t="s">
        <v>405</v>
      </c>
      <c r="C2567" s="54" t="s">
        <v>2662</v>
      </c>
      <c r="D2567" s="8">
        <v>2021</v>
      </c>
      <c r="E2567" s="8"/>
      <c r="F2567" s="8">
        <v>490</v>
      </c>
      <c r="G2567" s="8">
        <v>105</v>
      </c>
      <c r="H2567" s="8">
        <v>70</v>
      </c>
    </row>
    <row r="2568" spans="1:8" s="7" customFormat="1" ht="30" hidden="1" customHeight="1" outlineLevel="1" x14ac:dyDescent="0.25">
      <c r="A2568" s="62">
        <v>909</v>
      </c>
      <c r="B2568" s="8" t="s">
        <v>405</v>
      </c>
      <c r="C2568" s="54" t="s">
        <v>2448</v>
      </c>
      <c r="D2568" s="8">
        <v>2021</v>
      </c>
      <c r="E2568" s="8"/>
      <c r="F2568" s="8">
        <v>211</v>
      </c>
      <c r="G2568" s="8">
        <v>15</v>
      </c>
      <c r="H2568" s="8">
        <v>50</v>
      </c>
    </row>
    <row r="2569" spans="1:8" s="7" customFormat="1" ht="30" hidden="1" customHeight="1" outlineLevel="1" x14ac:dyDescent="0.25">
      <c r="A2569" s="62">
        <v>3797</v>
      </c>
      <c r="B2569" s="8" t="s">
        <v>405</v>
      </c>
      <c r="C2569" s="54" t="s">
        <v>2663</v>
      </c>
      <c r="D2569" s="8">
        <v>2021</v>
      </c>
      <c r="E2569" s="8"/>
      <c r="F2569" s="8">
        <v>5</v>
      </c>
      <c r="G2569" s="8">
        <v>149.30000000000001</v>
      </c>
      <c r="H2569" s="8">
        <v>41</v>
      </c>
    </row>
    <row r="2570" spans="1:8" s="7" customFormat="1" ht="30" hidden="1" customHeight="1" outlineLevel="1" x14ac:dyDescent="0.25">
      <c r="A2570" s="61">
        <v>9613</v>
      </c>
      <c r="B2570" s="8" t="s">
        <v>405</v>
      </c>
      <c r="C2570" s="54" t="s">
        <v>2664</v>
      </c>
      <c r="D2570" s="8">
        <v>2021</v>
      </c>
      <c r="E2570" s="8"/>
      <c r="F2570" s="8">
        <v>688</v>
      </c>
      <c r="G2570" s="8">
        <v>20</v>
      </c>
      <c r="H2570" s="8">
        <v>1134</v>
      </c>
    </row>
    <row r="2571" spans="1:8" s="7" customFormat="1" ht="30" hidden="1" customHeight="1" outlineLevel="1" x14ac:dyDescent="0.25">
      <c r="A2571" s="61">
        <v>9886</v>
      </c>
      <c r="B2571" s="8" t="s">
        <v>405</v>
      </c>
      <c r="C2571" s="54" t="s">
        <v>2772</v>
      </c>
      <c r="D2571" s="8">
        <v>2021</v>
      </c>
      <c r="E2571" s="8"/>
      <c r="F2571" s="8">
        <v>358</v>
      </c>
      <c r="G2571" s="8">
        <v>30</v>
      </c>
      <c r="H2571" s="8">
        <v>394</v>
      </c>
    </row>
    <row r="2572" spans="1:8" s="7" customFormat="1" ht="30" hidden="1" customHeight="1" outlineLevel="1" x14ac:dyDescent="0.25">
      <c r="A2572" s="61">
        <v>9395</v>
      </c>
      <c r="B2572" s="8" t="s">
        <v>405</v>
      </c>
      <c r="C2572" s="54" t="s">
        <v>2773</v>
      </c>
      <c r="D2572" s="8">
        <v>2021</v>
      </c>
      <c r="E2572" s="8"/>
      <c r="F2572" s="8">
        <v>391</v>
      </c>
      <c r="G2572" s="8">
        <v>42</v>
      </c>
      <c r="H2572" s="8">
        <v>709</v>
      </c>
    </row>
    <row r="2573" spans="1:8" s="7" customFormat="1" ht="30" hidden="1" customHeight="1" outlineLevel="1" x14ac:dyDescent="0.25">
      <c r="A2573" s="61">
        <v>9605</v>
      </c>
      <c r="B2573" s="8" t="s">
        <v>405</v>
      </c>
      <c r="C2573" s="54" t="s">
        <v>2665</v>
      </c>
      <c r="D2573" s="8">
        <v>2021</v>
      </c>
      <c r="E2573" s="8"/>
      <c r="F2573" s="8">
        <v>324</v>
      </c>
      <c r="G2573" s="8">
        <v>72</v>
      </c>
      <c r="H2573" s="8">
        <v>422</v>
      </c>
    </row>
    <row r="2574" spans="1:8" s="7" customFormat="1" ht="30" hidden="1" customHeight="1" outlineLevel="1" x14ac:dyDescent="0.25">
      <c r="A2574" s="61">
        <v>9394</v>
      </c>
      <c r="B2574" s="8" t="s">
        <v>405</v>
      </c>
      <c r="C2574" s="54" t="s">
        <v>2774</v>
      </c>
      <c r="D2574" s="8">
        <v>2021</v>
      </c>
      <c r="E2574" s="8"/>
      <c r="F2574" s="8">
        <v>398</v>
      </c>
      <c r="G2574" s="8">
        <v>14</v>
      </c>
      <c r="H2574" s="8">
        <v>692</v>
      </c>
    </row>
    <row r="2575" spans="1:8" s="7" customFormat="1" ht="30" hidden="1" customHeight="1" outlineLevel="1" x14ac:dyDescent="0.25">
      <c r="A2575" s="62">
        <v>1129</v>
      </c>
      <c r="B2575" s="8" t="s">
        <v>405</v>
      </c>
      <c r="C2575" s="54" t="s">
        <v>2666</v>
      </c>
      <c r="D2575" s="8">
        <v>2021</v>
      </c>
      <c r="E2575" s="8"/>
      <c r="F2575" s="8">
        <v>2</v>
      </c>
      <c r="G2575" s="8">
        <v>150</v>
      </c>
      <c r="H2575" s="8">
        <v>41</v>
      </c>
    </row>
    <row r="2576" spans="1:8" s="7" customFormat="1" ht="30" hidden="1" customHeight="1" outlineLevel="1" x14ac:dyDescent="0.25">
      <c r="A2576" s="61">
        <v>9403</v>
      </c>
      <c r="B2576" s="8" t="s">
        <v>405</v>
      </c>
      <c r="C2576" s="54" t="s">
        <v>2775</v>
      </c>
      <c r="D2576" s="8">
        <v>2021</v>
      </c>
      <c r="E2576" s="8"/>
      <c r="F2576" s="8">
        <v>391</v>
      </c>
      <c r="G2576" s="8">
        <v>45</v>
      </c>
      <c r="H2576" s="8">
        <v>553</v>
      </c>
    </row>
    <row r="2577" spans="1:8" s="7" customFormat="1" ht="30" hidden="1" customHeight="1" outlineLevel="1" x14ac:dyDescent="0.25">
      <c r="A2577" s="61">
        <v>9883</v>
      </c>
      <c r="B2577" s="8" t="s">
        <v>405</v>
      </c>
      <c r="C2577" s="54" t="s">
        <v>2776</v>
      </c>
      <c r="D2577" s="8">
        <v>2021</v>
      </c>
      <c r="E2577" s="8"/>
      <c r="F2577" s="8">
        <v>588</v>
      </c>
      <c r="G2577" s="8">
        <v>15</v>
      </c>
      <c r="H2577" s="8">
        <v>1035</v>
      </c>
    </row>
    <row r="2578" spans="1:8" s="7" customFormat="1" ht="30" hidden="1" customHeight="1" outlineLevel="1" x14ac:dyDescent="0.25">
      <c r="A2578" s="61">
        <v>9427</v>
      </c>
      <c r="B2578" s="8" t="s">
        <v>405</v>
      </c>
      <c r="C2578" s="54" t="s">
        <v>2777</v>
      </c>
      <c r="D2578" s="8">
        <v>2021</v>
      </c>
      <c r="E2578" s="8"/>
      <c r="F2578" s="8">
        <v>1710</v>
      </c>
      <c r="G2578" s="8">
        <v>150</v>
      </c>
      <c r="H2578" s="8">
        <v>1916</v>
      </c>
    </row>
    <row r="2579" spans="1:8" s="7" customFormat="1" ht="30" hidden="1" customHeight="1" outlineLevel="1" x14ac:dyDescent="0.25">
      <c r="A2579" s="61">
        <v>9878</v>
      </c>
      <c r="B2579" s="8" t="s">
        <v>405</v>
      </c>
      <c r="C2579" s="54" t="s">
        <v>2778</v>
      </c>
      <c r="D2579" s="8">
        <v>2021</v>
      </c>
      <c r="E2579" s="8"/>
      <c r="F2579" s="8">
        <v>29</v>
      </c>
      <c r="G2579" s="8">
        <v>50</v>
      </c>
      <c r="H2579" s="8">
        <v>27</v>
      </c>
    </row>
    <row r="2580" spans="1:8" s="7" customFormat="1" ht="30" hidden="1" customHeight="1" outlineLevel="1" x14ac:dyDescent="0.25">
      <c r="A2580" s="62">
        <v>660</v>
      </c>
      <c r="B2580" s="8" t="s">
        <v>405</v>
      </c>
      <c r="C2580" s="54" t="s">
        <v>2779</v>
      </c>
      <c r="D2580" s="8">
        <v>2021</v>
      </c>
      <c r="E2580" s="8"/>
      <c r="F2580" s="8">
        <v>125</v>
      </c>
      <c r="G2580" s="8">
        <v>150</v>
      </c>
      <c r="H2580" s="8">
        <v>138</v>
      </c>
    </row>
    <row r="2581" spans="1:8" s="7" customFormat="1" ht="30" hidden="1" customHeight="1" outlineLevel="1" x14ac:dyDescent="0.25">
      <c r="A2581" s="61">
        <v>9612</v>
      </c>
      <c r="B2581" s="8" t="s">
        <v>405</v>
      </c>
      <c r="C2581" s="54" t="s">
        <v>2668</v>
      </c>
      <c r="D2581" s="8">
        <v>2021</v>
      </c>
      <c r="E2581" s="8"/>
      <c r="F2581" s="8">
        <v>532</v>
      </c>
      <c r="G2581" s="8">
        <v>224</v>
      </c>
      <c r="H2581" s="8">
        <v>899</v>
      </c>
    </row>
    <row r="2582" spans="1:8" s="7" customFormat="1" ht="30" hidden="1" customHeight="1" outlineLevel="1" x14ac:dyDescent="0.25">
      <c r="A2582" s="61">
        <v>9676</v>
      </c>
      <c r="B2582" s="8" t="s">
        <v>405</v>
      </c>
      <c r="C2582" s="54" t="s">
        <v>2780</v>
      </c>
      <c r="D2582" s="8">
        <v>2021</v>
      </c>
      <c r="E2582" s="8"/>
      <c r="F2582" s="8">
        <v>140</v>
      </c>
      <c r="G2582" s="8">
        <v>150</v>
      </c>
      <c r="H2582" s="8">
        <v>319</v>
      </c>
    </row>
    <row r="2583" spans="1:8" s="7" customFormat="1" ht="30" hidden="1" customHeight="1" outlineLevel="1" x14ac:dyDescent="0.25">
      <c r="A2583" s="61">
        <v>9887</v>
      </c>
      <c r="B2583" s="8" t="s">
        <v>405</v>
      </c>
      <c r="C2583" s="54" t="s">
        <v>2781</v>
      </c>
      <c r="D2583" s="8">
        <v>2021</v>
      </c>
      <c r="E2583" s="8"/>
      <c r="F2583" s="8">
        <v>191</v>
      </c>
      <c r="G2583" s="8">
        <v>100</v>
      </c>
      <c r="H2583" s="8">
        <v>388</v>
      </c>
    </row>
    <row r="2584" spans="1:8" s="7" customFormat="1" ht="30" hidden="1" customHeight="1" outlineLevel="1" x14ac:dyDescent="0.25">
      <c r="A2584" s="61">
        <v>9888</v>
      </c>
      <c r="B2584" s="8" t="s">
        <v>405</v>
      </c>
      <c r="C2584" s="54" t="s">
        <v>2782</v>
      </c>
      <c r="D2584" s="8">
        <v>2021</v>
      </c>
      <c r="E2584" s="8"/>
      <c r="F2584" s="8">
        <v>690</v>
      </c>
      <c r="G2584" s="8">
        <v>35</v>
      </c>
      <c r="H2584" s="8">
        <v>872</v>
      </c>
    </row>
    <row r="2585" spans="1:8" s="7" customFormat="1" ht="30" hidden="1" customHeight="1" outlineLevel="1" x14ac:dyDescent="0.25">
      <c r="A2585" s="61">
        <v>9418</v>
      </c>
      <c r="B2585" s="8" t="s">
        <v>405</v>
      </c>
      <c r="C2585" s="54" t="s">
        <v>2783</v>
      </c>
      <c r="D2585" s="8">
        <v>2021</v>
      </c>
      <c r="E2585" s="8"/>
      <c r="F2585" s="8">
        <v>2281</v>
      </c>
      <c r="G2585" s="8">
        <v>110</v>
      </c>
      <c r="H2585" s="8">
        <v>3132</v>
      </c>
    </row>
    <row r="2586" spans="1:8" s="7" customFormat="1" ht="30" hidden="1" customHeight="1" outlineLevel="1" x14ac:dyDescent="0.25">
      <c r="A2586" s="61">
        <v>9334</v>
      </c>
      <c r="B2586" s="8" t="s">
        <v>405</v>
      </c>
      <c r="C2586" s="54" t="s">
        <v>2784</v>
      </c>
      <c r="D2586" s="8">
        <v>2021</v>
      </c>
      <c r="E2586" s="8"/>
      <c r="F2586" s="8">
        <v>252</v>
      </c>
      <c r="G2586" s="8">
        <v>75</v>
      </c>
      <c r="H2586" s="8">
        <v>451</v>
      </c>
    </row>
    <row r="2587" spans="1:8" s="7" customFormat="1" ht="30" hidden="1" customHeight="1" outlineLevel="1" x14ac:dyDescent="0.25">
      <c r="A2587" s="61">
        <v>9343</v>
      </c>
      <c r="B2587" s="8" t="s">
        <v>405</v>
      </c>
      <c r="C2587" s="54" t="s">
        <v>2785</v>
      </c>
      <c r="D2587" s="8">
        <v>2021</v>
      </c>
      <c r="E2587" s="8"/>
      <c r="F2587" s="8">
        <v>261</v>
      </c>
      <c r="G2587" s="8">
        <v>15</v>
      </c>
      <c r="H2587" s="8">
        <v>417</v>
      </c>
    </row>
    <row r="2588" spans="1:8" s="7" customFormat="1" ht="30" hidden="1" customHeight="1" outlineLevel="1" x14ac:dyDescent="0.25">
      <c r="A2588" s="61">
        <v>9402</v>
      </c>
      <c r="B2588" s="8" t="s">
        <v>405</v>
      </c>
      <c r="C2588" s="54" t="s">
        <v>2786</v>
      </c>
      <c r="D2588" s="8">
        <v>2021</v>
      </c>
      <c r="E2588" s="8"/>
      <c r="F2588" s="8">
        <v>276</v>
      </c>
      <c r="G2588" s="8">
        <v>15</v>
      </c>
      <c r="H2588" s="8">
        <v>415</v>
      </c>
    </row>
    <row r="2589" spans="1:8" s="7" customFormat="1" ht="30" hidden="1" customHeight="1" outlineLevel="1" x14ac:dyDescent="0.25">
      <c r="A2589" s="61">
        <v>9396</v>
      </c>
      <c r="B2589" s="8" t="s">
        <v>405</v>
      </c>
      <c r="C2589" s="54" t="s">
        <v>2787</v>
      </c>
      <c r="D2589" s="8">
        <v>2021</v>
      </c>
      <c r="E2589" s="8"/>
      <c r="F2589" s="8">
        <v>151</v>
      </c>
      <c r="G2589" s="8">
        <v>15</v>
      </c>
      <c r="H2589" s="8">
        <v>297</v>
      </c>
    </row>
    <row r="2590" spans="1:8" s="7" customFormat="1" ht="30" hidden="1" customHeight="1" outlineLevel="1" x14ac:dyDescent="0.25">
      <c r="A2590" s="61">
        <v>9648</v>
      </c>
      <c r="B2590" s="8" t="s">
        <v>405</v>
      </c>
      <c r="C2590" s="54" t="s">
        <v>2788</v>
      </c>
      <c r="D2590" s="8">
        <v>2021</v>
      </c>
      <c r="E2590" s="8"/>
      <c r="F2590" s="8">
        <v>791</v>
      </c>
      <c r="G2590" s="8">
        <v>45</v>
      </c>
      <c r="H2590" s="8">
        <v>1160</v>
      </c>
    </row>
    <row r="2591" spans="1:8" s="7" customFormat="1" ht="30" hidden="1" customHeight="1" outlineLevel="1" x14ac:dyDescent="0.25">
      <c r="A2591" s="61">
        <v>9589</v>
      </c>
      <c r="B2591" s="8" t="s">
        <v>405</v>
      </c>
      <c r="C2591" s="54" t="s">
        <v>2789</v>
      </c>
      <c r="D2591" s="8">
        <v>2021</v>
      </c>
      <c r="E2591" s="8"/>
      <c r="F2591" s="8">
        <v>456</v>
      </c>
      <c r="G2591" s="8">
        <v>300</v>
      </c>
      <c r="H2591" s="8">
        <v>740</v>
      </c>
    </row>
    <row r="2592" spans="1:8" s="7" customFormat="1" ht="30" hidden="1" customHeight="1" outlineLevel="1" x14ac:dyDescent="0.25">
      <c r="A2592" s="61">
        <v>9424</v>
      </c>
      <c r="B2592" s="8" t="s">
        <v>405</v>
      </c>
      <c r="C2592" s="54" t="s">
        <v>2790</v>
      </c>
      <c r="D2592" s="8">
        <v>2021</v>
      </c>
      <c r="E2592" s="8"/>
      <c r="F2592" s="8">
        <v>247</v>
      </c>
      <c r="G2592" s="8">
        <v>15</v>
      </c>
      <c r="H2592" s="8">
        <v>575</v>
      </c>
    </row>
    <row r="2593" spans="1:8" s="7" customFormat="1" ht="30" hidden="1" customHeight="1" outlineLevel="1" x14ac:dyDescent="0.25">
      <c r="A2593" s="61">
        <v>9595</v>
      </c>
      <c r="B2593" s="8" t="s">
        <v>405</v>
      </c>
      <c r="C2593" s="54" t="s">
        <v>2676</v>
      </c>
      <c r="D2593" s="8">
        <v>2021</v>
      </c>
      <c r="E2593" s="8"/>
      <c r="F2593" s="8">
        <v>824</v>
      </c>
      <c r="G2593" s="8">
        <v>285</v>
      </c>
      <c r="H2593" s="8">
        <v>1118</v>
      </c>
    </row>
    <row r="2594" spans="1:8" s="7" customFormat="1" ht="30" hidden="1" customHeight="1" outlineLevel="1" x14ac:dyDescent="0.25">
      <c r="A2594" s="61">
        <v>9666</v>
      </c>
      <c r="B2594" s="8" t="s">
        <v>405</v>
      </c>
      <c r="C2594" s="54" t="s">
        <v>2681</v>
      </c>
      <c r="D2594" s="8">
        <v>2021</v>
      </c>
      <c r="E2594" s="8"/>
      <c r="F2594" s="8">
        <v>599</v>
      </c>
      <c r="G2594" s="8">
        <v>90</v>
      </c>
      <c r="H2594" s="8">
        <v>914</v>
      </c>
    </row>
    <row r="2595" spans="1:8" s="7" customFormat="1" ht="30" hidden="1" customHeight="1" outlineLevel="1" x14ac:dyDescent="0.25">
      <c r="A2595" s="62">
        <v>1536</v>
      </c>
      <c r="B2595" s="8" t="s">
        <v>405</v>
      </c>
      <c r="C2595" s="54" t="s">
        <v>2791</v>
      </c>
      <c r="D2595" s="8">
        <v>2021</v>
      </c>
      <c r="E2595" s="8"/>
      <c r="F2595" s="8">
        <v>216</v>
      </c>
      <c r="G2595" s="8">
        <v>15</v>
      </c>
      <c r="H2595" s="8">
        <v>342.00830000000002</v>
      </c>
    </row>
    <row r="2596" spans="1:8" s="7" customFormat="1" ht="30" hidden="1" customHeight="1" outlineLevel="1" x14ac:dyDescent="0.25">
      <c r="A2596" s="61">
        <v>9523</v>
      </c>
      <c r="B2596" s="8" t="s">
        <v>405</v>
      </c>
      <c r="C2596" s="54" t="s">
        <v>2683</v>
      </c>
      <c r="D2596" s="8">
        <v>2021</v>
      </c>
      <c r="E2596" s="8"/>
      <c r="F2596" s="8">
        <v>60</v>
      </c>
      <c r="G2596" s="8">
        <v>100</v>
      </c>
      <c r="H2596" s="8">
        <v>320.99797999999998</v>
      </c>
    </row>
    <row r="2597" spans="1:8" s="7" customFormat="1" ht="30" hidden="1" customHeight="1" outlineLevel="1" x14ac:dyDescent="0.25">
      <c r="A2597" s="61">
        <v>9624</v>
      </c>
      <c r="B2597" s="8" t="s">
        <v>405</v>
      </c>
      <c r="C2597" s="54" t="s">
        <v>2684</v>
      </c>
      <c r="D2597" s="8">
        <v>2021</v>
      </c>
      <c r="E2597" s="8"/>
      <c r="F2597" s="8">
        <v>30</v>
      </c>
      <c r="G2597" s="8">
        <v>100</v>
      </c>
      <c r="H2597" s="8">
        <v>120.75028</v>
      </c>
    </row>
    <row r="2598" spans="1:8" s="7" customFormat="1" ht="30" hidden="1" customHeight="1" outlineLevel="1" x14ac:dyDescent="0.25">
      <c r="A2598" s="61">
        <v>9626</v>
      </c>
      <c r="B2598" s="8" t="s">
        <v>405</v>
      </c>
      <c r="C2598" s="54" t="s">
        <v>2688</v>
      </c>
      <c r="D2598" s="8">
        <v>2021</v>
      </c>
      <c r="E2598" s="8"/>
      <c r="F2598" s="8">
        <v>30</v>
      </c>
      <c r="G2598" s="8">
        <v>150</v>
      </c>
      <c r="H2598" s="8">
        <v>54.598140000000001</v>
      </c>
    </row>
    <row r="2599" spans="1:8" s="7" customFormat="1" ht="30" hidden="1" customHeight="1" outlineLevel="1" x14ac:dyDescent="0.25">
      <c r="A2599" s="61">
        <v>9631</v>
      </c>
      <c r="B2599" s="8" t="s">
        <v>405</v>
      </c>
      <c r="C2599" s="54" t="s">
        <v>2689</v>
      </c>
      <c r="D2599" s="8">
        <v>2021</v>
      </c>
      <c r="E2599" s="8"/>
      <c r="F2599" s="8">
        <v>32</v>
      </c>
      <c r="G2599" s="8">
        <v>150</v>
      </c>
      <c r="H2599" s="8">
        <v>48.489420000000003</v>
      </c>
    </row>
    <row r="2600" spans="1:8" s="7" customFormat="1" ht="30" hidden="1" customHeight="1" outlineLevel="1" x14ac:dyDescent="0.25">
      <c r="A2600" s="62">
        <v>1532</v>
      </c>
      <c r="B2600" s="8" t="s">
        <v>405</v>
      </c>
      <c r="C2600" s="54" t="s">
        <v>2792</v>
      </c>
      <c r="D2600" s="8">
        <v>2021</v>
      </c>
      <c r="E2600" s="8"/>
      <c r="F2600" s="8">
        <v>60</v>
      </c>
      <c r="G2600" s="8">
        <v>80</v>
      </c>
      <c r="H2600" s="8">
        <v>73.040859999999995</v>
      </c>
    </row>
    <row r="2601" spans="1:8" s="7" customFormat="1" ht="30" hidden="1" customHeight="1" outlineLevel="1" x14ac:dyDescent="0.25">
      <c r="A2601" s="61">
        <v>9410</v>
      </c>
      <c r="B2601" s="8" t="s">
        <v>405</v>
      </c>
      <c r="C2601" s="54" t="s">
        <v>2793</v>
      </c>
      <c r="D2601" s="8">
        <v>2021</v>
      </c>
      <c r="E2601" s="8"/>
      <c r="F2601" s="8">
        <v>90</v>
      </c>
      <c r="G2601" s="8">
        <v>25</v>
      </c>
      <c r="H2601" s="8">
        <v>193.28373999999999</v>
      </c>
    </row>
    <row r="2602" spans="1:8" s="7" customFormat="1" ht="30" hidden="1" customHeight="1" outlineLevel="1" x14ac:dyDescent="0.25">
      <c r="A2602" s="62">
        <v>3878</v>
      </c>
      <c r="B2602" s="8" t="s">
        <v>405</v>
      </c>
      <c r="C2602" s="54" t="s">
        <v>2794</v>
      </c>
      <c r="D2602" s="8">
        <v>2021</v>
      </c>
      <c r="E2602" s="8"/>
      <c r="F2602" s="8">
        <v>200</v>
      </c>
      <c r="G2602" s="8">
        <v>120</v>
      </c>
      <c r="H2602" s="8">
        <v>308.76636999999999</v>
      </c>
    </row>
    <row r="2603" spans="1:8" s="7" customFormat="1" ht="30" hidden="1" customHeight="1" outlineLevel="1" x14ac:dyDescent="0.25">
      <c r="A2603" s="62">
        <v>3877</v>
      </c>
      <c r="B2603" s="8" t="s">
        <v>405</v>
      </c>
      <c r="C2603" s="54" t="s">
        <v>2690</v>
      </c>
      <c r="D2603" s="8">
        <v>2021</v>
      </c>
      <c r="E2603" s="8"/>
      <c r="F2603" s="8">
        <v>54</v>
      </c>
      <c r="G2603" s="8">
        <v>50</v>
      </c>
      <c r="H2603" s="8">
        <v>112.687</v>
      </c>
    </row>
    <row r="2604" spans="1:8" s="7" customFormat="1" ht="30" hidden="1" customHeight="1" outlineLevel="1" x14ac:dyDescent="0.25">
      <c r="A2604" s="62">
        <v>3876</v>
      </c>
      <c r="B2604" s="8" t="s">
        <v>405</v>
      </c>
      <c r="C2604" s="54" t="s">
        <v>2795</v>
      </c>
      <c r="D2604" s="8">
        <v>2021</v>
      </c>
      <c r="E2604" s="8"/>
      <c r="F2604" s="8">
        <v>39</v>
      </c>
      <c r="G2604" s="8">
        <v>120</v>
      </c>
      <c r="H2604" s="8">
        <v>76.107939999999999</v>
      </c>
    </row>
    <row r="2605" spans="1:8" s="7" customFormat="1" ht="30" hidden="1" customHeight="1" outlineLevel="1" x14ac:dyDescent="0.25">
      <c r="A2605" s="62">
        <v>764</v>
      </c>
      <c r="B2605" s="8" t="s">
        <v>405</v>
      </c>
      <c r="C2605" s="54" t="s">
        <v>2691</v>
      </c>
      <c r="D2605" s="8">
        <v>2021</v>
      </c>
      <c r="E2605" s="8"/>
      <c r="F2605" s="8">
        <v>3</v>
      </c>
      <c r="G2605" s="8">
        <v>95</v>
      </c>
      <c r="H2605" s="8">
        <v>37.952930000000002</v>
      </c>
    </row>
    <row r="2606" spans="1:8" s="7" customFormat="1" ht="30" hidden="1" customHeight="1" outlineLevel="1" x14ac:dyDescent="0.25">
      <c r="A2606" s="61">
        <v>9521</v>
      </c>
      <c r="B2606" s="8" t="s">
        <v>405</v>
      </c>
      <c r="C2606" s="54" t="s">
        <v>2796</v>
      </c>
      <c r="D2606" s="8">
        <v>2021</v>
      </c>
      <c r="E2606" s="8"/>
      <c r="F2606" s="8">
        <v>5</v>
      </c>
      <c r="G2606" s="8">
        <v>150</v>
      </c>
      <c r="H2606" s="8">
        <v>38.862929999999999</v>
      </c>
    </row>
    <row r="2607" spans="1:8" s="7" customFormat="1" ht="30" hidden="1" customHeight="1" outlineLevel="1" x14ac:dyDescent="0.25">
      <c r="A2607" s="61">
        <v>9630</v>
      </c>
      <c r="B2607" s="8" t="s">
        <v>405</v>
      </c>
      <c r="C2607" s="54" t="s">
        <v>2693</v>
      </c>
      <c r="D2607" s="8">
        <v>2021</v>
      </c>
      <c r="E2607" s="8"/>
      <c r="F2607" s="8">
        <v>30</v>
      </c>
      <c r="G2607" s="8">
        <v>100</v>
      </c>
      <c r="H2607" s="8">
        <v>47.177399999999999</v>
      </c>
    </row>
    <row r="2608" spans="1:8" s="7" customFormat="1" ht="30" hidden="1" customHeight="1" outlineLevel="1" x14ac:dyDescent="0.25">
      <c r="A2608" s="62">
        <v>3843</v>
      </c>
      <c r="B2608" s="8" t="s">
        <v>405</v>
      </c>
      <c r="C2608" s="54" t="s">
        <v>2797</v>
      </c>
      <c r="D2608" s="8">
        <v>2021</v>
      </c>
      <c r="E2608" s="8"/>
      <c r="F2608" s="8">
        <v>321</v>
      </c>
      <c r="G2608" s="8">
        <v>75</v>
      </c>
      <c r="H2608" s="8">
        <v>517.98856999999998</v>
      </c>
    </row>
    <row r="2609" spans="1:8" s="7" customFormat="1" ht="30" hidden="1" customHeight="1" outlineLevel="1" x14ac:dyDescent="0.25">
      <c r="A2609" s="61">
        <v>9490</v>
      </c>
      <c r="B2609" s="8" t="s">
        <v>405</v>
      </c>
      <c r="C2609" s="54" t="s">
        <v>2694</v>
      </c>
      <c r="D2609" s="8">
        <v>2021</v>
      </c>
      <c r="E2609" s="8"/>
      <c r="F2609" s="8">
        <v>7</v>
      </c>
      <c r="G2609" s="8">
        <v>150</v>
      </c>
      <c r="H2609" s="8">
        <v>25.702200000000001</v>
      </c>
    </row>
    <row r="2610" spans="1:8" s="7" customFormat="1" ht="30" hidden="1" customHeight="1" outlineLevel="1" x14ac:dyDescent="0.25">
      <c r="A2610" s="62">
        <v>3880</v>
      </c>
      <c r="B2610" s="8" t="s">
        <v>405</v>
      </c>
      <c r="C2610" s="54" t="s">
        <v>2798</v>
      </c>
      <c r="D2610" s="8">
        <v>2021</v>
      </c>
      <c r="E2610" s="8"/>
      <c r="F2610" s="8">
        <v>25</v>
      </c>
      <c r="G2610" s="8">
        <v>105</v>
      </c>
      <c r="H2610" s="8">
        <v>90.073629999999994</v>
      </c>
    </row>
    <row r="2611" spans="1:8" s="7" customFormat="1" ht="30" hidden="1" customHeight="1" outlineLevel="1" x14ac:dyDescent="0.25">
      <c r="A2611" s="61">
        <v>9487</v>
      </c>
      <c r="B2611" s="8" t="s">
        <v>405</v>
      </c>
      <c r="C2611" s="54" t="s">
        <v>2696</v>
      </c>
      <c r="D2611" s="8">
        <v>2021</v>
      </c>
      <c r="E2611" s="8"/>
      <c r="F2611" s="8">
        <v>450</v>
      </c>
      <c r="G2611" s="8">
        <v>45</v>
      </c>
      <c r="H2611" s="8">
        <v>561.31541000000004</v>
      </c>
    </row>
    <row r="2612" spans="1:8" s="7" customFormat="1" ht="30" hidden="1" customHeight="1" outlineLevel="1" x14ac:dyDescent="0.25">
      <c r="A2612" s="61">
        <v>9678</v>
      </c>
      <c r="B2612" s="8" t="s">
        <v>405</v>
      </c>
      <c r="C2612" s="54" t="s">
        <v>2799</v>
      </c>
      <c r="D2612" s="8">
        <v>2021</v>
      </c>
      <c r="E2612" s="8"/>
      <c r="F2612" s="8">
        <v>8</v>
      </c>
      <c r="G2612" s="8">
        <v>46</v>
      </c>
      <c r="H2612" s="8">
        <v>48.199440000000003</v>
      </c>
    </row>
    <row r="2613" spans="1:8" s="7" customFormat="1" ht="30" hidden="1" customHeight="1" outlineLevel="1" x14ac:dyDescent="0.25">
      <c r="A2613" s="62">
        <v>728</v>
      </c>
      <c r="B2613" s="8" t="s">
        <v>405</v>
      </c>
      <c r="C2613" s="54" t="s">
        <v>2698</v>
      </c>
      <c r="D2613" s="8">
        <v>2021</v>
      </c>
      <c r="E2613" s="8"/>
      <c r="F2613" s="8">
        <v>247</v>
      </c>
      <c r="G2613" s="8">
        <v>10</v>
      </c>
      <c r="H2613" s="8">
        <v>369.69290999999998</v>
      </c>
    </row>
    <row r="2614" spans="1:8" s="7" customFormat="1" ht="30" hidden="1" customHeight="1" outlineLevel="1" x14ac:dyDescent="0.25">
      <c r="A2614" s="61">
        <v>9625</v>
      </c>
      <c r="B2614" s="8" t="s">
        <v>405</v>
      </c>
      <c r="C2614" s="54" t="s">
        <v>2800</v>
      </c>
      <c r="D2614" s="8">
        <v>2021</v>
      </c>
      <c r="E2614" s="8"/>
      <c r="F2614" s="8">
        <v>220</v>
      </c>
      <c r="G2614" s="8">
        <v>150</v>
      </c>
      <c r="H2614" s="8">
        <v>297.74626999999998</v>
      </c>
    </row>
    <row r="2615" spans="1:8" s="7" customFormat="1" ht="30" hidden="1" customHeight="1" outlineLevel="1" x14ac:dyDescent="0.25">
      <c r="A2615" s="61">
        <v>9628</v>
      </c>
      <c r="B2615" s="8" t="s">
        <v>405</v>
      </c>
      <c r="C2615" s="54" t="s">
        <v>2700</v>
      </c>
      <c r="D2615" s="8">
        <v>2021</v>
      </c>
      <c r="E2615" s="8"/>
      <c r="F2615" s="8">
        <v>30</v>
      </c>
      <c r="G2615" s="8">
        <v>100</v>
      </c>
      <c r="H2615" s="8">
        <v>29.573709999999998</v>
      </c>
    </row>
    <row r="2616" spans="1:8" s="7" customFormat="1" ht="30" hidden="1" customHeight="1" outlineLevel="1" x14ac:dyDescent="0.25">
      <c r="A2616" s="62">
        <v>1468</v>
      </c>
      <c r="B2616" s="8" t="s">
        <v>405</v>
      </c>
      <c r="C2616" s="54" t="s">
        <v>2801</v>
      </c>
      <c r="D2616" s="8">
        <v>2021</v>
      </c>
      <c r="E2616" s="8"/>
      <c r="F2616" s="8">
        <v>218</v>
      </c>
      <c r="G2616" s="8">
        <v>15</v>
      </c>
      <c r="H2616" s="8">
        <v>398.09370000000001</v>
      </c>
    </row>
    <row r="2617" spans="1:8" s="7" customFormat="1" ht="30" hidden="1" customHeight="1" outlineLevel="1" x14ac:dyDescent="0.25">
      <c r="A2617" s="61">
        <v>9623</v>
      </c>
      <c r="B2617" s="8" t="s">
        <v>405</v>
      </c>
      <c r="C2617" s="54" t="s">
        <v>2702</v>
      </c>
      <c r="D2617" s="8">
        <v>2021</v>
      </c>
      <c r="E2617" s="8"/>
      <c r="F2617" s="8">
        <v>10</v>
      </c>
      <c r="G2617" s="8">
        <v>9.5</v>
      </c>
      <c r="H2617" s="8">
        <v>50.500749999999996</v>
      </c>
    </row>
    <row r="2618" spans="1:8" s="7" customFormat="1" ht="30" hidden="1" customHeight="1" outlineLevel="1" x14ac:dyDescent="0.25">
      <c r="A2618" s="61">
        <v>9838</v>
      </c>
      <c r="B2618" s="8" t="s">
        <v>405</v>
      </c>
      <c r="C2618" s="54" t="s">
        <v>2802</v>
      </c>
      <c r="D2618" s="8">
        <v>2021</v>
      </c>
      <c r="E2618" s="8"/>
      <c r="F2618" s="8">
        <v>214</v>
      </c>
      <c r="G2618" s="8">
        <v>15</v>
      </c>
      <c r="H2618" s="8">
        <v>364.96575000000001</v>
      </c>
    </row>
    <row r="2619" spans="1:8" s="7" customFormat="1" ht="30" hidden="1" customHeight="1" outlineLevel="1" x14ac:dyDescent="0.25">
      <c r="A2619" s="61">
        <v>9619</v>
      </c>
      <c r="B2619" s="8" t="s">
        <v>405</v>
      </c>
      <c r="C2619" s="54" t="s">
        <v>2706</v>
      </c>
      <c r="D2619" s="8">
        <v>2021</v>
      </c>
      <c r="E2619" s="8"/>
      <c r="F2619" s="8">
        <v>5</v>
      </c>
      <c r="G2619" s="8">
        <v>150</v>
      </c>
      <c r="H2619" s="8">
        <v>107.70749000000001</v>
      </c>
    </row>
    <row r="2620" spans="1:8" s="7" customFormat="1" ht="30" hidden="1" customHeight="1" outlineLevel="1" x14ac:dyDescent="0.25">
      <c r="A2620" s="61">
        <v>9518</v>
      </c>
      <c r="B2620" s="8" t="s">
        <v>405</v>
      </c>
      <c r="C2620" s="54" t="s">
        <v>2707</v>
      </c>
      <c r="D2620" s="8">
        <v>2021</v>
      </c>
      <c r="E2620" s="8"/>
      <c r="F2620" s="8">
        <v>30</v>
      </c>
      <c r="G2620" s="8">
        <v>150</v>
      </c>
      <c r="H2620" s="8">
        <v>100.3409</v>
      </c>
    </row>
    <row r="2621" spans="1:8" s="7" customFormat="1" ht="30" hidden="1" customHeight="1" outlineLevel="1" x14ac:dyDescent="0.25">
      <c r="A2621" s="61">
        <v>9097</v>
      </c>
      <c r="B2621" s="8" t="s">
        <v>405</v>
      </c>
      <c r="C2621" s="54" t="s">
        <v>2803</v>
      </c>
      <c r="D2621" s="8">
        <v>2021</v>
      </c>
      <c r="E2621" s="8"/>
      <c r="F2621" s="8">
        <v>723</v>
      </c>
      <c r="G2621" s="8">
        <v>50</v>
      </c>
      <c r="H2621" s="8">
        <v>1251.9037599999999</v>
      </c>
    </row>
    <row r="2622" spans="1:8" s="7" customFormat="1" ht="30" hidden="1" customHeight="1" outlineLevel="1" x14ac:dyDescent="0.25">
      <c r="A2622" s="61">
        <v>9866</v>
      </c>
      <c r="B2622" s="8" t="s">
        <v>405</v>
      </c>
      <c r="C2622" s="54" t="s">
        <v>2804</v>
      </c>
      <c r="D2622" s="8">
        <v>2021</v>
      </c>
      <c r="E2622" s="8"/>
      <c r="F2622" s="8">
        <v>693</v>
      </c>
      <c r="G2622" s="8">
        <v>15</v>
      </c>
      <c r="H2622" s="8">
        <v>979.83907999999997</v>
      </c>
    </row>
    <row r="2623" spans="1:8" s="7" customFormat="1" ht="30" hidden="1" customHeight="1" outlineLevel="1" x14ac:dyDescent="0.25">
      <c r="A2623" s="61">
        <v>9614</v>
      </c>
      <c r="B2623" s="8" t="s">
        <v>405</v>
      </c>
      <c r="C2623" s="54" t="s">
        <v>2805</v>
      </c>
      <c r="D2623" s="8">
        <v>2021</v>
      </c>
      <c r="E2623" s="8"/>
      <c r="F2623" s="8">
        <v>300</v>
      </c>
      <c r="G2623" s="8">
        <v>150</v>
      </c>
      <c r="H2623" s="8">
        <v>259.92338999999998</v>
      </c>
    </row>
    <row r="2624" spans="1:8" s="7" customFormat="1" ht="30" hidden="1" customHeight="1" outlineLevel="1" x14ac:dyDescent="0.25">
      <c r="A2624" s="62">
        <v>3882</v>
      </c>
      <c r="B2624" s="8" t="s">
        <v>405</v>
      </c>
      <c r="C2624" s="54" t="s">
        <v>2708</v>
      </c>
      <c r="D2624" s="8">
        <v>2021</v>
      </c>
      <c r="E2624" s="8"/>
      <c r="F2624" s="8">
        <v>70</v>
      </c>
      <c r="G2624" s="8">
        <v>45</v>
      </c>
      <c r="H2624" s="8">
        <v>169.28088</v>
      </c>
    </row>
    <row r="2625" spans="1:8" s="7" customFormat="1" ht="30" hidden="1" customHeight="1" outlineLevel="1" x14ac:dyDescent="0.25">
      <c r="A2625" s="62">
        <v>3740</v>
      </c>
      <c r="B2625" s="8" t="s">
        <v>405</v>
      </c>
      <c r="C2625" s="54" t="s">
        <v>2709</v>
      </c>
      <c r="D2625" s="8">
        <v>2021</v>
      </c>
      <c r="E2625" s="8"/>
      <c r="F2625" s="8">
        <v>30</v>
      </c>
      <c r="G2625" s="8">
        <v>99</v>
      </c>
      <c r="H2625" s="8">
        <v>93.06165</v>
      </c>
    </row>
    <row r="2626" spans="1:8" s="7" customFormat="1" ht="30" hidden="1" customHeight="1" outlineLevel="1" x14ac:dyDescent="0.25">
      <c r="A2626" s="61">
        <v>9881</v>
      </c>
      <c r="B2626" s="8" t="s">
        <v>405</v>
      </c>
      <c r="C2626" s="54" t="s">
        <v>2806</v>
      </c>
      <c r="D2626" s="8">
        <v>2021</v>
      </c>
      <c r="E2626" s="8"/>
      <c r="F2626" s="8">
        <v>40</v>
      </c>
      <c r="G2626" s="8">
        <v>20</v>
      </c>
      <c r="H2626" s="8">
        <v>130.99970999999999</v>
      </c>
    </row>
    <row r="2627" spans="1:8" s="7" customFormat="1" ht="30" hidden="1" customHeight="1" outlineLevel="1" x14ac:dyDescent="0.25">
      <c r="A2627" s="61">
        <v>9812</v>
      </c>
      <c r="B2627" s="8" t="s">
        <v>405</v>
      </c>
      <c r="C2627" s="54" t="s">
        <v>2807</v>
      </c>
      <c r="D2627" s="8">
        <v>2021</v>
      </c>
      <c r="E2627" s="8"/>
      <c r="F2627" s="8">
        <v>340</v>
      </c>
      <c r="G2627" s="8">
        <v>15</v>
      </c>
      <c r="H2627" s="8">
        <v>608.02256999999997</v>
      </c>
    </row>
    <row r="2628" spans="1:8" s="7" customFormat="1" ht="30" hidden="1" customHeight="1" outlineLevel="1" x14ac:dyDescent="0.25">
      <c r="A2628" s="61">
        <v>9616</v>
      </c>
      <c r="B2628" s="8" t="s">
        <v>405</v>
      </c>
      <c r="C2628" s="54" t="s">
        <v>2714</v>
      </c>
      <c r="D2628" s="8">
        <v>2021</v>
      </c>
      <c r="E2628" s="8"/>
      <c r="F2628" s="8">
        <v>5</v>
      </c>
      <c r="G2628" s="8">
        <v>150</v>
      </c>
      <c r="H2628" s="8">
        <v>161.20922999999999</v>
      </c>
    </row>
    <row r="2629" spans="1:8" s="7" customFormat="1" ht="30" hidden="1" customHeight="1" outlineLevel="1" x14ac:dyDescent="0.25">
      <c r="A2629" s="61">
        <v>9446</v>
      </c>
      <c r="B2629" s="8" t="s">
        <v>405</v>
      </c>
      <c r="C2629" s="54" t="s">
        <v>2715</v>
      </c>
      <c r="D2629" s="8">
        <v>2021</v>
      </c>
      <c r="E2629" s="8"/>
      <c r="F2629" s="8">
        <v>20</v>
      </c>
      <c r="G2629" s="8">
        <v>150</v>
      </c>
      <c r="H2629" s="8">
        <v>35.95993</v>
      </c>
    </row>
    <row r="2630" spans="1:8" s="7" customFormat="1" ht="30" hidden="1" customHeight="1" outlineLevel="1" x14ac:dyDescent="0.25">
      <c r="A2630" s="61">
        <v>9768</v>
      </c>
      <c r="B2630" s="8" t="s">
        <v>405</v>
      </c>
      <c r="C2630" s="54" t="s">
        <v>2808</v>
      </c>
      <c r="D2630" s="8">
        <v>2021</v>
      </c>
      <c r="E2630" s="8"/>
      <c r="F2630" s="8">
        <v>60</v>
      </c>
      <c r="G2630" s="8">
        <v>98</v>
      </c>
      <c r="H2630" s="8">
        <v>101.0093</v>
      </c>
    </row>
    <row r="2631" spans="1:8" s="7" customFormat="1" ht="30" hidden="1" customHeight="1" outlineLevel="1" x14ac:dyDescent="0.25">
      <c r="A2631" s="61">
        <v>9861</v>
      </c>
      <c r="B2631" s="8" t="s">
        <v>405</v>
      </c>
      <c r="C2631" s="54" t="s">
        <v>2809</v>
      </c>
      <c r="D2631" s="8">
        <v>2021</v>
      </c>
      <c r="E2631" s="8"/>
      <c r="F2631" s="8">
        <v>400</v>
      </c>
      <c r="G2631" s="8">
        <v>15</v>
      </c>
      <c r="H2631" s="8">
        <v>698.30994999999996</v>
      </c>
    </row>
    <row r="2632" spans="1:8" s="7" customFormat="1" ht="30" hidden="1" customHeight="1" outlineLevel="1" x14ac:dyDescent="0.25">
      <c r="A2632" s="61">
        <v>9877</v>
      </c>
      <c r="B2632" s="8" t="s">
        <v>405</v>
      </c>
      <c r="C2632" s="54" t="s">
        <v>2810</v>
      </c>
      <c r="D2632" s="8">
        <v>2021</v>
      </c>
      <c r="E2632" s="8"/>
      <c r="F2632" s="8">
        <v>367</v>
      </c>
      <c r="G2632" s="8">
        <v>15</v>
      </c>
      <c r="H2632" s="8">
        <v>744.91794000000004</v>
      </c>
    </row>
    <row r="2633" spans="1:8" s="7" customFormat="1" ht="30" hidden="1" customHeight="1" outlineLevel="1" x14ac:dyDescent="0.25">
      <c r="A2633" s="62">
        <v>963</v>
      </c>
      <c r="B2633" s="8" t="s">
        <v>405</v>
      </c>
      <c r="C2633" s="54" t="s">
        <v>2716</v>
      </c>
      <c r="D2633" s="8">
        <v>2021</v>
      </c>
      <c r="E2633" s="8"/>
      <c r="F2633" s="8">
        <v>27</v>
      </c>
      <c r="G2633" s="8">
        <v>45</v>
      </c>
      <c r="H2633" s="8">
        <v>85.465999999999994</v>
      </c>
    </row>
    <row r="2634" spans="1:8" s="7" customFormat="1" ht="30" hidden="1" customHeight="1" outlineLevel="1" x14ac:dyDescent="0.25">
      <c r="A2634" s="61">
        <v>9874</v>
      </c>
      <c r="B2634" s="8" t="s">
        <v>405</v>
      </c>
      <c r="C2634" s="54" t="s">
        <v>2811</v>
      </c>
      <c r="D2634" s="8">
        <v>2021</v>
      </c>
      <c r="E2634" s="8"/>
      <c r="F2634" s="8">
        <v>248</v>
      </c>
      <c r="G2634" s="8">
        <v>12</v>
      </c>
      <c r="H2634" s="8">
        <v>299.17219999999998</v>
      </c>
    </row>
    <row r="2635" spans="1:8" s="7" customFormat="1" ht="30" hidden="1" customHeight="1" outlineLevel="1" x14ac:dyDescent="0.25">
      <c r="A2635" s="61">
        <v>9455</v>
      </c>
      <c r="B2635" s="8" t="s">
        <v>405</v>
      </c>
      <c r="C2635" s="54" t="s">
        <v>2812</v>
      </c>
      <c r="D2635" s="8">
        <v>2021</v>
      </c>
      <c r="E2635" s="8"/>
      <c r="F2635" s="8">
        <v>208</v>
      </c>
      <c r="G2635" s="8">
        <v>20</v>
      </c>
      <c r="H2635" s="8">
        <v>379.33276999999998</v>
      </c>
    </row>
    <row r="2636" spans="1:8" s="7" customFormat="1" ht="60.75" hidden="1" customHeight="1" outlineLevel="1" x14ac:dyDescent="0.25">
      <c r="A2636" s="6">
        <v>2256</v>
      </c>
      <c r="B2636" s="8" t="s">
        <v>405</v>
      </c>
      <c r="C2636" s="54" t="s">
        <v>406</v>
      </c>
      <c r="D2636" s="8">
        <v>2019</v>
      </c>
      <c r="E2636" s="8"/>
      <c r="F2636" s="8">
        <v>240</v>
      </c>
      <c r="G2636" s="8">
        <v>30</v>
      </c>
      <c r="H2636" s="8">
        <v>279.565</v>
      </c>
    </row>
    <row r="2637" spans="1:8" s="7" customFormat="1" ht="28.5" hidden="1" customHeight="1" outlineLevel="1" x14ac:dyDescent="0.25">
      <c r="A2637" s="6">
        <v>886</v>
      </c>
      <c r="B2637" s="8" t="s">
        <v>405</v>
      </c>
      <c r="C2637" s="54" t="s">
        <v>1663</v>
      </c>
      <c r="D2637" s="8">
        <v>2019</v>
      </c>
      <c r="E2637" s="8"/>
      <c r="F2637" s="8">
        <v>1450</v>
      </c>
      <c r="G2637" s="8">
        <v>420</v>
      </c>
      <c r="H2637" s="8">
        <v>1406.078</v>
      </c>
    </row>
    <row r="2638" spans="1:8" s="7" customFormat="1" ht="28.5" hidden="1" customHeight="1" outlineLevel="1" x14ac:dyDescent="0.25">
      <c r="A2638" s="6">
        <v>1911</v>
      </c>
      <c r="B2638" s="8" t="s">
        <v>405</v>
      </c>
      <c r="C2638" s="54" t="s">
        <v>950</v>
      </c>
      <c r="D2638" s="8">
        <v>2019</v>
      </c>
      <c r="E2638" s="8"/>
      <c r="F2638" s="8">
        <v>1300</v>
      </c>
      <c r="G2638" s="8">
        <v>240</v>
      </c>
      <c r="H2638" s="8">
        <v>978.19399999999996</v>
      </c>
    </row>
    <row r="2639" spans="1:8" s="7" customFormat="1" ht="28.5" hidden="1" customHeight="1" outlineLevel="1" x14ac:dyDescent="0.25">
      <c r="A2639" s="6">
        <v>6803</v>
      </c>
      <c r="B2639" s="8" t="s">
        <v>405</v>
      </c>
      <c r="C2639" s="54" t="s">
        <v>823</v>
      </c>
      <c r="D2639" s="8">
        <v>2019</v>
      </c>
      <c r="E2639" s="8"/>
      <c r="F2639" s="8">
        <v>40</v>
      </c>
      <c r="G2639" s="8">
        <v>100</v>
      </c>
      <c r="H2639" s="8">
        <v>85.305999999999997</v>
      </c>
    </row>
    <row r="2640" spans="1:8" s="7" customFormat="1" ht="28.5" hidden="1" customHeight="1" outlineLevel="1" x14ac:dyDescent="0.25">
      <c r="A2640" s="6">
        <v>841</v>
      </c>
      <c r="B2640" s="8" t="s">
        <v>405</v>
      </c>
      <c r="C2640" s="54" t="s">
        <v>819</v>
      </c>
      <c r="D2640" s="8">
        <v>2019</v>
      </c>
      <c r="E2640" s="8"/>
      <c r="F2640" s="8">
        <v>584</v>
      </c>
      <c r="G2640" s="8">
        <v>285</v>
      </c>
      <c r="H2640" s="8">
        <v>517.49300000000005</v>
      </c>
    </row>
    <row r="2641" spans="1:8" s="7" customFormat="1" ht="28.5" hidden="1" customHeight="1" outlineLevel="1" x14ac:dyDescent="0.25">
      <c r="A2641" s="6">
        <v>933</v>
      </c>
      <c r="B2641" s="8" t="s">
        <v>405</v>
      </c>
      <c r="C2641" s="54" t="s">
        <v>810</v>
      </c>
      <c r="D2641" s="8">
        <v>2019</v>
      </c>
      <c r="E2641" s="8"/>
      <c r="F2641" s="8">
        <v>1276</v>
      </c>
      <c r="G2641" s="8">
        <v>105</v>
      </c>
      <c r="H2641" s="8">
        <v>1063.415</v>
      </c>
    </row>
    <row r="2642" spans="1:8" s="7" customFormat="1" ht="28.5" hidden="1" customHeight="1" outlineLevel="1" x14ac:dyDescent="0.25">
      <c r="A2642" s="6">
        <v>6804</v>
      </c>
      <c r="B2642" s="8" t="s">
        <v>405</v>
      </c>
      <c r="C2642" s="54" t="s">
        <v>797</v>
      </c>
      <c r="D2642" s="8">
        <v>2019</v>
      </c>
      <c r="E2642" s="8"/>
      <c r="F2642" s="8">
        <v>16</v>
      </c>
      <c r="G2642" s="8">
        <v>15</v>
      </c>
      <c r="H2642" s="8">
        <v>51</v>
      </c>
    </row>
    <row r="2643" spans="1:8" s="7" customFormat="1" ht="28.5" hidden="1" customHeight="1" outlineLevel="1" x14ac:dyDescent="0.25">
      <c r="A2643" s="6">
        <v>6805</v>
      </c>
      <c r="B2643" s="8" t="s">
        <v>405</v>
      </c>
      <c r="C2643" s="54" t="s">
        <v>799</v>
      </c>
      <c r="D2643" s="8">
        <v>2019</v>
      </c>
      <c r="E2643" s="8"/>
      <c r="F2643" s="8">
        <v>17</v>
      </c>
      <c r="G2643" s="8">
        <v>150</v>
      </c>
      <c r="H2643" s="8">
        <v>117.538</v>
      </c>
    </row>
    <row r="2644" spans="1:8" s="7" customFormat="1" ht="28.5" hidden="1" customHeight="1" outlineLevel="1" x14ac:dyDescent="0.25">
      <c r="A2644" s="6">
        <v>6806</v>
      </c>
      <c r="B2644" s="8" t="s">
        <v>405</v>
      </c>
      <c r="C2644" s="54" t="s">
        <v>1664</v>
      </c>
      <c r="D2644" s="8">
        <v>2019</v>
      </c>
      <c r="E2644" s="8"/>
      <c r="F2644" s="8">
        <v>7</v>
      </c>
      <c r="G2644" s="8">
        <v>100</v>
      </c>
      <c r="H2644" s="8">
        <v>33</v>
      </c>
    </row>
    <row r="2645" spans="1:8" s="7" customFormat="1" ht="28.5" hidden="1" customHeight="1" outlineLevel="1" x14ac:dyDescent="0.25">
      <c r="A2645" s="6">
        <v>2620</v>
      </c>
      <c r="B2645" s="8" t="s">
        <v>405</v>
      </c>
      <c r="C2645" s="54" t="s">
        <v>1665</v>
      </c>
      <c r="D2645" s="8">
        <v>2019</v>
      </c>
      <c r="E2645" s="8"/>
      <c r="F2645" s="8">
        <v>6</v>
      </c>
      <c r="G2645" s="8">
        <v>63</v>
      </c>
      <c r="H2645" s="8">
        <v>55</v>
      </c>
    </row>
    <row r="2646" spans="1:8" s="7" customFormat="1" ht="28.5" hidden="1" customHeight="1" outlineLevel="1" x14ac:dyDescent="0.25">
      <c r="A2646" s="6">
        <v>2362</v>
      </c>
      <c r="B2646" s="8" t="s">
        <v>405</v>
      </c>
      <c r="C2646" s="54" t="s">
        <v>1666</v>
      </c>
      <c r="D2646" s="8">
        <v>2019</v>
      </c>
      <c r="E2646" s="8"/>
      <c r="F2646" s="8">
        <v>260</v>
      </c>
      <c r="G2646" s="8">
        <v>60</v>
      </c>
      <c r="H2646" s="8">
        <v>214</v>
      </c>
    </row>
    <row r="2647" spans="1:8" s="7" customFormat="1" ht="28.5" hidden="1" customHeight="1" outlineLevel="1" x14ac:dyDescent="0.25">
      <c r="A2647" s="6">
        <v>3186</v>
      </c>
      <c r="B2647" s="8" t="s">
        <v>405</v>
      </c>
      <c r="C2647" s="54" t="s">
        <v>1667</v>
      </c>
      <c r="D2647" s="8">
        <v>2019</v>
      </c>
      <c r="E2647" s="8"/>
      <c r="F2647" s="8">
        <v>315</v>
      </c>
      <c r="G2647" s="8">
        <v>70</v>
      </c>
      <c r="H2647" s="8">
        <v>439</v>
      </c>
    </row>
    <row r="2648" spans="1:8" s="7" customFormat="1" ht="28.5" hidden="1" customHeight="1" outlineLevel="1" x14ac:dyDescent="0.25">
      <c r="A2648" s="6">
        <v>6807</v>
      </c>
      <c r="B2648" s="8" t="s">
        <v>405</v>
      </c>
      <c r="C2648" s="54" t="s">
        <v>802</v>
      </c>
      <c r="D2648" s="8">
        <v>2019</v>
      </c>
      <c r="E2648" s="8"/>
      <c r="F2648" s="8">
        <v>153</v>
      </c>
      <c r="G2648" s="8">
        <v>15</v>
      </c>
      <c r="H2648" s="8">
        <v>195.70599999999999</v>
      </c>
    </row>
    <row r="2649" spans="1:8" s="7" customFormat="1" ht="28.5" hidden="1" customHeight="1" outlineLevel="1" x14ac:dyDescent="0.25">
      <c r="A2649" s="6">
        <v>805</v>
      </c>
      <c r="B2649" s="8" t="s">
        <v>405</v>
      </c>
      <c r="C2649" s="54" t="s">
        <v>804</v>
      </c>
      <c r="D2649" s="8">
        <v>2019</v>
      </c>
      <c r="E2649" s="8"/>
      <c r="F2649" s="8">
        <v>39</v>
      </c>
      <c r="G2649" s="8">
        <v>45</v>
      </c>
      <c r="H2649" s="8">
        <v>52</v>
      </c>
    </row>
    <row r="2650" spans="1:8" s="7" customFormat="1" ht="28.5" hidden="1" customHeight="1" outlineLevel="1" x14ac:dyDescent="0.25">
      <c r="A2650" s="6">
        <v>6808</v>
      </c>
      <c r="B2650" s="8" t="s">
        <v>405</v>
      </c>
      <c r="C2650" s="54" t="s">
        <v>1668</v>
      </c>
      <c r="D2650" s="8">
        <v>2019</v>
      </c>
      <c r="E2650" s="8"/>
      <c r="F2650" s="8">
        <v>99</v>
      </c>
      <c r="G2650" s="8">
        <v>30</v>
      </c>
      <c r="H2650" s="8">
        <v>218</v>
      </c>
    </row>
    <row r="2651" spans="1:8" s="7" customFormat="1" ht="28.5" hidden="1" customHeight="1" outlineLevel="1" x14ac:dyDescent="0.25">
      <c r="A2651" s="6">
        <v>692</v>
      </c>
      <c r="B2651" s="8" t="s">
        <v>405</v>
      </c>
      <c r="C2651" s="54" t="s">
        <v>807</v>
      </c>
      <c r="D2651" s="8">
        <v>2019</v>
      </c>
      <c r="E2651" s="8"/>
      <c r="F2651" s="8">
        <v>798</v>
      </c>
      <c r="G2651" s="8">
        <v>65</v>
      </c>
      <c r="H2651" s="8">
        <v>790</v>
      </c>
    </row>
    <row r="2652" spans="1:8" s="7" customFormat="1" ht="28.5" hidden="1" customHeight="1" outlineLevel="1" x14ac:dyDescent="0.25">
      <c r="A2652" s="6">
        <v>3565</v>
      </c>
      <c r="B2652" s="8" t="s">
        <v>405</v>
      </c>
      <c r="C2652" s="54" t="s">
        <v>1669</v>
      </c>
      <c r="D2652" s="8">
        <v>2019</v>
      </c>
      <c r="E2652" s="8"/>
      <c r="F2652" s="8">
        <v>6</v>
      </c>
      <c r="G2652" s="8">
        <v>65</v>
      </c>
      <c r="H2652" s="8">
        <v>38</v>
      </c>
    </row>
    <row r="2653" spans="1:8" s="7" customFormat="1" ht="28.5" hidden="1" customHeight="1" outlineLevel="1" x14ac:dyDescent="0.25">
      <c r="A2653" s="6">
        <v>3700</v>
      </c>
      <c r="B2653" s="8" t="s">
        <v>405</v>
      </c>
      <c r="C2653" s="54" t="s">
        <v>1670</v>
      </c>
      <c r="D2653" s="8">
        <v>2019</v>
      </c>
      <c r="E2653" s="8"/>
      <c r="F2653" s="8">
        <v>6</v>
      </c>
      <c r="G2653" s="8">
        <v>40</v>
      </c>
      <c r="H2653" s="8">
        <v>42.633000000000003</v>
      </c>
    </row>
    <row r="2654" spans="1:8" s="7" customFormat="1" ht="28.5" hidden="1" customHeight="1" outlineLevel="1" x14ac:dyDescent="0.25">
      <c r="A2654" s="6">
        <v>2487</v>
      </c>
      <c r="B2654" s="8" t="s">
        <v>405</v>
      </c>
      <c r="C2654" s="54" t="s">
        <v>1671</v>
      </c>
      <c r="D2654" s="8">
        <v>2019</v>
      </c>
      <c r="E2654" s="8"/>
      <c r="F2654" s="8">
        <v>123</v>
      </c>
      <c r="G2654" s="8">
        <v>5</v>
      </c>
      <c r="H2654" s="8">
        <v>202</v>
      </c>
    </row>
    <row r="2655" spans="1:8" s="7" customFormat="1" ht="28.5" hidden="1" customHeight="1" outlineLevel="1" x14ac:dyDescent="0.25">
      <c r="A2655" s="6">
        <v>4580</v>
      </c>
      <c r="B2655" s="8" t="s">
        <v>405</v>
      </c>
      <c r="C2655" s="54" t="s">
        <v>826</v>
      </c>
      <c r="D2655" s="8">
        <v>2019</v>
      </c>
      <c r="E2655" s="8"/>
      <c r="F2655" s="8">
        <v>1058</v>
      </c>
      <c r="G2655" s="8">
        <v>75</v>
      </c>
      <c r="H2655" s="8">
        <v>1094.9680000000001</v>
      </c>
    </row>
    <row r="2656" spans="1:8" s="7" customFormat="1" ht="28.5" hidden="1" customHeight="1" outlineLevel="1" x14ac:dyDescent="0.25">
      <c r="A2656" s="6">
        <v>6809</v>
      </c>
      <c r="B2656" s="8" t="s">
        <v>405</v>
      </c>
      <c r="C2656" s="54" t="s">
        <v>1672</v>
      </c>
      <c r="D2656" s="8">
        <v>2019</v>
      </c>
      <c r="E2656" s="8"/>
      <c r="F2656" s="8">
        <v>5</v>
      </c>
      <c r="G2656" s="8">
        <v>15</v>
      </c>
      <c r="H2656" s="8">
        <v>37.83</v>
      </c>
    </row>
    <row r="2657" spans="1:8" s="7" customFormat="1" ht="28.5" hidden="1" customHeight="1" outlineLevel="1" x14ac:dyDescent="0.25">
      <c r="A2657" s="6">
        <v>442</v>
      </c>
      <c r="B2657" s="8" t="s">
        <v>405</v>
      </c>
      <c r="C2657" s="54" t="s">
        <v>832</v>
      </c>
      <c r="D2657" s="8">
        <v>2019</v>
      </c>
      <c r="E2657" s="8"/>
      <c r="F2657" s="8">
        <v>1604</v>
      </c>
      <c r="G2657" s="8">
        <v>500</v>
      </c>
      <c r="H2657" s="8">
        <v>1533.0840000000001</v>
      </c>
    </row>
    <row r="2658" spans="1:8" s="7" customFormat="1" ht="28.5" hidden="1" customHeight="1" outlineLevel="1" x14ac:dyDescent="0.25">
      <c r="A2658" s="6">
        <v>490</v>
      </c>
      <c r="B2658" s="8" t="s">
        <v>405</v>
      </c>
      <c r="C2658" s="54" t="s">
        <v>952</v>
      </c>
      <c r="D2658" s="8">
        <v>2019</v>
      </c>
      <c r="E2658" s="8"/>
      <c r="F2658" s="8">
        <v>138</v>
      </c>
      <c r="G2658" s="8">
        <v>15</v>
      </c>
      <c r="H2658" s="8">
        <v>244.45</v>
      </c>
    </row>
    <row r="2659" spans="1:8" s="7" customFormat="1" ht="28.5" hidden="1" customHeight="1" outlineLevel="1" x14ac:dyDescent="0.25">
      <c r="A2659" s="6">
        <v>6810</v>
      </c>
      <c r="B2659" s="8" t="s">
        <v>405</v>
      </c>
      <c r="C2659" s="54" t="s">
        <v>839</v>
      </c>
      <c r="D2659" s="8">
        <v>2019</v>
      </c>
      <c r="E2659" s="8"/>
      <c r="F2659" s="8">
        <v>6</v>
      </c>
      <c r="G2659" s="8">
        <v>61.7</v>
      </c>
      <c r="H2659" s="8">
        <v>53.933</v>
      </c>
    </row>
    <row r="2660" spans="1:8" s="7" customFormat="1" ht="28.5" hidden="1" customHeight="1" outlineLevel="1" x14ac:dyDescent="0.25">
      <c r="A2660" s="6">
        <v>6811</v>
      </c>
      <c r="B2660" s="8" t="s">
        <v>405</v>
      </c>
      <c r="C2660" s="54" t="s">
        <v>1673</v>
      </c>
      <c r="D2660" s="8">
        <v>2019</v>
      </c>
      <c r="E2660" s="8"/>
      <c r="F2660" s="8">
        <v>15</v>
      </c>
      <c r="G2660" s="8">
        <v>15</v>
      </c>
      <c r="H2660" s="8">
        <v>33.880000000000003</v>
      </c>
    </row>
    <row r="2661" spans="1:8" s="7" customFormat="1" ht="28.5" hidden="1" customHeight="1" outlineLevel="1" x14ac:dyDescent="0.25">
      <c r="A2661" s="6">
        <v>6812</v>
      </c>
      <c r="B2661" s="8" t="s">
        <v>405</v>
      </c>
      <c r="C2661" s="54" t="s">
        <v>844</v>
      </c>
      <c r="D2661" s="8">
        <v>2019</v>
      </c>
      <c r="E2661" s="8"/>
      <c r="F2661" s="8">
        <v>451</v>
      </c>
      <c r="G2661" s="8">
        <v>45</v>
      </c>
      <c r="H2661" s="8">
        <v>648.53399999999999</v>
      </c>
    </row>
    <row r="2662" spans="1:8" s="7" customFormat="1" ht="28.5" hidden="1" customHeight="1" outlineLevel="1" x14ac:dyDescent="0.25">
      <c r="A2662" s="6">
        <v>482</v>
      </c>
      <c r="B2662" s="8" t="s">
        <v>405</v>
      </c>
      <c r="C2662" s="54" t="s">
        <v>1674</v>
      </c>
      <c r="D2662" s="8">
        <v>2019</v>
      </c>
      <c r="E2662" s="8"/>
      <c r="F2662" s="8">
        <v>160</v>
      </c>
      <c r="G2662" s="8">
        <v>30</v>
      </c>
      <c r="H2662" s="8">
        <v>148.506</v>
      </c>
    </row>
    <row r="2663" spans="1:8" s="7" customFormat="1" ht="28.5" hidden="1" customHeight="1" outlineLevel="1" x14ac:dyDescent="0.25">
      <c r="A2663" s="6">
        <v>6814</v>
      </c>
      <c r="B2663" s="8" t="s">
        <v>405</v>
      </c>
      <c r="C2663" s="54" t="s">
        <v>818</v>
      </c>
      <c r="D2663" s="8">
        <v>2019</v>
      </c>
      <c r="E2663" s="8"/>
      <c r="F2663" s="8">
        <v>614</v>
      </c>
      <c r="G2663" s="8">
        <v>195</v>
      </c>
      <c r="H2663" s="8">
        <v>571.66899999999998</v>
      </c>
    </row>
    <row r="2664" spans="1:8" s="7" customFormat="1" ht="28.5" hidden="1" customHeight="1" outlineLevel="1" x14ac:dyDescent="0.25">
      <c r="A2664" s="6">
        <v>889</v>
      </c>
      <c r="B2664" s="8" t="s">
        <v>405</v>
      </c>
      <c r="C2664" s="54" t="s">
        <v>1675</v>
      </c>
      <c r="D2664" s="8">
        <v>2019</v>
      </c>
      <c r="E2664" s="8"/>
      <c r="F2664" s="8">
        <v>2242</v>
      </c>
      <c r="G2664" s="8">
        <v>615</v>
      </c>
      <c r="H2664" s="8">
        <v>2925.58</v>
      </c>
    </row>
    <row r="2665" spans="1:8" s="7" customFormat="1" ht="28.5" hidden="1" customHeight="1" outlineLevel="1" x14ac:dyDescent="0.25">
      <c r="A2665" s="6">
        <v>6815</v>
      </c>
      <c r="B2665" s="8" t="s">
        <v>405</v>
      </c>
      <c r="C2665" s="54" t="s">
        <v>845</v>
      </c>
      <c r="D2665" s="8">
        <v>2019</v>
      </c>
      <c r="E2665" s="8"/>
      <c r="F2665" s="8">
        <v>95</v>
      </c>
      <c r="G2665" s="8">
        <v>50</v>
      </c>
      <c r="H2665" s="8">
        <v>117.60599999999999</v>
      </c>
    </row>
    <row r="2666" spans="1:8" s="7" customFormat="1" ht="28.5" hidden="1" customHeight="1" outlineLevel="1" x14ac:dyDescent="0.25">
      <c r="A2666" s="6">
        <v>792</v>
      </c>
      <c r="B2666" s="8" t="s">
        <v>405</v>
      </c>
      <c r="C2666" s="54" t="s">
        <v>953</v>
      </c>
      <c r="D2666" s="8">
        <v>2019</v>
      </c>
      <c r="E2666" s="8"/>
      <c r="F2666" s="8">
        <v>333</v>
      </c>
      <c r="G2666" s="8">
        <v>74</v>
      </c>
      <c r="H2666" s="8">
        <v>379.62099999999998</v>
      </c>
    </row>
    <row r="2667" spans="1:8" s="7" customFormat="1" ht="28.5" hidden="1" customHeight="1" outlineLevel="1" x14ac:dyDescent="0.25">
      <c r="A2667" s="6">
        <v>6816</v>
      </c>
      <c r="B2667" s="8" t="s">
        <v>405</v>
      </c>
      <c r="C2667" s="54" t="s">
        <v>1676</v>
      </c>
      <c r="D2667" s="8">
        <v>2019</v>
      </c>
      <c r="E2667" s="8"/>
      <c r="F2667" s="8">
        <v>477</v>
      </c>
      <c r="G2667" s="8">
        <v>15</v>
      </c>
      <c r="H2667" s="8">
        <v>421.51400000000001</v>
      </c>
    </row>
    <row r="2668" spans="1:8" s="7" customFormat="1" ht="28.5" hidden="1" customHeight="1" outlineLevel="1" x14ac:dyDescent="0.25">
      <c r="A2668" s="6">
        <v>597</v>
      </c>
      <c r="B2668" s="8" t="s">
        <v>405</v>
      </c>
      <c r="C2668" s="54" t="s">
        <v>847</v>
      </c>
      <c r="D2668" s="8">
        <v>2019</v>
      </c>
      <c r="E2668" s="8"/>
      <c r="F2668" s="8">
        <v>1140</v>
      </c>
      <c r="G2668" s="8">
        <v>195</v>
      </c>
      <c r="H2668" s="8">
        <v>1569.289</v>
      </c>
    </row>
    <row r="2669" spans="1:8" s="7" customFormat="1" ht="28.5" hidden="1" customHeight="1" outlineLevel="1" x14ac:dyDescent="0.25">
      <c r="A2669" s="6">
        <v>6817</v>
      </c>
      <c r="B2669" s="8" t="s">
        <v>405</v>
      </c>
      <c r="C2669" s="54" t="s">
        <v>1677</v>
      </c>
      <c r="D2669" s="8">
        <v>2019</v>
      </c>
      <c r="E2669" s="8"/>
      <c r="F2669" s="8">
        <v>60</v>
      </c>
      <c r="G2669" s="8">
        <v>50</v>
      </c>
      <c r="H2669" s="8">
        <v>173.37299999999999</v>
      </c>
    </row>
    <row r="2670" spans="1:8" s="7" customFormat="1" ht="28.5" hidden="1" customHeight="1" outlineLevel="1" x14ac:dyDescent="0.25">
      <c r="A2670" s="6">
        <v>965</v>
      </c>
      <c r="B2670" s="8" t="s">
        <v>405</v>
      </c>
      <c r="C2670" s="54" t="s">
        <v>1678</v>
      </c>
      <c r="D2670" s="8">
        <v>2019</v>
      </c>
      <c r="E2670" s="8"/>
      <c r="F2670" s="8">
        <v>256</v>
      </c>
      <c r="G2670" s="8">
        <v>16</v>
      </c>
      <c r="H2670" s="8">
        <v>283.339</v>
      </c>
    </row>
    <row r="2671" spans="1:8" s="7" customFormat="1" ht="28.5" hidden="1" customHeight="1" outlineLevel="1" x14ac:dyDescent="0.25">
      <c r="A2671" s="6">
        <v>6818</v>
      </c>
      <c r="B2671" s="8" t="s">
        <v>405</v>
      </c>
      <c r="C2671" s="54" t="s">
        <v>1679</v>
      </c>
      <c r="D2671" s="8">
        <v>2019</v>
      </c>
      <c r="E2671" s="8"/>
      <c r="F2671" s="8">
        <v>340</v>
      </c>
      <c r="G2671" s="8">
        <v>10</v>
      </c>
      <c r="H2671" s="8">
        <v>355.82</v>
      </c>
    </row>
    <row r="2672" spans="1:8" s="7" customFormat="1" ht="28.5" hidden="1" customHeight="1" outlineLevel="1" x14ac:dyDescent="0.25">
      <c r="A2672" s="6">
        <v>6819</v>
      </c>
      <c r="B2672" s="8" t="s">
        <v>405</v>
      </c>
      <c r="C2672" s="54" t="s">
        <v>1680</v>
      </c>
      <c r="D2672" s="8">
        <v>2019</v>
      </c>
      <c r="E2672" s="8"/>
      <c r="F2672" s="8">
        <v>663</v>
      </c>
      <c r="G2672" s="8">
        <v>15</v>
      </c>
      <c r="H2672" s="8">
        <v>558.64599999999996</v>
      </c>
    </row>
    <row r="2673" spans="1:8" s="7" customFormat="1" ht="28.5" hidden="1" customHeight="1" outlineLevel="1" x14ac:dyDescent="0.25">
      <c r="A2673" s="6">
        <v>617</v>
      </c>
      <c r="B2673" s="8" t="s">
        <v>405</v>
      </c>
      <c r="C2673" s="54" t="s">
        <v>848</v>
      </c>
      <c r="D2673" s="8">
        <v>2019</v>
      </c>
      <c r="E2673" s="8"/>
      <c r="F2673" s="8">
        <v>814</v>
      </c>
      <c r="G2673" s="8">
        <v>177</v>
      </c>
      <c r="H2673" s="8">
        <v>724.55399999999997</v>
      </c>
    </row>
    <row r="2674" spans="1:8" s="7" customFormat="1" ht="28.5" hidden="1" customHeight="1" outlineLevel="1" x14ac:dyDescent="0.25">
      <c r="A2674" s="6">
        <v>6820</v>
      </c>
      <c r="B2674" s="8" t="s">
        <v>405</v>
      </c>
      <c r="C2674" s="54" t="s">
        <v>1681</v>
      </c>
      <c r="D2674" s="8">
        <v>2019</v>
      </c>
      <c r="E2674" s="8"/>
      <c r="F2674" s="8">
        <v>360</v>
      </c>
      <c r="G2674" s="8">
        <v>15</v>
      </c>
      <c r="H2674" s="8">
        <v>383.97399999999999</v>
      </c>
    </row>
    <row r="2675" spans="1:8" s="7" customFormat="1" ht="28.5" hidden="1" customHeight="1" outlineLevel="1" x14ac:dyDescent="0.25">
      <c r="A2675" s="6">
        <v>1163</v>
      </c>
      <c r="B2675" s="8" t="s">
        <v>405</v>
      </c>
      <c r="C2675" s="54" t="s">
        <v>955</v>
      </c>
      <c r="D2675" s="8">
        <v>2019</v>
      </c>
      <c r="E2675" s="8"/>
      <c r="F2675" s="8">
        <v>495</v>
      </c>
      <c r="G2675" s="8">
        <v>52</v>
      </c>
      <c r="H2675" s="8">
        <v>449.83600000000001</v>
      </c>
    </row>
    <row r="2676" spans="1:8" s="7" customFormat="1" ht="28.5" hidden="1" customHeight="1" outlineLevel="1" x14ac:dyDescent="0.25">
      <c r="A2676" s="6">
        <v>704</v>
      </c>
      <c r="B2676" s="8" t="s">
        <v>405</v>
      </c>
      <c r="C2676" s="54" t="s">
        <v>956</v>
      </c>
      <c r="D2676" s="8">
        <v>2019</v>
      </c>
      <c r="E2676" s="8"/>
      <c r="F2676" s="8">
        <v>414</v>
      </c>
      <c r="G2676" s="8">
        <v>50</v>
      </c>
      <c r="H2676" s="8">
        <v>345.51900000000001</v>
      </c>
    </row>
    <row r="2677" spans="1:8" s="7" customFormat="1" ht="28.5" hidden="1" customHeight="1" outlineLevel="1" x14ac:dyDescent="0.25">
      <c r="A2677" s="6">
        <v>562</v>
      </c>
      <c r="B2677" s="8" t="s">
        <v>405</v>
      </c>
      <c r="C2677" s="54" t="s">
        <v>1682</v>
      </c>
      <c r="D2677" s="8">
        <v>2019</v>
      </c>
      <c r="E2677" s="8"/>
      <c r="F2677" s="8">
        <v>131</v>
      </c>
      <c r="G2677" s="8">
        <v>15</v>
      </c>
      <c r="H2677" s="8">
        <v>198.988</v>
      </c>
    </row>
    <row r="2678" spans="1:8" s="7" customFormat="1" ht="28.5" hidden="1" customHeight="1" outlineLevel="1" x14ac:dyDescent="0.25">
      <c r="A2678" s="6">
        <v>1014</v>
      </c>
      <c r="B2678" s="8" t="s">
        <v>405</v>
      </c>
      <c r="C2678" s="54" t="s">
        <v>1683</v>
      </c>
      <c r="D2678" s="8">
        <v>2019</v>
      </c>
      <c r="E2678" s="8"/>
      <c r="F2678" s="8">
        <v>942</v>
      </c>
      <c r="G2678" s="8">
        <v>60</v>
      </c>
      <c r="H2678" s="8">
        <v>959.40499999999997</v>
      </c>
    </row>
    <row r="2679" spans="1:8" s="7" customFormat="1" ht="28.5" hidden="1" customHeight="1" outlineLevel="1" x14ac:dyDescent="0.25">
      <c r="A2679" s="6">
        <v>6821</v>
      </c>
      <c r="B2679" s="8" t="s">
        <v>405</v>
      </c>
      <c r="C2679" s="54" t="s">
        <v>1684</v>
      </c>
      <c r="D2679" s="8">
        <v>2019</v>
      </c>
      <c r="E2679" s="8"/>
      <c r="F2679" s="8">
        <v>416</v>
      </c>
      <c r="G2679" s="8">
        <v>15</v>
      </c>
      <c r="H2679" s="8">
        <v>375.149</v>
      </c>
    </row>
    <row r="2680" spans="1:8" s="7" customFormat="1" ht="28.5" hidden="1" customHeight="1" outlineLevel="1" x14ac:dyDescent="0.25">
      <c r="A2680" s="6">
        <v>6822</v>
      </c>
      <c r="B2680" s="8" t="s">
        <v>405</v>
      </c>
      <c r="C2680" s="54" t="s">
        <v>1685</v>
      </c>
      <c r="D2680" s="8">
        <v>2019</v>
      </c>
      <c r="E2680" s="8"/>
      <c r="F2680" s="8">
        <v>711</v>
      </c>
      <c r="G2680" s="8">
        <v>22</v>
      </c>
      <c r="H2680" s="8">
        <v>637.01700000000005</v>
      </c>
    </row>
    <row r="2681" spans="1:8" s="7" customFormat="1" ht="28.5" hidden="1" customHeight="1" outlineLevel="1" x14ac:dyDescent="0.25">
      <c r="A2681" s="6">
        <v>6823</v>
      </c>
      <c r="B2681" s="8" t="s">
        <v>405</v>
      </c>
      <c r="C2681" s="54" t="s">
        <v>1686</v>
      </c>
      <c r="D2681" s="8">
        <v>2019</v>
      </c>
      <c r="E2681" s="8"/>
      <c r="F2681" s="8">
        <v>99</v>
      </c>
      <c r="G2681" s="8">
        <v>15</v>
      </c>
      <c r="H2681" s="8">
        <v>211.88499999999999</v>
      </c>
    </row>
    <row r="2682" spans="1:8" s="7" customFormat="1" ht="28.5" hidden="1" customHeight="1" outlineLevel="1" x14ac:dyDescent="0.25">
      <c r="A2682" s="6">
        <v>6824</v>
      </c>
      <c r="B2682" s="8" t="s">
        <v>405</v>
      </c>
      <c r="C2682" s="54" t="s">
        <v>1687</v>
      </c>
      <c r="D2682" s="8">
        <v>2019</v>
      </c>
      <c r="E2682" s="8"/>
      <c r="F2682" s="8">
        <v>398</v>
      </c>
      <c r="G2682" s="8">
        <v>15</v>
      </c>
      <c r="H2682" s="8">
        <v>419.267</v>
      </c>
    </row>
    <row r="2683" spans="1:8" s="7" customFormat="1" ht="28.5" hidden="1" customHeight="1" outlineLevel="1" x14ac:dyDescent="0.25">
      <c r="A2683" s="6">
        <v>6825</v>
      </c>
      <c r="B2683" s="8" t="s">
        <v>405</v>
      </c>
      <c r="C2683" s="54" t="s">
        <v>1688</v>
      </c>
      <c r="D2683" s="8">
        <v>2019</v>
      </c>
      <c r="E2683" s="8"/>
      <c r="F2683" s="8">
        <v>323</v>
      </c>
      <c r="G2683" s="8">
        <v>15</v>
      </c>
      <c r="H2683" s="8">
        <v>435.92700000000002</v>
      </c>
    </row>
    <row r="2684" spans="1:8" s="7" customFormat="1" ht="28.5" hidden="1" customHeight="1" outlineLevel="1" x14ac:dyDescent="0.25">
      <c r="A2684" s="6">
        <v>2035</v>
      </c>
      <c r="B2684" s="8" t="s">
        <v>405</v>
      </c>
      <c r="C2684" s="54" t="s">
        <v>850</v>
      </c>
      <c r="D2684" s="8">
        <v>2019</v>
      </c>
      <c r="E2684" s="8"/>
      <c r="F2684" s="8">
        <v>20</v>
      </c>
      <c r="G2684" s="8">
        <v>149</v>
      </c>
      <c r="H2684" s="8">
        <v>34.634</v>
      </c>
    </row>
    <row r="2685" spans="1:8" s="7" customFormat="1" ht="28.5" hidden="1" customHeight="1" outlineLevel="1" x14ac:dyDescent="0.25">
      <c r="A2685" s="6">
        <v>724</v>
      </c>
      <c r="B2685" s="8" t="s">
        <v>405</v>
      </c>
      <c r="C2685" s="54" t="s">
        <v>1689</v>
      </c>
      <c r="D2685" s="8">
        <v>2019</v>
      </c>
      <c r="E2685" s="8"/>
      <c r="F2685" s="8">
        <v>217</v>
      </c>
      <c r="G2685" s="8">
        <v>15</v>
      </c>
      <c r="H2685" s="8">
        <v>380.2</v>
      </c>
    </row>
    <row r="2686" spans="1:8" s="7" customFormat="1" ht="28.5" hidden="1" customHeight="1" outlineLevel="1" x14ac:dyDescent="0.25">
      <c r="A2686" s="6">
        <v>6826</v>
      </c>
      <c r="B2686" s="8" t="s">
        <v>405</v>
      </c>
      <c r="C2686" s="54" t="s">
        <v>1690</v>
      </c>
      <c r="D2686" s="8">
        <v>2019</v>
      </c>
      <c r="E2686" s="8"/>
      <c r="F2686" s="8">
        <v>131</v>
      </c>
      <c r="G2686" s="8">
        <v>15</v>
      </c>
      <c r="H2686" s="8">
        <v>197.17400000000001</v>
      </c>
    </row>
    <row r="2687" spans="1:8" s="7" customFormat="1" ht="28.5" hidden="1" customHeight="1" outlineLevel="1" x14ac:dyDescent="0.25">
      <c r="A2687" s="6">
        <v>6827</v>
      </c>
      <c r="B2687" s="8" t="s">
        <v>405</v>
      </c>
      <c r="C2687" s="54" t="s">
        <v>1691</v>
      </c>
      <c r="D2687" s="8">
        <v>2019</v>
      </c>
      <c r="E2687" s="8"/>
      <c r="F2687" s="8">
        <v>213</v>
      </c>
      <c r="G2687" s="8">
        <v>12</v>
      </c>
      <c r="H2687" s="8">
        <v>265.54700000000003</v>
      </c>
    </row>
    <row r="2688" spans="1:8" s="7" customFormat="1" ht="28.5" hidden="1" customHeight="1" outlineLevel="1" x14ac:dyDescent="0.25">
      <c r="A2688" s="6">
        <v>6828</v>
      </c>
      <c r="B2688" s="8" t="s">
        <v>405</v>
      </c>
      <c r="C2688" s="54" t="s">
        <v>1692</v>
      </c>
      <c r="D2688" s="8">
        <v>2019</v>
      </c>
      <c r="E2688" s="8"/>
      <c r="F2688" s="8">
        <v>361</v>
      </c>
      <c r="G2688" s="8">
        <v>10</v>
      </c>
      <c r="H2688" s="8">
        <v>359.041</v>
      </c>
    </row>
    <row r="2689" spans="1:8" s="7" customFormat="1" ht="28.5" hidden="1" customHeight="1" outlineLevel="1" x14ac:dyDescent="0.25">
      <c r="A2689" s="6">
        <v>6829</v>
      </c>
      <c r="B2689" s="8" t="s">
        <v>405</v>
      </c>
      <c r="C2689" s="54" t="s">
        <v>959</v>
      </c>
      <c r="D2689" s="8">
        <v>2019</v>
      </c>
      <c r="E2689" s="8"/>
      <c r="F2689" s="8">
        <v>56</v>
      </c>
      <c r="G2689" s="8">
        <v>15</v>
      </c>
      <c r="H2689" s="8">
        <v>99.584000000000003</v>
      </c>
    </row>
    <row r="2690" spans="1:8" s="7" customFormat="1" ht="28.5" hidden="1" customHeight="1" outlineLevel="1" x14ac:dyDescent="0.25">
      <c r="A2690" s="6">
        <v>6830</v>
      </c>
      <c r="B2690" s="8" t="s">
        <v>405</v>
      </c>
      <c r="C2690" s="54" t="s">
        <v>1693</v>
      </c>
      <c r="D2690" s="8">
        <v>2019</v>
      </c>
      <c r="E2690" s="8"/>
      <c r="F2690" s="8">
        <v>258</v>
      </c>
      <c r="G2690" s="8">
        <v>15</v>
      </c>
      <c r="H2690" s="8">
        <v>321.18099999999998</v>
      </c>
    </row>
    <row r="2691" spans="1:8" s="7" customFormat="1" ht="28.5" hidden="1" customHeight="1" outlineLevel="1" x14ac:dyDescent="0.25">
      <c r="A2691" s="6">
        <v>6831</v>
      </c>
      <c r="B2691" s="8" t="s">
        <v>405</v>
      </c>
      <c r="C2691" s="54" t="s">
        <v>1694</v>
      </c>
      <c r="D2691" s="8">
        <v>2019</v>
      </c>
      <c r="E2691" s="8"/>
      <c r="F2691" s="8">
        <v>285</v>
      </c>
      <c r="G2691" s="8">
        <v>15</v>
      </c>
      <c r="H2691" s="8">
        <v>330.346</v>
      </c>
    </row>
    <row r="2692" spans="1:8" s="7" customFormat="1" ht="28.5" hidden="1" customHeight="1" outlineLevel="1" x14ac:dyDescent="0.25">
      <c r="A2692" s="6">
        <v>6832</v>
      </c>
      <c r="B2692" s="8" t="s">
        <v>405</v>
      </c>
      <c r="C2692" s="54" t="s">
        <v>961</v>
      </c>
      <c r="D2692" s="8">
        <v>2019</v>
      </c>
      <c r="E2692" s="8"/>
      <c r="F2692" s="8">
        <v>150</v>
      </c>
      <c r="G2692" s="8">
        <v>12</v>
      </c>
      <c r="H2692" s="8">
        <v>190.51499999999999</v>
      </c>
    </row>
    <row r="2693" spans="1:8" s="7" customFormat="1" ht="28.5" hidden="1" customHeight="1" outlineLevel="1" x14ac:dyDescent="0.25">
      <c r="A2693" s="6">
        <v>622</v>
      </c>
      <c r="B2693" s="8" t="s">
        <v>405</v>
      </c>
      <c r="C2693" s="54" t="s">
        <v>1695</v>
      </c>
      <c r="D2693" s="8">
        <v>2019</v>
      </c>
      <c r="E2693" s="8"/>
      <c r="F2693" s="8">
        <v>219</v>
      </c>
      <c r="G2693" s="8">
        <v>14</v>
      </c>
      <c r="H2693" s="8">
        <v>296.09500000000003</v>
      </c>
    </row>
    <row r="2694" spans="1:8" s="7" customFormat="1" ht="26.25" hidden="1" customHeight="1" outlineLevel="1" x14ac:dyDescent="0.25">
      <c r="A2694" s="6">
        <v>6833</v>
      </c>
      <c r="B2694" s="8" t="s">
        <v>405</v>
      </c>
      <c r="C2694" s="54" t="s">
        <v>1696</v>
      </c>
      <c r="D2694" s="8">
        <v>2019</v>
      </c>
      <c r="E2694" s="8"/>
      <c r="F2694" s="8">
        <v>47</v>
      </c>
      <c r="G2694" s="8">
        <v>15</v>
      </c>
      <c r="H2694" s="8">
        <v>142.41999999999999</v>
      </c>
    </row>
    <row r="2695" spans="1:8" s="7" customFormat="1" ht="26.25" hidden="1" customHeight="1" outlineLevel="1" x14ac:dyDescent="0.25">
      <c r="A2695" s="6">
        <v>595</v>
      </c>
      <c r="B2695" s="8" t="s">
        <v>405</v>
      </c>
      <c r="C2695" s="54" t="s">
        <v>1697</v>
      </c>
      <c r="D2695" s="8">
        <v>2019</v>
      </c>
      <c r="E2695" s="8"/>
      <c r="F2695" s="8">
        <v>117</v>
      </c>
      <c r="G2695" s="8">
        <v>15</v>
      </c>
      <c r="H2695" s="8">
        <v>170.17500000000001</v>
      </c>
    </row>
    <row r="2696" spans="1:8" s="7" customFormat="1" ht="26.25" hidden="1" customHeight="1" outlineLevel="1" x14ac:dyDescent="0.25">
      <c r="A2696" s="6">
        <v>6834</v>
      </c>
      <c r="B2696" s="8" t="s">
        <v>405</v>
      </c>
      <c r="C2696" s="54" t="s">
        <v>1698</v>
      </c>
      <c r="D2696" s="8">
        <v>2019</v>
      </c>
      <c r="E2696" s="8"/>
      <c r="F2696" s="8">
        <v>139</v>
      </c>
      <c r="G2696" s="8">
        <v>36</v>
      </c>
      <c r="H2696" s="8">
        <v>170.018</v>
      </c>
    </row>
    <row r="2697" spans="1:8" s="7" customFormat="1" ht="26.25" hidden="1" customHeight="1" outlineLevel="1" x14ac:dyDescent="0.25">
      <c r="A2697" s="6">
        <v>6835</v>
      </c>
      <c r="B2697" s="8" t="s">
        <v>405</v>
      </c>
      <c r="C2697" s="54" t="s">
        <v>1699</v>
      </c>
      <c r="D2697" s="8">
        <v>2019</v>
      </c>
      <c r="E2697" s="8"/>
      <c r="F2697" s="8">
        <v>523</v>
      </c>
      <c r="G2697" s="8">
        <v>15</v>
      </c>
      <c r="H2697" s="8">
        <v>513.53800000000001</v>
      </c>
    </row>
    <row r="2698" spans="1:8" s="7" customFormat="1" ht="26.25" hidden="1" customHeight="1" outlineLevel="1" x14ac:dyDescent="0.25">
      <c r="A2698" s="6">
        <v>2062</v>
      </c>
      <c r="B2698" s="8" t="s">
        <v>405</v>
      </c>
      <c r="C2698" s="54" t="s">
        <v>1700</v>
      </c>
      <c r="D2698" s="8">
        <v>2019</v>
      </c>
      <c r="E2698" s="8"/>
      <c r="F2698" s="8">
        <v>8</v>
      </c>
      <c r="G2698" s="8">
        <v>150</v>
      </c>
      <c r="H2698" s="8">
        <v>39.401000000000003</v>
      </c>
    </row>
    <row r="2699" spans="1:8" s="7" customFormat="1" ht="26.25" hidden="1" customHeight="1" outlineLevel="1" x14ac:dyDescent="0.25">
      <c r="A2699" s="6">
        <v>6836</v>
      </c>
      <c r="B2699" s="8" t="s">
        <v>405</v>
      </c>
      <c r="C2699" s="54" t="s">
        <v>856</v>
      </c>
      <c r="D2699" s="8">
        <v>2019</v>
      </c>
      <c r="E2699" s="8"/>
      <c r="F2699" s="8">
        <v>10</v>
      </c>
      <c r="G2699" s="8">
        <v>100</v>
      </c>
      <c r="H2699" s="8">
        <v>49.207000000000001</v>
      </c>
    </row>
    <row r="2700" spans="1:8" s="7" customFormat="1" ht="26.25" hidden="1" customHeight="1" outlineLevel="1" x14ac:dyDescent="0.25">
      <c r="A2700" s="6">
        <v>1076</v>
      </c>
      <c r="B2700" s="8" t="s">
        <v>405</v>
      </c>
      <c r="C2700" s="54" t="s">
        <v>1701</v>
      </c>
      <c r="D2700" s="8">
        <v>2019</v>
      </c>
      <c r="E2700" s="8"/>
      <c r="F2700" s="8">
        <v>212</v>
      </c>
      <c r="G2700" s="8">
        <v>12</v>
      </c>
      <c r="H2700" s="8">
        <v>302.30099999999999</v>
      </c>
    </row>
    <row r="2701" spans="1:8" s="7" customFormat="1" ht="26.25" hidden="1" customHeight="1" outlineLevel="1" x14ac:dyDescent="0.25">
      <c r="A2701" s="6">
        <v>6837</v>
      </c>
      <c r="B2701" s="8" t="s">
        <v>405</v>
      </c>
      <c r="C2701" s="54" t="s">
        <v>1702</v>
      </c>
      <c r="D2701" s="8">
        <v>2019</v>
      </c>
      <c r="E2701" s="8"/>
      <c r="F2701" s="8">
        <v>453</v>
      </c>
      <c r="G2701" s="8">
        <v>10</v>
      </c>
      <c r="H2701" s="8">
        <v>689.88</v>
      </c>
    </row>
    <row r="2702" spans="1:8" s="7" customFormat="1" ht="26.25" hidden="1" customHeight="1" outlineLevel="1" x14ac:dyDescent="0.25">
      <c r="A2702" s="6">
        <v>6838</v>
      </c>
      <c r="B2702" s="8" t="s">
        <v>405</v>
      </c>
      <c r="C2702" s="54" t="s">
        <v>1703</v>
      </c>
      <c r="D2702" s="8">
        <v>2019</v>
      </c>
      <c r="E2702" s="8"/>
      <c r="F2702" s="8">
        <v>1145</v>
      </c>
      <c r="G2702" s="8">
        <v>157</v>
      </c>
      <c r="H2702" s="8">
        <v>1361.2180000000001</v>
      </c>
    </row>
    <row r="2703" spans="1:8" s="7" customFormat="1" ht="26.25" hidden="1" customHeight="1" outlineLevel="1" x14ac:dyDescent="0.25">
      <c r="A2703" s="6">
        <v>7019</v>
      </c>
      <c r="B2703" s="8" t="s">
        <v>405</v>
      </c>
      <c r="C2703" s="54" t="s">
        <v>968</v>
      </c>
      <c r="D2703" s="8">
        <v>2019</v>
      </c>
      <c r="E2703" s="8"/>
      <c r="F2703" s="8">
        <v>232</v>
      </c>
      <c r="G2703" s="8">
        <v>255</v>
      </c>
      <c r="H2703" s="8">
        <v>212</v>
      </c>
    </row>
    <row r="2704" spans="1:8" s="7" customFormat="1" ht="26.25" hidden="1" customHeight="1" outlineLevel="1" x14ac:dyDescent="0.25">
      <c r="A2704" s="6">
        <v>7020</v>
      </c>
      <c r="B2704" s="8" t="s">
        <v>405</v>
      </c>
      <c r="C2704" s="54" t="s">
        <v>1704</v>
      </c>
      <c r="D2704" s="8">
        <v>2019</v>
      </c>
      <c r="E2704" s="8"/>
      <c r="F2704" s="8">
        <v>159</v>
      </c>
      <c r="G2704" s="8">
        <v>105.2</v>
      </c>
      <c r="H2704" s="8">
        <v>165.16349</v>
      </c>
    </row>
    <row r="2705" spans="1:8" s="7" customFormat="1" ht="26.25" hidden="1" customHeight="1" outlineLevel="1" x14ac:dyDescent="0.25">
      <c r="A2705" s="6">
        <v>7021</v>
      </c>
      <c r="B2705" s="8" t="s">
        <v>405</v>
      </c>
      <c r="C2705" s="54" t="s">
        <v>1705</v>
      </c>
      <c r="D2705" s="8">
        <v>2019</v>
      </c>
      <c r="E2705" s="8"/>
      <c r="F2705" s="8">
        <v>62</v>
      </c>
      <c r="G2705" s="8">
        <v>15</v>
      </c>
      <c r="H2705" s="8">
        <v>343</v>
      </c>
    </row>
    <row r="2706" spans="1:8" s="7" customFormat="1" ht="26.25" hidden="1" customHeight="1" outlineLevel="1" x14ac:dyDescent="0.25">
      <c r="A2706" s="6">
        <v>7022</v>
      </c>
      <c r="B2706" s="8" t="s">
        <v>405</v>
      </c>
      <c r="C2706" s="54" t="s">
        <v>972</v>
      </c>
      <c r="D2706" s="8">
        <v>2019</v>
      </c>
      <c r="E2706" s="8"/>
      <c r="F2706" s="8">
        <v>70</v>
      </c>
      <c r="G2706" s="8">
        <v>15</v>
      </c>
      <c r="H2706" s="8">
        <v>310.48471999999998</v>
      </c>
    </row>
    <row r="2707" spans="1:8" s="7" customFormat="1" ht="26.25" hidden="1" customHeight="1" outlineLevel="1" x14ac:dyDescent="0.25">
      <c r="A2707" s="6">
        <v>7023</v>
      </c>
      <c r="B2707" s="8" t="s">
        <v>405</v>
      </c>
      <c r="C2707" s="54" t="s">
        <v>973</v>
      </c>
      <c r="D2707" s="8">
        <v>2019</v>
      </c>
      <c r="E2707" s="8"/>
      <c r="F2707" s="8">
        <v>560</v>
      </c>
      <c r="G2707" s="8">
        <v>30</v>
      </c>
      <c r="H2707" s="8">
        <v>824.05889000000002</v>
      </c>
    </row>
    <row r="2708" spans="1:8" s="7" customFormat="1" ht="26.25" hidden="1" customHeight="1" outlineLevel="1" x14ac:dyDescent="0.25">
      <c r="A2708" s="6">
        <v>7024</v>
      </c>
      <c r="B2708" s="8" t="s">
        <v>405</v>
      </c>
      <c r="C2708" s="54" t="s">
        <v>1706</v>
      </c>
      <c r="D2708" s="8">
        <v>2019</v>
      </c>
      <c r="E2708" s="8"/>
      <c r="F2708" s="8">
        <v>212</v>
      </c>
      <c r="G2708" s="8">
        <v>15</v>
      </c>
      <c r="H2708" s="8">
        <v>340.63511</v>
      </c>
    </row>
    <row r="2709" spans="1:8" s="7" customFormat="1" ht="26.25" hidden="1" customHeight="1" outlineLevel="1" x14ac:dyDescent="0.25">
      <c r="A2709" s="6">
        <v>7025</v>
      </c>
      <c r="B2709" s="8" t="s">
        <v>405</v>
      </c>
      <c r="C2709" s="54" t="s">
        <v>1707</v>
      </c>
      <c r="D2709" s="8">
        <v>2019</v>
      </c>
      <c r="E2709" s="8"/>
      <c r="F2709" s="8">
        <v>170</v>
      </c>
      <c r="G2709" s="8">
        <v>30</v>
      </c>
      <c r="H2709" s="8">
        <v>175</v>
      </c>
    </row>
    <row r="2710" spans="1:8" s="7" customFormat="1" ht="26.25" hidden="1" customHeight="1" outlineLevel="1" x14ac:dyDescent="0.25">
      <c r="A2710" s="6">
        <v>7026</v>
      </c>
      <c r="B2710" s="8" t="s">
        <v>405</v>
      </c>
      <c r="C2710" s="54" t="s">
        <v>1708</v>
      </c>
      <c r="D2710" s="8">
        <v>2019</v>
      </c>
      <c r="E2710" s="8"/>
      <c r="F2710" s="8">
        <v>35</v>
      </c>
      <c r="G2710" s="8">
        <v>15</v>
      </c>
      <c r="H2710" s="8">
        <v>96.3</v>
      </c>
    </row>
    <row r="2711" spans="1:8" s="7" customFormat="1" ht="26.25" hidden="1" customHeight="1" outlineLevel="1" x14ac:dyDescent="0.25">
      <c r="A2711" s="6">
        <v>7027</v>
      </c>
      <c r="B2711" s="8" t="s">
        <v>405</v>
      </c>
      <c r="C2711" s="54" t="s">
        <v>1709</v>
      </c>
      <c r="D2711" s="8">
        <v>2019</v>
      </c>
      <c r="E2711" s="8"/>
      <c r="F2711" s="8">
        <v>284</v>
      </c>
      <c r="G2711" s="8">
        <v>15</v>
      </c>
      <c r="H2711" s="8">
        <v>50</v>
      </c>
    </row>
    <row r="2712" spans="1:8" s="7" customFormat="1" ht="26.25" hidden="1" customHeight="1" outlineLevel="1" x14ac:dyDescent="0.25">
      <c r="A2712" s="6">
        <v>7028</v>
      </c>
      <c r="B2712" s="8" t="s">
        <v>405</v>
      </c>
      <c r="C2712" s="54" t="s">
        <v>1710</v>
      </c>
      <c r="D2712" s="8">
        <v>2019</v>
      </c>
      <c r="E2712" s="8"/>
      <c r="F2712" s="8">
        <v>163</v>
      </c>
      <c r="G2712" s="8">
        <v>12</v>
      </c>
      <c r="H2712" s="8">
        <v>275</v>
      </c>
    </row>
    <row r="2713" spans="1:8" s="7" customFormat="1" ht="26.25" hidden="1" customHeight="1" outlineLevel="1" x14ac:dyDescent="0.25">
      <c r="A2713" s="6">
        <v>7029</v>
      </c>
      <c r="B2713" s="8" t="s">
        <v>405</v>
      </c>
      <c r="C2713" s="54" t="s">
        <v>1711</v>
      </c>
      <c r="D2713" s="8">
        <v>2019</v>
      </c>
      <c r="E2713" s="8"/>
      <c r="F2713" s="8">
        <v>514</v>
      </c>
      <c r="G2713" s="8">
        <v>105</v>
      </c>
      <c r="H2713" s="8">
        <v>605</v>
      </c>
    </row>
    <row r="2714" spans="1:8" s="7" customFormat="1" ht="26.25" hidden="1" customHeight="1" outlineLevel="1" x14ac:dyDescent="0.25">
      <c r="A2714" s="6">
        <v>7030</v>
      </c>
      <c r="B2714" s="8" t="s">
        <v>405</v>
      </c>
      <c r="C2714" s="54" t="s">
        <v>1712</v>
      </c>
      <c r="D2714" s="8">
        <v>2019</v>
      </c>
      <c r="E2714" s="8"/>
      <c r="F2714" s="8">
        <v>61</v>
      </c>
      <c r="G2714" s="8">
        <v>15</v>
      </c>
      <c r="H2714" s="8">
        <v>180</v>
      </c>
    </row>
    <row r="2715" spans="1:8" s="7" customFormat="1" ht="26.25" hidden="1" customHeight="1" outlineLevel="1" x14ac:dyDescent="0.25">
      <c r="A2715" s="6">
        <v>5020</v>
      </c>
      <c r="B2715" s="8" t="s">
        <v>405</v>
      </c>
      <c r="C2715" s="54" t="s">
        <v>1713</v>
      </c>
      <c r="D2715" s="8">
        <v>2019</v>
      </c>
      <c r="E2715" s="8"/>
      <c r="F2715" s="8">
        <v>18</v>
      </c>
      <c r="G2715" s="8">
        <v>15</v>
      </c>
      <c r="H2715" s="8">
        <v>89</v>
      </c>
    </row>
    <row r="2716" spans="1:8" s="7" customFormat="1" ht="26.25" hidden="1" customHeight="1" outlineLevel="1" x14ac:dyDescent="0.25">
      <c r="A2716" s="6">
        <v>7031</v>
      </c>
      <c r="B2716" s="8" t="s">
        <v>405</v>
      </c>
      <c r="C2716" s="54" t="s">
        <v>1714</v>
      </c>
      <c r="D2716" s="8">
        <v>2019</v>
      </c>
      <c r="E2716" s="8"/>
      <c r="F2716" s="8">
        <v>245</v>
      </c>
      <c r="G2716" s="8">
        <v>10</v>
      </c>
      <c r="H2716" s="8">
        <v>50</v>
      </c>
    </row>
    <row r="2717" spans="1:8" s="7" customFormat="1" ht="26.25" hidden="1" customHeight="1" outlineLevel="1" x14ac:dyDescent="0.25">
      <c r="A2717" s="6">
        <v>7032</v>
      </c>
      <c r="B2717" s="8" t="s">
        <v>405</v>
      </c>
      <c r="C2717" s="54" t="s">
        <v>1715</v>
      </c>
      <c r="D2717" s="8">
        <v>2019</v>
      </c>
      <c r="E2717" s="8"/>
      <c r="F2717" s="8">
        <v>150</v>
      </c>
      <c r="G2717" s="8">
        <v>30</v>
      </c>
      <c r="H2717" s="8">
        <v>183</v>
      </c>
    </row>
    <row r="2718" spans="1:8" s="7" customFormat="1" ht="26.25" hidden="1" customHeight="1" outlineLevel="1" x14ac:dyDescent="0.25">
      <c r="A2718" s="6">
        <v>7033</v>
      </c>
      <c r="B2718" s="8" t="s">
        <v>405</v>
      </c>
      <c r="C2718" s="54" t="s">
        <v>1716</v>
      </c>
      <c r="D2718" s="8">
        <v>2019</v>
      </c>
      <c r="E2718" s="8"/>
      <c r="F2718" s="8">
        <v>217</v>
      </c>
      <c r="G2718" s="8">
        <v>7</v>
      </c>
      <c r="H2718" s="8">
        <v>222</v>
      </c>
    </row>
    <row r="2719" spans="1:8" s="7" customFormat="1" ht="26.25" hidden="1" customHeight="1" outlineLevel="1" x14ac:dyDescent="0.25">
      <c r="A2719" s="6">
        <v>7034</v>
      </c>
      <c r="B2719" s="8" t="s">
        <v>405</v>
      </c>
      <c r="C2719" s="54" t="s">
        <v>974</v>
      </c>
      <c r="D2719" s="8">
        <v>2019</v>
      </c>
      <c r="E2719" s="8"/>
      <c r="F2719" s="8">
        <v>10</v>
      </c>
      <c r="G2719" s="8">
        <v>15</v>
      </c>
      <c r="H2719" s="8">
        <v>30.5688</v>
      </c>
    </row>
    <row r="2720" spans="1:8" s="7" customFormat="1" ht="26.25" hidden="1" customHeight="1" outlineLevel="1" x14ac:dyDescent="0.25">
      <c r="A2720" s="6">
        <v>7035</v>
      </c>
      <c r="B2720" s="8" t="s">
        <v>405</v>
      </c>
      <c r="C2720" s="54" t="s">
        <v>1717</v>
      </c>
      <c r="D2720" s="8">
        <v>2019</v>
      </c>
      <c r="E2720" s="8"/>
      <c r="F2720" s="8">
        <v>188</v>
      </c>
      <c r="G2720" s="8">
        <v>60</v>
      </c>
      <c r="H2720" s="8">
        <v>256</v>
      </c>
    </row>
    <row r="2721" spans="1:8" s="7" customFormat="1" ht="26.25" hidden="1" customHeight="1" outlineLevel="1" x14ac:dyDescent="0.25">
      <c r="A2721" s="6">
        <v>7036</v>
      </c>
      <c r="B2721" s="8" t="s">
        <v>405</v>
      </c>
      <c r="C2721" s="54" t="s">
        <v>1718</v>
      </c>
      <c r="D2721" s="8">
        <v>2019</v>
      </c>
      <c r="E2721" s="8"/>
      <c r="F2721" s="8">
        <v>95</v>
      </c>
      <c r="G2721" s="8">
        <v>12</v>
      </c>
      <c r="H2721" s="8">
        <v>148</v>
      </c>
    </row>
    <row r="2722" spans="1:8" s="7" customFormat="1" ht="26.25" hidden="1" customHeight="1" outlineLevel="1" x14ac:dyDescent="0.25">
      <c r="A2722" s="6">
        <v>7037</v>
      </c>
      <c r="B2722" s="8" t="s">
        <v>405</v>
      </c>
      <c r="C2722" s="54" t="s">
        <v>1719</v>
      </c>
      <c r="D2722" s="8">
        <v>2019</v>
      </c>
      <c r="E2722" s="8"/>
      <c r="F2722" s="8">
        <v>301</v>
      </c>
      <c r="G2722" s="8">
        <v>0</v>
      </c>
      <c r="H2722" s="8">
        <v>386</v>
      </c>
    </row>
    <row r="2723" spans="1:8" s="7" customFormat="1" ht="26.25" hidden="1" customHeight="1" outlineLevel="1" x14ac:dyDescent="0.25">
      <c r="A2723" s="6">
        <v>7038</v>
      </c>
      <c r="B2723" s="8" t="s">
        <v>405</v>
      </c>
      <c r="C2723" s="54" t="s">
        <v>1720</v>
      </c>
      <c r="D2723" s="8">
        <v>2019</v>
      </c>
      <c r="E2723" s="8"/>
      <c r="F2723" s="8">
        <v>149</v>
      </c>
      <c r="G2723" s="8">
        <v>10</v>
      </c>
      <c r="H2723" s="8">
        <v>128</v>
      </c>
    </row>
    <row r="2724" spans="1:8" s="7" customFormat="1" ht="26.25" hidden="1" customHeight="1" outlineLevel="1" x14ac:dyDescent="0.25">
      <c r="A2724" s="6">
        <v>7039</v>
      </c>
      <c r="B2724" s="8" t="s">
        <v>405</v>
      </c>
      <c r="C2724" s="54" t="s">
        <v>1721</v>
      </c>
      <c r="D2724" s="8">
        <v>2019</v>
      </c>
      <c r="E2724" s="8"/>
      <c r="F2724" s="8">
        <v>45</v>
      </c>
      <c r="G2724" s="8">
        <v>10</v>
      </c>
      <c r="H2724" s="8">
        <v>67</v>
      </c>
    </row>
    <row r="2725" spans="1:8" s="7" customFormat="1" ht="26.25" hidden="1" customHeight="1" outlineLevel="1" x14ac:dyDescent="0.25">
      <c r="A2725" s="6">
        <v>7040</v>
      </c>
      <c r="B2725" s="8" t="s">
        <v>405</v>
      </c>
      <c r="C2725" s="54" t="s">
        <v>1722</v>
      </c>
      <c r="D2725" s="8">
        <v>2019</v>
      </c>
      <c r="E2725" s="8"/>
      <c r="F2725" s="8">
        <v>199</v>
      </c>
      <c r="G2725" s="8">
        <v>30</v>
      </c>
      <c r="H2725" s="8">
        <v>146</v>
      </c>
    </row>
    <row r="2726" spans="1:8" s="7" customFormat="1" ht="26.25" hidden="1" customHeight="1" outlineLevel="1" x14ac:dyDescent="0.25">
      <c r="A2726" s="6">
        <v>7041</v>
      </c>
      <c r="B2726" s="8" t="s">
        <v>405</v>
      </c>
      <c r="C2726" s="54" t="s">
        <v>1723</v>
      </c>
      <c r="D2726" s="8">
        <v>2019</v>
      </c>
      <c r="E2726" s="8"/>
      <c r="F2726" s="8">
        <v>93</v>
      </c>
      <c r="G2726" s="8">
        <v>10</v>
      </c>
      <c r="H2726" s="8">
        <v>41</v>
      </c>
    </row>
    <row r="2727" spans="1:8" s="7" customFormat="1" ht="26.25" hidden="1" customHeight="1" outlineLevel="1" x14ac:dyDescent="0.25">
      <c r="A2727" s="6">
        <v>7042</v>
      </c>
      <c r="B2727" s="8" t="s">
        <v>405</v>
      </c>
      <c r="C2727" s="54" t="s">
        <v>1724</v>
      </c>
      <c r="D2727" s="8">
        <v>2019</v>
      </c>
      <c r="E2727" s="8"/>
      <c r="F2727" s="8">
        <v>45</v>
      </c>
      <c r="G2727" s="8">
        <v>24</v>
      </c>
      <c r="H2727" s="8">
        <v>61</v>
      </c>
    </row>
    <row r="2728" spans="1:8" s="7" customFormat="1" ht="26.25" hidden="1" customHeight="1" outlineLevel="1" x14ac:dyDescent="0.25">
      <c r="A2728" s="6">
        <v>7043</v>
      </c>
      <c r="B2728" s="8" t="s">
        <v>405</v>
      </c>
      <c r="C2728" s="54" t="s">
        <v>1725</v>
      </c>
      <c r="D2728" s="8">
        <v>2019</v>
      </c>
      <c r="E2728" s="8"/>
      <c r="F2728" s="8">
        <v>82</v>
      </c>
      <c r="G2728" s="8">
        <v>10</v>
      </c>
      <c r="H2728" s="8">
        <v>159</v>
      </c>
    </row>
    <row r="2729" spans="1:8" s="7" customFormat="1" ht="26.25" hidden="1" customHeight="1" outlineLevel="1" x14ac:dyDescent="0.25">
      <c r="A2729" s="6">
        <v>7044</v>
      </c>
      <c r="B2729" s="8" t="s">
        <v>405</v>
      </c>
      <c r="C2729" s="54" t="s">
        <v>1726</v>
      </c>
      <c r="D2729" s="8">
        <v>2019</v>
      </c>
      <c r="E2729" s="8"/>
      <c r="F2729" s="8">
        <v>119</v>
      </c>
      <c r="G2729" s="8">
        <v>25</v>
      </c>
      <c r="H2729" s="8">
        <v>124</v>
      </c>
    </row>
    <row r="2730" spans="1:8" s="7" customFormat="1" ht="26.25" hidden="1" customHeight="1" outlineLevel="1" x14ac:dyDescent="0.25">
      <c r="A2730" s="6">
        <v>7045</v>
      </c>
      <c r="B2730" s="8" t="s">
        <v>405</v>
      </c>
      <c r="C2730" s="54" t="s">
        <v>1727</v>
      </c>
      <c r="D2730" s="8">
        <v>2019</v>
      </c>
      <c r="E2730" s="8"/>
      <c r="F2730" s="8">
        <v>75</v>
      </c>
      <c r="G2730" s="8">
        <v>15</v>
      </c>
      <c r="H2730" s="8">
        <v>74</v>
      </c>
    </row>
    <row r="2731" spans="1:8" s="7" customFormat="1" ht="26.25" hidden="1" customHeight="1" outlineLevel="1" x14ac:dyDescent="0.25">
      <c r="A2731" s="6">
        <v>7046</v>
      </c>
      <c r="B2731" s="8" t="s">
        <v>405</v>
      </c>
      <c r="C2731" s="54" t="s">
        <v>1728</v>
      </c>
      <c r="D2731" s="8">
        <v>2019</v>
      </c>
      <c r="E2731" s="8"/>
      <c r="F2731" s="8">
        <v>200</v>
      </c>
      <c r="G2731" s="8">
        <v>10</v>
      </c>
      <c r="H2731" s="8">
        <v>209</v>
      </c>
    </row>
    <row r="2732" spans="1:8" s="7" customFormat="1" ht="26.25" hidden="1" customHeight="1" outlineLevel="1" x14ac:dyDescent="0.25">
      <c r="A2732" s="6">
        <v>7047</v>
      </c>
      <c r="B2732" s="8" t="s">
        <v>405</v>
      </c>
      <c r="C2732" s="54" t="s">
        <v>976</v>
      </c>
      <c r="D2732" s="8">
        <v>2019</v>
      </c>
      <c r="E2732" s="8"/>
      <c r="F2732" s="8">
        <v>16</v>
      </c>
      <c r="G2732" s="8">
        <v>14</v>
      </c>
      <c r="H2732" s="8">
        <v>71.84057</v>
      </c>
    </row>
    <row r="2733" spans="1:8" s="7" customFormat="1" ht="26.25" hidden="1" customHeight="1" outlineLevel="1" x14ac:dyDescent="0.25">
      <c r="A2733" s="6">
        <v>7048</v>
      </c>
      <c r="B2733" s="8" t="s">
        <v>405</v>
      </c>
      <c r="C2733" s="54" t="s">
        <v>1729</v>
      </c>
      <c r="D2733" s="8">
        <v>2019</v>
      </c>
      <c r="E2733" s="8"/>
      <c r="F2733" s="8">
        <v>18</v>
      </c>
      <c r="G2733" s="8">
        <v>30</v>
      </c>
      <c r="H2733" s="8">
        <v>109</v>
      </c>
    </row>
    <row r="2734" spans="1:8" s="7" customFormat="1" ht="26.25" hidden="1" customHeight="1" outlineLevel="1" x14ac:dyDescent="0.25">
      <c r="A2734" s="6">
        <v>7049</v>
      </c>
      <c r="B2734" s="8" t="s">
        <v>405</v>
      </c>
      <c r="C2734" s="54" t="s">
        <v>1730</v>
      </c>
      <c r="D2734" s="8">
        <v>2019</v>
      </c>
      <c r="E2734" s="8"/>
      <c r="F2734" s="8">
        <v>195</v>
      </c>
      <c r="G2734" s="8">
        <v>15</v>
      </c>
      <c r="H2734" s="8">
        <v>236</v>
      </c>
    </row>
    <row r="2735" spans="1:8" s="7" customFormat="1" ht="26.25" hidden="1" customHeight="1" outlineLevel="1" x14ac:dyDescent="0.25">
      <c r="A2735" s="6">
        <v>7050</v>
      </c>
      <c r="B2735" s="8" t="s">
        <v>405</v>
      </c>
      <c r="C2735" s="54" t="s">
        <v>1731</v>
      </c>
      <c r="D2735" s="8">
        <v>2019</v>
      </c>
      <c r="E2735" s="8"/>
      <c r="F2735" s="8">
        <v>310</v>
      </c>
      <c r="G2735" s="8">
        <v>30</v>
      </c>
      <c r="H2735" s="8">
        <v>278</v>
      </c>
    </row>
    <row r="2736" spans="1:8" s="7" customFormat="1" ht="26.25" hidden="1" customHeight="1" outlineLevel="1" x14ac:dyDescent="0.25">
      <c r="A2736" s="6">
        <v>7051</v>
      </c>
      <c r="B2736" s="8" t="s">
        <v>405</v>
      </c>
      <c r="C2736" s="54" t="s">
        <v>1732</v>
      </c>
      <c r="D2736" s="8">
        <v>2019</v>
      </c>
      <c r="E2736" s="8"/>
      <c r="F2736" s="8">
        <v>268</v>
      </c>
      <c r="G2736" s="8">
        <v>10</v>
      </c>
      <c r="H2736" s="8">
        <v>297</v>
      </c>
    </row>
    <row r="2737" spans="1:8" s="7" customFormat="1" ht="26.25" hidden="1" customHeight="1" outlineLevel="1" x14ac:dyDescent="0.25">
      <c r="A2737" s="6">
        <v>7052</v>
      </c>
      <c r="B2737" s="8" t="s">
        <v>405</v>
      </c>
      <c r="C2737" s="54" t="s">
        <v>1733</v>
      </c>
      <c r="D2737" s="8">
        <v>2019</v>
      </c>
      <c r="E2737" s="8"/>
      <c r="F2737" s="8">
        <v>252</v>
      </c>
      <c r="G2737" s="8">
        <v>12</v>
      </c>
      <c r="H2737" s="8">
        <v>251</v>
      </c>
    </row>
    <row r="2738" spans="1:8" s="7" customFormat="1" ht="26.25" hidden="1" customHeight="1" outlineLevel="1" x14ac:dyDescent="0.25">
      <c r="A2738" s="6">
        <v>7053</v>
      </c>
      <c r="B2738" s="8" t="s">
        <v>405</v>
      </c>
      <c r="C2738" s="54" t="s">
        <v>1734</v>
      </c>
      <c r="D2738" s="8">
        <v>2019</v>
      </c>
      <c r="E2738" s="8"/>
      <c r="F2738" s="8">
        <v>215</v>
      </c>
      <c r="G2738" s="8">
        <v>24</v>
      </c>
      <c r="H2738" s="8">
        <v>193</v>
      </c>
    </row>
    <row r="2739" spans="1:8" s="7" customFormat="1" ht="26.25" hidden="1" customHeight="1" outlineLevel="1" x14ac:dyDescent="0.25">
      <c r="A2739" s="6">
        <v>7054</v>
      </c>
      <c r="B2739" s="8" t="s">
        <v>405</v>
      </c>
      <c r="C2739" s="54" t="s">
        <v>1735</v>
      </c>
      <c r="D2739" s="8">
        <v>2019</v>
      </c>
      <c r="E2739" s="8"/>
      <c r="F2739" s="8">
        <v>120</v>
      </c>
      <c r="G2739" s="8">
        <v>12</v>
      </c>
      <c r="H2739" s="8">
        <v>128</v>
      </c>
    </row>
    <row r="2740" spans="1:8" s="7" customFormat="1" ht="26.25" hidden="1" customHeight="1" outlineLevel="1" x14ac:dyDescent="0.25">
      <c r="A2740" s="6">
        <v>7055</v>
      </c>
      <c r="B2740" s="8" t="s">
        <v>405</v>
      </c>
      <c r="C2740" s="54" t="s">
        <v>1736</v>
      </c>
      <c r="D2740" s="8">
        <v>2019</v>
      </c>
      <c r="E2740" s="8"/>
      <c r="F2740" s="8">
        <v>305</v>
      </c>
      <c r="G2740" s="8">
        <v>15</v>
      </c>
      <c r="H2740" s="8">
        <v>256</v>
      </c>
    </row>
    <row r="2741" spans="1:8" s="7" customFormat="1" ht="26.25" hidden="1" customHeight="1" outlineLevel="1" x14ac:dyDescent="0.25">
      <c r="A2741" s="6">
        <v>7056</v>
      </c>
      <c r="B2741" s="8" t="s">
        <v>405</v>
      </c>
      <c r="C2741" s="54" t="s">
        <v>1737</v>
      </c>
      <c r="D2741" s="8">
        <v>2019</v>
      </c>
      <c r="E2741" s="8"/>
      <c r="F2741" s="8">
        <v>186</v>
      </c>
      <c r="G2741" s="8">
        <v>15</v>
      </c>
      <c r="H2741" s="8">
        <v>119</v>
      </c>
    </row>
    <row r="2742" spans="1:8" s="7" customFormat="1" ht="26.25" hidden="1" customHeight="1" outlineLevel="1" x14ac:dyDescent="0.25">
      <c r="A2742" s="6">
        <v>7057</v>
      </c>
      <c r="B2742" s="8" t="s">
        <v>405</v>
      </c>
      <c r="C2742" s="54" t="s">
        <v>1738</v>
      </c>
      <c r="D2742" s="8">
        <v>2019</v>
      </c>
      <c r="E2742" s="8"/>
      <c r="F2742" s="8">
        <v>243</v>
      </c>
      <c r="G2742" s="8">
        <v>26</v>
      </c>
      <c r="H2742" s="8">
        <v>170</v>
      </c>
    </row>
    <row r="2743" spans="1:8" s="7" customFormat="1" ht="26.25" hidden="1" customHeight="1" outlineLevel="1" x14ac:dyDescent="0.25">
      <c r="A2743" s="6">
        <v>1927</v>
      </c>
      <c r="B2743" s="8" t="s">
        <v>405</v>
      </c>
      <c r="C2743" s="54" t="s">
        <v>1739</v>
      </c>
      <c r="D2743" s="8">
        <v>2019</v>
      </c>
      <c r="E2743" s="8"/>
      <c r="F2743" s="8">
        <v>87</v>
      </c>
      <c r="G2743" s="8">
        <v>40</v>
      </c>
      <c r="H2743" s="8">
        <v>92</v>
      </c>
    </row>
    <row r="2744" spans="1:8" s="7" customFormat="1" ht="26.25" hidden="1" customHeight="1" outlineLevel="1" x14ac:dyDescent="0.25">
      <c r="A2744" s="6">
        <v>7058</v>
      </c>
      <c r="B2744" s="8" t="s">
        <v>405</v>
      </c>
      <c r="C2744" s="54" t="s">
        <v>1740</v>
      </c>
      <c r="D2744" s="8">
        <v>2019</v>
      </c>
      <c r="E2744" s="8"/>
      <c r="F2744" s="8">
        <v>54</v>
      </c>
      <c r="G2744" s="8">
        <v>15</v>
      </c>
      <c r="H2744" s="8">
        <v>120</v>
      </c>
    </row>
    <row r="2745" spans="1:8" s="7" customFormat="1" ht="26.25" hidden="1" customHeight="1" outlineLevel="1" x14ac:dyDescent="0.25">
      <c r="A2745" s="6">
        <v>7059</v>
      </c>
      <c r="B2745" s="8" t="s">
        <v>405</v>
      </c>
      <c r="C2745" s="54" t="s">
        <v>1741</v>
      </c>
      <c r="D2745" s="8">
        <v>2019</v>
      </c>
      <c r="E2745" s="8"/>
      <c r="F2745" s="8">
        <v>106</v>
      </c>
      <c r="G2745" s="8">
        <v>15</v>
      </c>
      <c r="H2745" s="8">
        <v>94</v>
      </c>
    </row>
    <row r="2746" spans="1:8" s="7" customFormat="1" ht="26.25" hidden="1" customHeight="1" outlineLevel="1" x14ac:dyDescent="0.25">
      <c r="A2746" s="6">
        <v>7060</v>
      </c>
      <c r="B2746" s="8" t="s">
        <v>405</v>
      </c>
      <c r="C2746" s="54" t="s">
        <v>1742</v>
      </c>
      <c r="D2746" s="8">
        <v>2019</v>
      </c>
      <c r="E2746" s="8"/>
      <c r="F2746" s="8">
        <v>124</v>
      </c>
      <c r="G2746" s="8">
        <v>15</v>
      </c>
      <c r="H2746" s="8">
        <v>165</v>
      </c>
    </row>
    <row r="2747" spans="1:8" s="7" customFormat="1" ht="26.25" hidden="1" customHeight="1" outlineLevel="1" x14ac:dyDescent="0.25">
      <c r="A2747" s="6">
        <v>7061</v>
      </c>
      <c r="B2747" s="8" t="s">
        <v>405</v>
      </c>
      <c r="C2747" s="54" t="s">
        <v>1743</v>
      </c>
      <c r="D2747" s="8">
        <v>2019</v>
      </c>
      <c r="E2747" s="8"/>
      <c r="F2747" s="8">
        <v>172</v>
      </c>
      <c r="G2747" s="8">
        <v>12</v>
      </c>
      <c r="H2747" s="8">
        <v>179</v>
      </c>
    </row>
    <row r="2748" spans="1:8" s="7" customFormat="1" ht="26.25" hidden="1" customHeight="1" outlineLevel="1" x14ac:dyDescent="0.25">
      <c r="A2748" s="6">
        <v>7062</v>
      </c>
      <c r="B2748" s="8" t="s">
        <v>405</v>
      </c>
      <c r="C2748" s="54" t="s">
        <v>1744</v>
      </c>
      <c r="D2748" s="8">
        <v>2019</v>
      </c>
      <c r="E2748" s="8"/>
      <c r="F2748" s="8">
        <v>523</v>
      </c>
      <c r="G2748" s="8">
        <v>11</v>
      </c>
      <c r="H2748" s="8">
        <v>329</v>
      </c>
    </row>
    <row r="2749" spans="1:8" s="7" customFormat="1" ht="26.25" hidden="1" customHeight="1" outlineLevel="1" x14ac:dyDescent="0.25">
      <c r="A2749" s="6">
        <v>7063</v>
      </c>
      <c r="B2749" s="8" t="s">
        <v>405</v>
      </c>
      <c r="C2749" s="54" t="s">
        <v>1745</v>
      </c>
      <c r="D2749" s="8">
        <v>2019</v>
      </c>
      <c r="E2749" s="8"/>
      <c r="F2749" s="8">
        <v>110</v>
      </c>
      <c r="G2749" s="8">
        <v>25</v>
      </c>
      <c r="H2749" s="8">
        <v>111</v>
      </c>
    </row>
    <row r="2750" spans="1:8" s="7" customFormat="1" ht="26.25" hidden="1" customHeight="1" outlineLevel="1" x14ac:dyDescent="0.25">
      <c r="A2750" s="6">
        <v>7064</v>
      </c>
      <c r="B2750" s="8" t="s">
        <v>405</v>
      </c>
      <c r="C2750" s="54" t="s">
        <v>1746</v>
      </c>
      <c r="D2750" s="8">
        <v>2019</v>
      </c>
      <c r="E2750" s="8"/>
      <c r="F2750" s="8">
        <v>85</v>
      </c>
      <c r="G2750" s="8">
        <v>15</v>
      </c>
      <c r="H2750" s="8">
        <v>151</v>
      </c>
    </row>
    <row r="2751" spans="1:8" s="7" customFormat="1" ht="26.25" hidden="1" customHeight="1" outlineLevel="1" x14ac:dyDescent="0.25">
      <c r="A2751" s="6">
        <v>7065</v>
      </c>
      <c r="B2751" s="8" t="s">
        <v>405</v>
      </c>
      <c r="C2751" s="54" t="s">
        <v>1747</v>
      </c>
      <c r="D2751" s="8">
        <v>2019</v>
      </c>
      <c r="E2751" s="8"/>
      <c r="F2751" s="8">
        <v>153</v>
      </c>
      <c r="G2751" s="8">
        <v>25</v>
      </c>
      <c r="H2751" s="8">
        <v>141</v>
      </c>
    </row>
    <row r="2752" spans="1:8" s="7" customFormat="1" ht="26.25" hidden="1" customHeight="1" outlineLevel="1" x14ac:dyDescent="0.25">
      <c r="A2752" s="6">
        <v>7066</v>
      </c>
      <c r="B2752" s="8" t="s">
        <v>405</v>
      </c>
      <c r="C2752" s="54" t="s">
        <v>1748</v>
      </c>
      <c r="D2752" s="8">
        <v>2019</v>
      </c>
      <c r="E2752" s="8"/>
      <c r="F2752" s="8">
        <v>97</v>
      </c>
      <c r="G2752" s="8">
        <v>15</v>
      </c>
      <c r="H2752" s="8">
        <v>141</v>
      </c>
    </row>
    <row r="2753" spans="1:8" s="7" customFormat="1" ht="26.25" hidden="1" customHeight="1" outlineLevel="1" x14ac:dyDescent="0.25">
      <c r="A2753" s="6">
        <v>7067</v>
      </c>
      <c r="B2753" s="8" t="s">
        <v>405</v>
      </c>
      <c r="C2753" s="54" t="s">
        <v>1749</v>
      </c>
      <c r="D2753" s="8">
        <v>2019</v>
      </c>
      <c r="E2753" s="8"/>
      <c r="F2753" s="8">
        <v>224</v>
      </c>
      <c r="G2753" s="8">
        <v>30</v>
      </c>
      <c r="H2753" s="8">
        <v>223</v>
      </c>
    </row>
    <row r="2754" spans="1:8" s="7" customFormat="1" ht="26.25" hidden="1" customHeight="1" outlineLevel="1" x14ac:dyDescent="0.25">
      <c r="A2754" s="6">
        <v>7068</v>
      </c>
      <c r="B2754" s="8" t="s">
        <v>405</v>
      </c>
      <c r="C2754" s="54" t="s">
        <v>1750</v>
      </c>
      <c r="D2754" s="8">
        <v>2019</v>
      </c>
      <c r="E2754" s="8"/>
      <c r="F2754" s="8">
        <v>162</v>
      </c>
      <c r="G2754" s="8">
        <v>15</v>
      </c>
      <c r="H2754" s="8">
        <v>179</v>
      </c>
    </row>
    <row r="2755" spans="1:8" s="7" customFormat="1" ht="26.25" hidden="1" customHeight="1" outlineLevel="1" x14ac:dyDescent="0.25">
      <c r="A2755" s="6">
        <v>7069</v>
      </c>
      <c r="B2755" s="8" t="s">
        <v>405</v>
      </c>
      <c r="C2755" s="54" t="s">
        <v>979</v>
      </c>
      <c r="D2755" s="8">
        <v>2019</v>
      </c>
      <c r="E2755" s="8"/>
      <c r="F2755" s="8">
        <v>61</v>
      </c>
      <c r="G2755" s="8">
        <v>15</v>
      </c>
      <c r="H2755" s="8">
        <v>106</v>
      </c>
    </row>
    <row r="2756" spans="1:8" s="7" customFormat="1" ht="26.25" hidden="1" customHeight="1" outlineLevel="1" x14ac:dyDescent="0.25">
      <c r="A2756" s="6">
        <v>7070</v>
      </c>
      <c r="B2756" s="8" t="s">
        <v>405</v>
      </c>
      <c r="C2756" s="54" t="s">
        <v>1751</v>
      </c>
      <c r="D2756" s="8">
        <v>2019</v>
      </c>
      <c r="E2756" s="8"/>
      <c r="F2756" s="8">
        <v>122</v>
      </c>
      <c r="G2756" s="8">
        <v>10</v>
      </c>
      <c r="H2756" s="8">
        <v>156</v>
      </c>
    </row>
    <row r="2757" spans="1:8" s="7" customFormat="1" ht="26.25" hidden="1" customHeight="1" outlineLevel="1" x14ac:dyDescent="0.25">
      <c r="A2757" s="6">
        <v>7071</v>
      </c>
      <c r="B2757" s="8" t="s">
        <v>405</v>
      </c>
      <c r="C2757" s="54" t="s">
        <v>1752</v>
      </c>
      <c r="D2757" s="8">
        <v>2019</v>
      </c>
      <c r="E2757" s="8"/>
      <c r="F2757" s="8">
        <v>164</v>
      </c>
      <c r="G2757" s="8">
        <v>15</v>
      </c>
      <c r="H2757" s="8">
        <v>211</v>
      </c>
    </row>
    <row r="2758" spans="1:8" s="7" customFormat="1" ht="26.25" hidden="1" customHeight="1" outlineLevel="1" x14ac:dyDescent="0.25">
      <c r="A2758" s="6">
        <v>7072</v>
      </c>
      <c r="B2758" s="8" t="s">
        <v>405</v>
      </c>
      <c r="C2758" s="54" t="s">
        <v>1753</v>
      </c>
      <c r="D2758" s="8">
        <v>2019</v>
      </c>
      <c r="E2758" s="8"/>
      <c r="F2758" s="8">
        <v>65</v>
      </c>
      <c r="G2758" s="8">
        <v>15</v>
      </c>
      <c r="H2758" s="8">
        <v>83</v>
      </c>
    </row>
    <row r="2759" spans="1:8" s="7" customFormat="1" ht="26.25" hidden="1" customHeight="1" outlineLevel="1" x14ac:dyDescent="0.25">
      <c r="A2759" s="6">
        <v>7073</v>
      </c>
      <c r="B2759" s="8" t="s">
        <v>405</v>
      </c>
      <c r="C2759" s="54" t="s">
        <v>1754</v>
      </c>
      <c r="D2759" s="8">
        <v>2019</v>
      </c>
      <c r="E2759" s="8"/>
      <c r="F2759" s="8">
        <v>114</v>
      </c>
      <c r="G2759" s="8">
        <v>12</v>
      </c>
      <c r="H2759" s="8">
        <v>149</v>
      </c>
    </row>
    <row r="2760" spans="1:8" s="7" customFormat="1" ht="26.25" hidden="1" customHeight="1" outlineLevel="1" x14ac:dyDescent="0.25">
      <c r="A2760" s="6">
        <v>7074</v>
      </c>
      <c r="B2760" s="8" t="s">
        <v>405</v>
      </c>
      <c r="C2760" s="54" t="s">
        <v>1755</v>
      </c>
      <c r="D2760" s="8">
        <v>2019</v>
      </c>
      <c r="E2760" s="8"/>
      <c r="F2760" s="8">
        <v>289</v>
      </c>
      <c r="G2760" s="8">
        <v>0</v>
      </c>
      <c r="H2760" s="8">
        <v>175</v>
      </c>
    </row>
    <row r="2761" spans="1:8" s="7" customFormat="1" ht="26.25" hidden="1" customHeight="1" outlineLevel="1" x14ac:dyDescent="0.25">
      <c r="A2761" s="6">
        <v>7075</v>
      </c>
      <c r="B2761" s="8" t="s">
        <v>405</v>
      </c>
      <c r="C2761" s="54" t="s">
        <v>1756</v>
      </c>
      <c r="D2761" s="8">
        <v>2019</v>
      </c>
      <c r="E2761" s="8"/>
      <c r="F2761" s="8">
        <v>113</v>
      </c>
      <c r="G2761" s="8">
        <v>24</v>
      </c>
      <c r="H2761" s="8">
        <v>232</v>
      </c>
    </row>
    <row r="2762" spans="1:8" s="7" customFormat="1" ht="26.25" hidden="1" customHeight="1" outlineLevel="1" x14ac:dyDescent="0.25">
      <c r="A2762" s="6">
        <v>7076</v>
      </c>
      <c r="B2762" s="8" t="s">
        <v>405</v>
      </c>
      <c r="C2762" s="54" t="s">
        <v>1757</v>
      </c>
      <c r="D2762" s="8">
        <v>2019</v>
      </c>
      <c r="E2762" s="8"/>
      <c r="F2762" s="8">
        <v>205</v>
      </c>
      <c r="G2762" s="8">
        <v>21</v>
      </c>
      <c r="H2762" s="8">
        <v>349</v>
      </c>
    </row>
    <row r="2763" spans="1:8" s="7" customFormat="1" ht="26.25" hidden="1" customHeight="1" outlineLevel="1" x14ac:dyDescent="0.25">
      <c r="A2763" s="6">
        <v>7077</v>
      </c>
      <c r="B2763" s="8" t="s">
        <v>405</v>
      </c>
      <c r="C2763" s="54" t="s">
        <v>1758</v>
      </c>
      <c r="D2763" s="8">
        <v>2019</v>
      </c>
      <c r="E2763" s="8"/>
      <c r="F2763" s="8">
        <v>424</v>
      </c>
      <c r="G2763" s="8">
        <v>12</v>
      </c>
      <c r="H2763" s="8">
        <v>373</v>
      </c>
    </row>
    <row r="2764" spans="1:8" s="7" customFormat="1" ht="26.25" hidden="1" customHeight="1" outlineLevel="1" x14ac:dyDescent="0.25">
      <c r="A2764" s="6">
        <v>7078</v>
      </c>
      <c r="B2764" s="8" t="s">
        <v>405</v>
      </c>
      <c r="C2764" s="54" t="s">
        <v>1759</v>
      </c>
      <c r="D2764" s="8">
        <v>2019</v>
      </c>
      <c r="E2764" s="8"/>
      <c r="F2764" s="8">
        <v>56</v>
      </c>
      <c r="G2764" s="8">
        <v>10</v>
      </c>
      <c r="H2764" s="8">
        <v>54</v>
      </c>
    </row>
    <row r="2765" spans="1:8" s="7" customFormat="1" ht="26.25" hidden="1" customHeight="1" outlineLevel="1" x14ac:dyDescent="0.25">
      <c r="A2765" s="6">
        <v>7079</v>
      </c>
      <c r="B2765" s="8" t="s">
        <v>405</v>
      </c>
      <c r="C2765" s="54" t="s">
        <v>1760</v>
      </c>
      <c r="D2765" s="8">
        <v>2019</v>
      </c>
      <c r="E2765" s="8"/>
      <c r="F2765" s="8">
        <v>170</v>
      </c>
      <c r="G2765" s="8">
        <v>10</v>
      </c>
      <c r="H2765" s="8">
        <v>230</v>
      </c>
    </row>
    <row r="2766" spans="1:8" s="7" customFormat="1" ht="26.25" hidden="1" customHeight="1" outlineLevel="1" x14ac:dyDescent="0.25">
      <c r="A2766" s="6">
        <v>7080</v>
      </c>
      <c r="B2766" s="8" t="s">
        <v>405</v>
      </c>
      <c r="C2766" s="54" t="s">
        <v>1761</v>
      </c>
      <c r="D2766" s="8">
        <v>2019</v>
      </c>
      <c r="E2766" s="8"/>
      <c r="F2766" s="8">
        <v>259</v>
      </c>
      <c r="G2766" s="8">
        <v>27</v>
      </c>
      <c r="H2766" s="8">
        <v>311</v>
      </c>
    </row>
    <row r="2767" spans="1:8" s="7" customFormat="1" ht="26.25" hidden="1" customHeight="1" outlineLevel="1" x14ac:dyDescent="0.25">
      <c r="A2767" s="6">
        <v>7081</v>
      </c>
      <c r="B2767" s="8" t="s">
        <v>405</v>
      </c>
      <c r="C2767" s="54" t="s">
        <v>1762</v>
      </c>
      <c r="D2767" s="8">
        <v>2019</v>
      </c>
      <c r="E2767" s="8"/>
      <c r="F2767" s="8">
        <v>82</v>
      </c>
      <c r="G2767" s="8">
        <v>12</v>
      </c>
      <c r="H2767" s="8">
        <v>162</v>
      </c>
    </row>
    <row r="2768" spans="1:8" s="7" customFormat="1" ht="26.25" hidden="1" customHeight="1" outlineLevel="1" x14ac:dyDescent="0.25">
      <c r="A2768" s="6">
        <v>7082</v>
      </c>
      <c r="B2768" s="8" t="s">
        <v>405</v>
      </c>
      <c r="C2768" s="54" t="s">
        <v>1763</v>
      </c>
      <c r="D2768" s="8">
        <v>2019</v>
      </c>
      <c r="E2768" s="8"/>
      <c r="F2768" s="8">
        <v>103</v>
      </c>
      <c r="G2768" s="8">
        <v>10</v>
      </c>
      <c r="H2768" s="8">
        <v>208</v>
      </c>
    </row>
    <row r="2769" spans="1:8" s="7" customFormat="1" ht="26.25" hidden="1" customHeight="1" outlineLevel="1" x14ac:dyDescent="0.25">
      <c r="A2769" s="6">
        <v>7083</v>
      </c>
      <c r="B2769" s="8" t="s">
        <v>405</v>
      </c>
      <c r="C2769" s="54" t="s">
        <v>1764</v>
      </c>
      <c r="D2769" s="8">
        <v>2019</v>
      </c>
      <c r="E2769" s="8"/>
      <c r="F2769" s="8">
        <v>222</v>
      </c>
      <c r="G2769" s="8">
        <v>5</v>
      </c>
      <c r="H2769" s="8">
        <v>232</v>
      </c>
    </row>
    <row r="2770" spans="1:8" s="7" customFormat="1" ht="26.25" hidden="1" customHeight="1" outlineLevel="1" x14ac:dyDescent="0.25">
      <c r="A2770" s="6">
        <v>7084</v>
      </c>
      <c r="B2770" s="8" t="s">
        <v>405</v>
      </c>
      <c r="C2770" s="54" t="s">
        <v>1765</v>
      </c>
      <c r="D2770" s="8">
        <v>2019</v>
      </c>
      <c r="E2770" s="8"/>
      <c r="F2770" s="8">
        <v>58</v>
      </c>
      <c r="G2770" s="8">
        <v>12</v>
      </c>
      <c r="H2770" s="8">
        <v>168</v>
      </c>
    </row>
    <row r="2771" spans="1:8" s="7" customFormat="1" ht="26.25" hidden="1" customHeight="1" outlineLevel="1" x14ac:dyDescent="0.25">
      <c r="A2771" s="6">
        <v>7085</v>
      </c>
      <c r="B2771" s="8" t="s">
        <v>405</v>
      </c>
      <c r="C2771" s="54" t="s">
        <v>1766</v>
      </c>
      <c r="D2771" s="8">
        <v>2019</v>
      </c>
      <c r="E2771" s="8"/>
      <c r="F2771" s="8">
        <v>95</v>
      </c>
      <c r="G2771" s="8">
        <v>12</v>
      </c>
      <c r="H2771" s="8">
        <v>207</v>
      </c>
    </row>
    <row r="2772" spans="1:8" s="7" customFormat="1" ht="26.25" hidden="1" customHeight="1" outlineLevel="1" x14ac:dyDescent="0.25">
      <c r="A2772" s="6">
        <v>7086</v>
      </c>
      <c r="B2772" s="8" t="s">
        <v>405</v>
      </c>
      <c r="C2772" s="54" t="s">
        <v>1767</v>
      </c>
      <c r="D2772" s="8">
        <v>2019</v>
      </c>
      <c r="E2772" s="8"/>
      <c r="F2772" s="8">
        <v>54</v>
      </c>
      <c r="G2772" s="8">
        <v>10</v>
      </c>
      <c r="H2772" s="8">
        <v>166</v>
      </c>
    </row>
    <row r="2773" spans="1:8" s="7" customFormat="1" ht="26.25" hidden="1" customHeight="1" outlineLevel="1" x14ac:dyDescent="0.25">
      <c r="A2773" s="6">
        <v>7087</v>
      </c>
      <c r="B2773" s="8" t="s">
        <v>405</v>
      </c>
      <c r="C2773" s="54" t="s">
        <v>1768</v>
      </c>
      <c r="D2773" s="8">
        <v>2019</v>
      </c>
      <c r="E2773" s="8"/>
      <c r="F2773" s="8">
        <v>169</v>
      </c>
      <c r="G2773" s="8">
        <v>117</v>
      </c>
      <c r="H2773" s="8">
        <v>182</v>
      </c>
    </row>
    <row r="2774" spans="1:8" s="7" customFormat="1" ht="26.25" hidden="1" customHeight="1" outlineLevel="1" x14ac:dyDescent="0.25">
      <c r="A2774" s="6">
        <v>7088</v>
      </c>
      <c r="B2774" s="8" t="s">
        <v>405</v>
      </c>
      <c r="C2774" s="54" t="s">
        <v>1769</v>
      </c>
      <c r="D2774" s="8">
        <v>2019</v>
      </c>
      <c r="E2774" s="8"/>
      <c r="F2774" s="8">
        <v>91</v>
      </c>
      <c r="G2774" s="8">
        <v>15</v>
      </c>
      <c r="H2774" s="8">
        <v>151</v>
      </c>
    </row>
    <row r="2775" spans="1:8" s="7" customFormat="1" ht="26.25" hidden="1" customHeight="1" outlineLevel="1" x14ac:dyDescent="0.25">
      <c r="A2775" s="6">
        <v>7089</v>
      </c>
      <c r="B2775" s="8" t="s">
        <v>405</v>
      </c>
      <c r="C2775" s="54" t="s">
        <v>1770</v>
      </c>
      <c r="D2775" s="8">
        <v>2019</v>
      </c>
      <c r="E2775" s="8"/>
      <c r="F2775" s="8">
        <v>433</v>
      </c>
      <c r="G2775" s="8">
        <v>10</v>
      </c>
      <c r="H2775" s="8">
        <v>258</v>
      </c>
    </row>
    <row r="2776" spans="1:8" s="7" customFormat="1" ht="26.25" hidden="1" customHeight="1" outlineLevel="1" x14ac:dyDescent="0.25">
      <c r="A2776" s="6">
        <v>7090</v>
      </c>
      <c r="B2776" s="8" t="s">
        <v>405</v>
      </c>
      <c r="C2776" s="54" t="s">
        <v>1771</v>
      </c>
      <c r="D2776" s="8">
        <v>2019</v>
      </c>
      <c r="E2776" s="8"/>
      <c r="F2776" s="8">
        <v>275</v>
      </c>
      <c r="G2776" s="8">
        <v>30</v>
      </c>
      <c r="H2776" s="8">
        <v>309</v>
      </c>
    </row>
    <row r="2777" spans="1:8" s="7" customFormat="1" ht="26.25" hidden="1" customHeight="1" outlineLevel="1" x14ac:dyDescent="0.25">
      <c r="A2777" s="6">
        <v>7091</v>
      </c>
      <c r="B2777" s="8" t="s">
        <v>405</v>
      </c>
      <c r="C2777" s="54" t="s">
        <v>1772</v>
      </c>
      <c r="D2777" s="8">
        <v>2019</v>
      </c>
      <c r="E2777" s="8"/>
      <c r="F2777" s="8">
        <v>63</v>
      </c>
      <c r="G2777" s="8">
        <v>24</v>
      </c>
      <c r="H2777" s="8">
        <v>170</v>
      </c>
    </row>
    <row r="2778" spans="1:8" s="7" customFormat="1" ht="26.25" hidden="1" customHeight="1" outlineLevel="1" x14ac:dyDescent="0.25">
      <c r="A2778" s="6">
        <v>7092</v>
      </c>
      <c r="B2778" s="8" t="s">
        <v>405</v>
      </c>
      <c r="C2778" s="54" t="s">
        <v>1773</v>
      </c>
      <c r="D2778" s="8">
        <v>2019</v>
      </c>
      <c r="E2778" s="8"/>
      <c r="F2778" s="8">
        <v>354</v>
      </c>
      <c r="G2778" s="8">
        <v>15</v>
      </c>
      <c r="H2778" s="8">
        <v>242</v>
      </c>
    </row>
    <row r="2779" spans="1:8" s="7" customFormat="1" ht="26.25" hidden="1" customHeight="1" outlineLevel="1" x14ac:dyDescent="0.25">
      <c r="A2779" s="6">
        <v>7093</v>
      </c>
      <c r="B2779" s="8" t="s">
        <v>405</v>
      </c>
      <c r="C2779" s="54" t="s">
        <v>981</v>
      </c>
      <c r="D2779" s="8">
        <v>2019</v>
      </c>
      <c r="E2779" s="8"/>
      <c r="F2779" s="8">
        <v>281</v>
      </c>
      <c r="G2779" s="8">
        <v>111</v>
      </c>
      <c r="H2779" s="8">
        <v>346.79500000000002</v>
      </c>
    </row>
    <row r="2780" spans="1:8" s="7" customFormat="1" ht="26.25" hidden="1" customHeight="1" outlineLevel="1" x14ac:dyDescent="0.25">
      <c r="A2780" s="6">
        <v>7094</v>
      </c>
      <c r="B2780" s="8" t="s">
        <v>405</v>
      </c>
      <c r="C2780" s="54" t="s">
        <v>982</v>
      </c>
      <c r="D2780" s="8">
        <v>2019</v>
      </c>
      <c r="E2780" s="8"/>
      <c r="F2780" s="8">
        <v>96</v>
      </c>
      <c r="G2780" s="8">
        <v>120</v>
      </c>
      <c r="H2780" s="8">
        <v>186.64689999999999</v>
      </c>
    </row>
    <row r="2781" spans="1:8" s="7" customFormat="1" ht="31.5" hidden="1" outlineLevel="1" x14ac:dyDescent="0.25">
      <c r="A2781" s="6">
        <v>7095</v>
      </c>
      <c r="B2781" s="8" t="s">
        <v>405</v>
      </c>
      <c r="C2781" s="54" t="s">
        <v>1774</v>
      </c>
      <c r="D2781" s="8">
        <v>2019</v>
      </c>
      <c r="E2781" s="8"/>
      <c r="F2781" s="8">
        <v>195</v>
      </c>
      <c r="G2781" s="8">
        <v>15</v>
      </c>
      <c r="H2781" s="8">
        <v>185</v>
      </c>
    </row>
    <row r="2782" spans="1:8" s="7" customFormat="1" ht="31.5" hidden="1" outlineLevel="1" x14ac:dyDescent="0.25">
      <c r="A2782" s="6">
        <v>7096</v>
      </c>
      <c r="B2782" s="8" t="s">
        <v>405</v>
      </c>
      <c r="C2782" s="54" t="s">
        <v>1775</v>
      </c>
      <c r="D2782" s="8">
        <v>2019</v>
      </c>
      <c r="E2782" s="8"/>
      <c r="F2782" s="8">
        <v>126</v>
      </c>
      <c r="G2782" s="8">
        <v>10</v>
      </c>
      <c r="H2782" s="8">
        <v>228</v>
      </c>
    </row>
    <row r="2783" spans="1:8" s="7" customFormat="1" ht="31.5" hidden="1" outlineLevel="1" x14ac:dyDescent="0.25">
      <c r="A2783" s="6">
        <v>7097</v>
      </c>
      <c r="B2783" s="8" t="s">
        <v>405</v>
      </c>
      <c r="C2783" s="54" t="s">
        <v>1776</v>
      </c>
      <c r="D2783" s="8">
        <v>2019</v>
      </c>
      <c r="E2783" s="8"/>
      <c r="F2783" s="8">
        <v>108</v>
      </c>
      <c r="G2783" s="8">
        <v>27</v>
      </c>
      <c r="H2783" s="8">
        <v>252</v>
      </c>
    </row>
    <row r="2784" spans="1:8" s="7" customFormat="1" ht="31.5" hidden="1" outlineLevel="1" x14ac:dyDescent="0.25">
      <c r="A2784" s="6">
        <v>626</v>
      </c>
      <c r="B2784" s="8" t="s">
        <v>405</v>
      </c>
      <c r="C2784" s="54" t="s">
        <v>1777</v>
      </c>
      <c r="D2784" s="8">
        <v>2019</v>
      </c>
      <c r="E2784" s="8"/>
      <c r="F2784" s="8">
        <v>228</v>
      </c>
      <c r="G2784" s="8">
        <v>15</v>
      </c>
      <c r="H2784" s="8">
        <v>260</v>
      </c>
    </row>
    <row r="2785" spans="1:8" s="7" customFormat="1" ht="47.25" hidden="1" outlineLevel="1" x14ac:dyDescent="0.25">
      <c r="A2785" s="6">
        <v>7098</v>
      </c>
      <c r="B2785" s="8" t="s">
        <v>405</v>
      </c>
      <c r="C2785" s="54" t="s">
        <v>1778</v>
      </c>
      <c r="D2785" s="8">
        <v>2019</v>
      </c>
      <c r="E2785" s="8"/>
      <c r="F2785" s="8">
        <v>180</v>
      </c>
      <c r="G2785" s="8">
        <v>30</v>
      </c>
      <c r="H2785" s="8">
        <v>208</v>
      </c>
    </row>
    <row r="2786" spans="1:8" s="7" customFormat="1" ht="31.5" hidden="1" outlineLevel="1" x14ac:dyDescent="0.25">
      <c r="A2786" s="6">
        <v>7099</v>
      </c>
      <c r="B2786" s="8" t="s">
        <v>405</v>
      </c>
      <c r="C2786" s="54" t="s">
        <v>1779</v>
      </c>
      <c r="D2786" s="8">
        <v>2019</v>
      </c>
      <c r="E2786" s="8"/>
      <c r="F2786" s="8">
        <v>67</v>
      </c>
      <c r="G2786" s="8">
        <v>15</v>
      </c>
      <c r="H2786" s="8">
        <v>198</v>
      </c>
    </row>
    <row r="2787" spans="1:8" s="7" customFormat="1" ht="31.5" hidden="1" outlineLevel="1" x14ac:dyDescent="0.25">
      <c r="A2787" s="6">
        <v>633</v>
      </c>
      <c r="B2787" s="8" t="s">
        <v>405</v>
      </c>
      <c r="C2787" s="54" t="s">
        <v>1780</v>
      </c>
      <c r="D2787" s="8">
        <v>2019</v>
      </c>
      <c r="E2787" s="8"/>
      <c r="F2787" s="8">
        <v>52</v>
      </c>
      <c r="G2787" s="8">
        <v>15</v>
      </c>
      <c r="H2787" s="8">
        <v>163</v>
      </c>
    </row>
    <row r="2788" spans="1:8" s="7" customFormat="1" ht="47.25" hidden="1" outlineLevel="1" x14ac:dyDescent="0.25">
      <c r="A2788" s="6">
        <v>708</v>
      </c>
      <c r="B2788" s="8" t="s">
        <v>405</v>
      </c>
      <c r="C2788" s="54" t="s">
        <v>1781</v>
      </c>
      <c r="D2788" s="8">
        <v>2019</v>
      </c>
      <c r="E2788" s="8"/>
      <c r="F2788" s="8">
        <v>33</v>
      </c>
      <c r="G2788" s="8">
        <v>12</v>
      </c>
      <c r="H2788" s="8">
        <v>155</v>
      </c>
    </row>
    <row r="2789" spans="1:8" s="7" customFormat="1" ht="31.5" hidden="1" outlineLevel="1" x14ac:dyDescent="0.25">
      <c r="A2789" s="6">
        <v>717</v>
      </c>
      <c r="B2789" s="8" t="s">
        <v>405</v>
      </c>
      <c r="C2789" s="54" t="s">
        <v>1782</v>
      </c>
      <c r="D2789" s="8">
        <v>2019</v>
      </c>
      <c r="E2789" s="8"/>
      <c r="F2789" s="8">
        <v>75</v>
      </c>
      <c r="G2789" s="8">
        <v>15</v>
      </c>
      <c r="H2789" s="8">
        <v>133</v>
      </c>
    </row>
    <row r="2790" spans="1:8" s="7" customFormat="1" ht="78.75" hidden="1" outlineLevel="1" x14ac:dyDescent="0.25">
      <c r="A2790" s="6">
        <v>653</v>
      </c>
      <c r="B2790" s="8" t="s">
        <v>405</v>
      </c>
      <c r="C2790" s="54" t="s">
        <v>984</v>
      </c>
      <c r="D2790" s="8">
        <v>2019</v>
      </c>
      <c r="E2790" s="8"/>
      <c r="F2790" s="8">
        <v>751</v>
      </c>
      <c r="G2790" s="8">
        <v>97</v>
      </c>
      <c r="H2790" s="8">
        <v>656.84900000000005</v>
      </c>
    </row>
    <row r="2791" spans="1:8" s="7" customFormat="1" ht="78.75" hidden="1" outlineLevel="1" x14ac:dyDescent="0.25">
      <c r="A2791" s="6">
        <v>732</v>
      </c>
      <c r="B2791" s="8" t="s">
        <v>405</v>
      </c>
      <c r="C2791" s="54" t="s">
        <v>985</v>
      </c>
      <c r="D2791" s="8">
        <v>2019</v>
      </c>
      <c r="E2791" s="8"/>
      <c r="F2791" s="8">
        <v>592</v>
      </c>
      <c r="G2791" s="8">
        <v>70</v>
      </c>
      <c r="H2791" s="8">
        <v>637.76184000000001</v>
      </c>
    </row>
    <row r="2792" spans="1:8" s="7" customFormat="1" ht="47.25" hidden="1" outlineLevel="1" x14ac:dyDescent="0.25">
      <c r="A2792" s="6">
        <v>7100</v>
      </c>
      <c r="B2792" s="8" t="s">
        <v>405</v>
      </c>
      <c r="C2792" s="54" t="s">
        <v>1783</v>
      </c>
      <c r="D2792" s="8">
        <v>2019</v>
      </c>
      <c r="E2792" s="8"/>
      <c r="F2792" s="8">
        <v>571</v>
      </c>
      <c r="G2792" s="8">
        <v>15</v>
      </c>
      <c r="H2792" s="8">
        <v>559</v>
      </c>
    </row>
    <row r="2793" spans="1:8" s="7" customFormat="1" ht="47.25" hidden="1" outlineLevel="1" x14ac:dyDescent="0.25">
      <c r="A2793" s="6">
        <v>7101</v>
      </c>
      <c r="B2793" s="8" t="s">
        <v>405</v>
      </c>
      <c r="C2793" s="54" t="s">
        <v>1784</v>
      </c>
      <c r="D2793" s="8">
        <v>2019</v>
      </c>
      <c r="E2793" s="8"/>
      <c r="F2793" s="8">
        <v>420</v>
      </c>
      <c r="G2793" s="8">
        <v>15</v>
      </c>
      <c r="H2793" s="8">
        <v>344</v>
      </c>
    </row>
    <row r="2794" spans="1:8" s="7" customFormat="1" ht="47.25" hidden="1" outlineLevel="1" x14ac:dyDescent="0.25">
      <c r="A2794" s="6">
        <v>7102</v>
      </c>
      <c r="B2794" s="8" t="s">
        <v>405</v>
      </c>
      <c r="C2794" s="54" t="s">
        <v>1785</v>
      </c>
      <c r="D2794" s="8">
        <v>2019</v>
      </c>
      <c r="E2794" s="8"/>
      <c r="F2794" s="8">
        <v>195</v>
      </c>
      <c r="G2794" s="8">
        <v>15</v>
      </c>
      <c r="H2794" s="8">
        <v>278</v>
      </c>
    </row>
    <row r="2795" spans="1:8" s="7" customFormat="1" ht="47.25" hidden="1" outlineLevel="1" x14ac:dyDescent="0.25">
      <c r="A2795" s="6">
        <v>7103</v>
      </c>
      <c r="B2795" s="8" t="s">
        <v>405</v>
      </c>
      <c r="C2795" s="54" t="s">
        <v>1786</v>
      </c>
      <c r="D2795" s="8">
        <v>2019</v>
      </c>
      <c r="E2795" s="8"/>
      <c r="F2795" s="8">
        <v>154</v>
      </c>
      <c r="G2795" s="8">
        <v>55</v>
      </c>
      <c r="H2795" s="8">
        <v>173</v>
      </c>
    </row>
    <row r="2796" spans="1:8" s="7" customFormat="1" ht="47.25" hidden="1" outlineLevel="1" x14ac:dyDescent="0.25">
      <c r="A2796" s="6">
        <v>7104</v>
      </c>
      <c r="B2796" s="8" t="s">
        <v>405</v>
      </c>
      <c r="C2796" s="54" t="s">
        <v>1787</v>
      </c>
      <c r="D2796" s="8">
        <v>2019</v>
      </c>
      <c r="E2796" s="8"/>
      <c r="F2796" s="8">
        <v>56</v>
      </c>
      <c r="G2796" s="8">
        <v>20</v>
      </c>
      <c r="H2796" s="8">
        <v>164</v>
      </c>
    </row>
    <row r="2797" spans="1:8" s="7" customFormat="1" ht="31.5" hidden="1" outlineLevel="1" x14ac:dyDescent="0.25">
      <c r="A2797" s="6">
        <v>7105</v>
      </c>
      <c r="B2797" s="8" t="s">
        <v>405</v>
      </c>
      <c r="C2797" s="54" t="s">
        <v>1788</v>
      </c>
      <c r="D2797" s="8">
        <v>2019</v>
      </c>
      <c r="E2797" s="8"/>
      <c r="F2797" s="8">
        <v>287</v>
      </c>
      <c r="G2797" s="8">
        <v>15</v>
      </c>
      <c r="H2797" s="8">
        <v>285</v>
      </c>
    </row>
    <row r="2798" spans="1:8" s="7" customFormat="1" ht="31.5" hidden="1" outlineLevel="1" x14ac:dyDescent="0.25">
      <c r="A2798" s="6">
        <v>7106</v>
      </c>
      <c r="B2798" s="8" t="s">
        <v>405</v>
      </c>
      <c r="C2798" s="54" t="s">
        <v>1789</v>
      </c>
      <c r="D2798" s="8">
        <v>2019</v>
      </c>
      <c r="E2798" s="8"/>
      <c r="F2798" s="8">
        <v>207</v>
      </c>
      <c r="G2798" s="8">
        <v>15</v>
      </c>
      <c r="H2798" s="8">
        <v>191</v>
      </c>
    </row>
    <row r="2799" spans="1:8" s="7" customFormat="1" ht="31.5" hidden="1" outlineLevel="1" x14ac:dyDescent="0.25">
      <c r="A2799" s="6">
        <v>765</v>
      </c>
      <c r="B2799" s="8" t="s">
        <v>405</v>
      </c>
      <c r="C2799" s="54" t="s">
        <v>1790</v>
      </c>
      <c r="D2799" s="8">
        <v>2019</v>
      </c>
      <c r="E2799" s="8"/>
      <c r="F2799" s="8">
        <v>69</v>
      </c>
      <c r="G2799" s="8">
        <v>15</v>
      </c>
      <c r="H2799" s="8">
        <v>168</v>
      </c>
    </row>
    <row r="2800" spans="1:8" s="7" customFormat="1" ht="47.25" hidden="1" outlineLevel="1" x14ac:dyDescent="0.25">
      <c r="A2800" s="6">
        <v>7107</v>
      </c>
      <c r="B2800" s="8" t="s">
        <v>405</v>
      </c>
      <c r="C2800" s="54" t="s">
        <v>1791</v>
      </c>
      <c r="D2800" s="8">
        <v>2019</v>
      </c>
      <c r="E2800" s="8"/>
      <c r="F2800" s="8">
        <v>66</v>
      </c>
      <c r="G2800" s="8">
        <v>22</v>
      </c>
      <c r="H2800" s="8">
        <v>173</v>
      </c>
    </row>
    <row r="2801" spans="1:8" s="7" customFormat="1" ht="31.5" hidden="1" outlineLevel="1" x14ac:dyDescent="0.25">
      <c r="A2801" s="6">
        <v>756</v>
      </c>
      <c r="B2801" s="8" t="s">
        <v>405</v>
      </c>
      <c r="C2801" s="54" t="s">
        <v>1792</v>
      </c>
      <c r="D2801" s="8">
        <v>2019</v>
      </c>
      <c r="E2801" s="8"/>
      <c r="F2801" s="8">
        <v>106</v>
      </c>
      <c r="G2801" s="8">
        <v>12</v>
      </c>
      <c r="H2801" s="8">
        <v>231</v>
      </c>
    </row>
    <row r="2802" spans="1:8" s="7" customFormat="1" ht="31.5" hidden="1" outlineLevel="1" x14ac:dyDescent="0.25">
      <c r="A2802" s="6">
        <v>7108</v>
      </c>
      <c r="B2802" s="8" t="s">
        <v>405</v>
      </c>
      <c r="C2802" s="54" t="s">
        <v>1793</v>
      </c>
      <c r="D2802" s="8">
        <v>2019</v>
      </c>
      <c r="E2802" s="8"/>
      <c r="F2802" s="8">
        <v>81</v>
      </c>
      <c r="G2802" s="8">
        <v>15</v>
      </c>
      <c r="H2802" s="8">
        <v>124</v>
      </c>
    </row>
    <row r="2803" spans="1:8" s="7" customFormat="1" ht="31.5" hidden="1" outlineLevel="1" x14ac:dyDescent="0.25">
      <c r="A2803" s="6">
        <v>7109</v>
      </c>
      <c r="B2803" s="8" t="s">
        <v>405</v>
      </c>
      <c r="C2803" s="54" t="s">
        <v>1794</v>
      </c>
      <c r="D2803" s="8">
        <v>2019</v>
      </c>
      <c r="E2803" s="8"/>
      <c r="F2803" s="8">
        <v>268</v>
      </c>
      <c r="G2803" s="8">
        <v>15</v>
      </c>
      <c r="H2803" s="8">
        <v>288</v>
      </c>
    </row>
    <row r="2804" spans="1:8" s="7" customFormat="1" ht="78.75" hidden="1" outlineLevel="1" x14ac:dyDescent="0.25">
      <c r="A2804" s="6">
        <v>921</v>
      </c>
      <c r="B2804" s="8" t="s">
        <v>405</v>
      </c>
      <c r="C2804" s="54" t="s">
        <v>988</v>
      </c>
      <c r="D2804" s="8">
        <v>2019</v>
      </c>
      <c r="E2804" s="8"/>
      <c r="F2804" s="8">
        <v>31</v>
      </c>
      <c r="G2804" s="8">
        <v>45</v>
      </c>
      <c r="H2804" s="8">
        <v>48.32</v>
      </c>
    </row>
    <row r="2805" spans="1:8" s="7" customFormat="1" ht="31.5" hidden="1" outlineLevel="1" x14ac:dyDescent="0.25">
      <c r="A2805" s="6">
        <v>7110</v>
      </c>
      <c r="B2805" s="8" t="s">
        <v>405</v>
      </c>
      <c r="C2805" s="54" t="s">
        <v>1795</v>
      </c>
      <c r="D2805" s="8">
        <v>2019</v>
      </c>
      <c r="E2805" s="8"/>
      <c r="F2805" s="8">
        <v>151</v>
      </c>
      <c r="G2805" s="8">
        <v>15</v>
      </c>
      <c r="H2805" s="8">
        <v>308</v>
      </c>
    </row>
    <row r="2806" spans="1:8" s="7" customFormat="1" ht="47.25" hidden="1" outlineLevel="1" x14ac:dyDescent="0.25">
      <c r="A2806" s="6">
        <v>7111</v>
      </c>
      <c r="B2806" s="8" t="s">
        <v>405</v>
      </c>
      <c r="C2806" s="54" t="s">
        <v>1796</v>
      </c>
      <c r="D2806" s="8">
        <v>2019</v>
      </c>
      <c r="E2806" s="8"/>
      <c r="F2806" s="8">
        <v>53</v>
      </c>
      <c r="G2806" s="8">
        <v>55</v>
      </c>
      <c r="H2806" s="8">
        <v>97</v>
      </c>
    </row>
    <row r="2807" spans="1:8" s="7" customFormat="1" ht="31.5" hidden="1" outlineLevel="1" x14ac:dyDescent="0.25">
      <c r="A2807" s="6">
        <v>967</v>
      </c>
      <c r="B2807" s="8" t="s">
        <v>405</v>
      </c>
      <c r="C2807" s="54" t="s">
        <v>1797</v>
      </c>
      <c r="D2807" s="8">
        <v>2019</v>
      </c>
      <c r="E2807" s="8"/>
      <c r="F2807" s="8">
        <v>100</v>
      </c>
      <c r="G2807" s="8">
        <v>10</v>
      </c>
      <c r="H2807" s="8">
        <v>205</v>
      </c>
    </row>
    <row r="2808" spans="1:8" s="7" customFormat="1" ht="47.25" hidden="1" outlineLevel="1" x14ac:dyDescent="0.25">
      <c r="A2808" s="6">
        <v>7112</v>
      </c>
      <c r="B2808" s="8" t="s">
        <v>405</v>
      </c>
      <c r="C2808" s="54" t="s">
        <v>1798</v>
      </c>
      <c r="D2808" s="8">
        <v>2019</v>
      </c>
      <c r="E2808" s="8"/>
      <c r="F2808" s="8">
        <v>34</v>
      </c>
      <c r="G2808" s="8">
        <v>10</v>
      </c>
      <c r="H2808" s="8">
        <v>168</v>
      </c>
    </row>
    <row r="2809" spans="1:8" s="7" customFormat="1" ht="63" hidden="1" outlineLevel="1" x14ac:dyDescent="0.25">
      <c r="A2809" s="6">
        <v>7113</v>
      </c>
      <c r="B2809" s="8" t="s">
        <v>405</v>
      </c>
      <c r="C2809" s="54" t="s">
        <v>991</v>
      </c>
      <c r="D2809" s="8">
        <v>2019</v>
      </c>
      <c r="E2809" s="8"/>
      <c r="F2809" s="8">
        <v>155</v>
      </c>
      <c r="G2809" s="8">
        <v>30</v>
      </c>
      <c r="H2809" s="8">
        <v>197.69005000000001</v>
      </c>
    </row>
    <row r="2810" spans="1:8" s="7" customFormat="1" ht="31.5" hidden="1" outlineLevel="1" x14ac:dyDescent="0.25">
      <c r="A2810" s="6">
        <v>7114</v>
      </c>
      <c r="B2810" s="8" t="s">
        <v>405</v>
      </c>
      <c r="C2810" s="54" t="s">
        <v>1799</v>
      </c>
      <c r="D2810" s="8">
        <v>2019</v>
      </c>
      <c r="E2810" s="8"/>
      <c r="F2810" s="8">
        <v>11</v>
      </c>
      <c r="G2810" s="8">
        <v>10</v>
      </c>
      <c r="H2810" s="8">
        <v>94</v>
      </c>
    </row>
    <row r="2811" spans="1:8" s="7" customFormat="1" ht="31.5" hidden="1" outlineLevel="1" x14ac:dyDescent="0.25">
      <c r="A2811" s="6">
        <v>1040</v>
      </c>
      <c r="B2811" s="8" t="s">
        <v>405</v>
      </c>
      <c r="C2811" s="54" t="s">
        <v>1800</v>
      </c>
      <c r="D2811" s="8">
        <v>2019</v>
      </c>
      <c r="E2811" s="8"/>
      <c r="F2811" s="8">
        <v>117</v>
      </c>
      <c r="G2811" s="8">
        <v>14</v>
      </c>
      <c r="H2811" s="8">
        <v>193</v>
      </c>
    </row>
    <row r="2812" spans="1:8" s="7" customFormat="1" ht="31.5" hidden="1" outlineLevel="1" x14ac:dyDescent="0.25">
      <c r="A2812" s="6">
        <v>7115</v>
      </c>
      <c r="B2812" s="8" t="s">
        <v>405</v>
      </c>
      <c r="C2812" s="54" t="s">
        <v>1801</v>
      </c>
      <c r="D2812" s="8">
        <v>2019</v>
      </c>
      <c r="E2812" s="8"/>
      <c r="F2812" s="8">
        <v>506</v>
      </c>
      <c r="G2812" s="8">
        <v>83.61</v>
      </c>
      <c r="H2812" s="8">
        <v>292.58091000000002</v>
      </c>
    </row>
    <row r="2813" spans="1:8" s="7" customFormat="1" ht="31.5" hidden="1" outlineLevel="1" x14ac:dyDescent="0.25">
      <c r="A2813" s="6">
        <v>1058</v>
      </c>
      <c r="B2813" s="8" t="s">
        <v>405</v>
      </c>
      <c r="C2813" s="54" t="s">
        <v>1802</v>
      </c>
      <c r="D2813" s="8">
        <v>2019</v>
      </c>
      <c r="E2813" s="8"/>
      <c r="F2813" s="8">
        <v>47</v>
      </c>
      <c r="G2813" s="8">
        <v>12</v>
      </c>
      <c r="H2813" s="8">
        <v>89</v>
      </c>
    </row>
    <row r="2814" spans="1:8" s="7" customFormat="1" ht="78.75" hidden="1" outlineLevel="1" x14ac:dyDescent="0.25">
      <c r="A2814" s="6">
        <v>7116</v>
      </c>
      <c r="B2814" s="8" t="s">
        <v>405</v>
      </c>
      <c r="C2814" s="54" t="s">
        <v>993</v>
      </c>
      <c r="D2814" s="8">
        <v>2019</v>
      </c>
      <c r="E2814" s="8"/>
      <c r="F2814" s="8">
        <v>150</v>
      </c>
      <c r="G2814" s="8">
        <v>15</v>
      </c>
      <c r="H2814" s="8">
        <v>217.589</v>
      </c>
    </row>
    <row r="2815" spans="1:8" s="7" customFormat="1" ht="78.75" hidden="1" outlineLevel="1" x14ac:dyDescent="0.25">
      <c r="A2815" s="6">
        <v>7117</v>
      </c>
      <c r="B2815" s="8" t="s">
        <v>405</v>
      </c>
      <c r="C2815" s="54" t="s">
        <v>994</v>
      </c>
      <c r="D2815" s="8">
        <v>2019</v>
      </c>
      <c r="E2815" s="8"/>
      <c r="F2815" s="8">
        <v>4</v>
      </c>
      <c r="G2815" s="8">
        <v>45</v>
      </c>
      <c r="H2815" s="8">
        <v>131.50299999999999</v>
      </c>
    </row>
    <row r="2816" spans="1:8" s="7" customFormat="1" ht="47.25" hidden="1" outlineLevel="1" x14ac:dyDescent="0.25">
      <c r="A2816" s="6">
        <v>1080</v>
      </c>
      <c r="B2816" s="8" t="s">
        <v>405</v>
      </c>
      <c r="C2816" s="54" t="s">
        <v>1803</v>
      </c>
      <c r="D2816" s="8">
        <v>2019</v>
      </c>
      <c r="E2816" s="8"/>
      <c r="F2816" s="8">
        <v>360</v>
      </c>
      <c r="G2816" s="8">
        <v>20</v>
      </c>
      <c r="H2816" s="8">
        <v>243</v>
      </c>
    </row>
    <row r="2817" spans="1:8" s="7" customFormat="1" ht="31.5" hidden="1" outlineLevel="1" x14ac:dyDescent="0.25">
      <c r="A2817" s="6">
        <v>7118</v>
      </c>
      <c r="B2817" s="8" t="s">
        <v>405</v>
      </c>
      <c r="C2817" s="54" t="s">
        <v>1804</v>
      </c>
      <c r="D2817" s="8">
        <v>2019</v>
      </c>
      <c r="E2817" s="8"/>
      <c r="F2817" s="8">
        <v>18</v>
      </c>
      <c r="G2817" s="8">
        <v>10</v>
      </c>
      <c r="H2817" s="8">
        <v>107</v>
      </c>
    </row>
    <row r="2818" spans="1:8" s="7" customFormat="1" ht="31.5" hidden="1" outlineLevel="1" x14ac:dyDescent="0.25">
      <c r="A2818" s="6">
        <v>7119</v>
      </c>
      <c r="B2818" s="8" t="s">
        <v>405</v>
      </c>
      <c r="C2818" s="54" t="s">
        <v>1805</v>
      </c>
      <c r="D2818" s="8">
        <v>2019</v>
      </c>
      <c r="E2818" s="8"/>
      <c r="F2818" s="8">
        <v>181</v>
      </c>
      <c r="G2818" s="8">
        <v>15</v>
      </c>
      <c r="H2818" s="8">
        <v>189</v>
      </c>
    </row>
    <row r="2819" spans="1:8" s="7" customFormat="1" ht="78.75" hidden="1" outlineLevel="1" x14ac:dyDescent="0.25">
      <c r="A2819" s="6">
        <v>1089</v>
      </c>
      <c r="B2819" s="8" t="s">
        <v>405</v>
      </c>
      <c r="C2819" s="54" t="s">
        <v>1806</v>
      </c>
      <c r="D2819" s="8">
        <v>2019</v>
      </c>
      <c r="E2819" s="8"/>
      <c r="F2819" s="8">
        <v>229</v>
      </c>
      <c r="G2819" s="8">
        <v>10</v>
      </c>
      <c r="H2819" s="8">
        <v>293</v>
      </c>
    </row>
    <row r="2820" spans="1:8" s="7" customFormat="1" ht="31.5" hidden="1" outlineLevel="1" x14ac:dyDescent="0.25">
      <c r="A2820" s="6">
        <v>1144</v>
      </c>
      <c r="B2820" s="8" t="s">
        <v>405</v>
      </c>
      <c r="C2820" s="54" t="s">
        <v>1807</v>
      </c>
      <c r="D2820" s="8">
        <v>2019</v>
      </c>
      <c r="E2820" s="8"/>
      <c r="F2820" s="8">
        <v>54</v>
      </c>
      <c r="G2820" s="8">
        <v>15</v>
      </c>
      <c r="H2820" s="8">
        <v>100</v>
      </c>
    </row>
    <row r="2821" spans="1:8" s="7" customFormat="1" ht="110.25" hidden="1" outlineLevel="1" x14ac:dyDescent="0.25">
      <c r="A2821" s="6">
        <v>1143</v>
      </c>
      <c r="B2821" s="8" t="s">
        <v>405</v>
      </c>
      <c r="C2821" s="54" t="s">
        <v>995</v>
      </c>
      <c r="D2821" s="8">
        <v>2019</v>
      </c>
      <c r="E2821" s="8"/>
      <c r="F2821" s="8">
        <v>32</v>
      </c>
      <c r="G2821" s="8">
        <v>45.38</v>
      </c>
      <c r="H2821" s="8">
        <v>117.358</v>
      </c>
    </row>
    <row r="2822" spans="1:8" s="7" customFormat="1" ht="126" hidden="1" outlineLevel="1" x14ac:dyDescent="0.25">
      <c r="A2822" s="6">
        <v>7120</v>
      </c>
      <c r="B2822" s="8" t="s">
        <v>405</v>
      </c>
      <c r="C2822" s="54" t="s">
        <v>1808</v>
      </c>
      <c r="D2822" s="8">
        <v>2019</v>
      </c>
      <c r="E2822" s="8"/>
      <c r="F2822" s="8">
        <v>17</v>
      </c>
      <c r="G2822" s="8">
        <v>14</v>
      </c>
      <c r="H2822" s="8">
        <v>109</v>
      </c>
    </row>
    <row r="2823" spans="1:8" s="7" customFormat="1" ht="78.75" hidden="1" outlineLevel="1" x14ac:dyDescent="0.25">
      <c r="A2823" s="6">
        <v>7121</v>
      </c>
      <c r="B2823" s="8" t="s">
        <v>405</v>
      </c>
      <c r="C2823" s="54" t="s">
        <v>1809</v>
      </c>
      <c r="D2823" s="8">
        <v>2019</v>
      </c>
      <c r="E2823" s="8"/>
      <c r="F2823" s="8">
        <v>336</v>
      </c>
      <c r="G2823" s="8">
        <v>45</v>
      </c>
      <c r="H2823" s="8">
        <v>165</v>
      </c>
    </row>
    <row r="2824" spans="1:8" s="7" customFormat="1" ht="110.25" hidden="1" outlineLevel="1" x14ac:dyDescent="0.25">
      <c r="A2824" s="6">
        <v>7122</v>
      </c>
      <c r="B2824" s="8" t="s">
        <v>405</v>
      </c>
      <c r="C2824" s="54" t="s">
        <v>997</v>
      </c>
      <c r="D2824" s="8">
        <v>2019</v>
      </c>
      <c r="E2824" s="8"/>
      <c r="F2824" s="8">
        <v>377</v>
      </c>
      <c r="G2824" s="8">
        <v>150</v>
      </c>
      <c r="H2824" s="8">
        <v>385.19400000000002</v>
      </c>
    </row>
    <row r="2825" spans="1:8" s="7" customFormat="1" ht="141.75" hidden="1" outlineLevel="1" x14ac:dyDescent="0.25">
      <c r="A2825" s="6">
        <v>1183</v>
      </c>
      <c r="B2825" s="8" t="s">
        <v>405</v>
      </c>
      <c r="C2825" s="54" t="s">
        <v>1810</v>
      </c>
      <c r="D2825" s="8">
        <v>2019</v>
      </c>
      <c r="E2825" s="8"/>
      <c r="F2825" s="8">
        <v>291</v>
      </c>
      <c r="G2825" s="8">
        <v>30</v>
      </c>
      <c r="H2825" s="8">
        <v>306</v>
      </c>
    </row>
    <row r="2826" spans="1:8" s="7" customFormat="1" ht="78.75" hidden="1" outlineLevel="1" x14ac:dyDescent="0.25">
      <c r="A2826" s="6">
        <v>1253</v>
      </c>
      <c r="B2826" s="8" t="s">
        <v>405</v>
      </c>
      <c r="C2826" s="54" t="s">
        <v>1811</v>
      </c>
      <c r="D2826" s="8">
        <v>2019</v>
      </c>
      <c r="E2826" s="8"/>
      <c r="F2826" s="8">
        <v>173</v>
      </c>
      <c r="G2826" s="8">
        <v>37</v>
      </c>
      <c r="H2826" s="8">
        <v>179</v>
      </c>
    </row>
    <row r="2827" spans="1:8" s="7" customFormat="1" ht="126" hidden="1" outlineLevel="1" x14ac:dyDescent="0.25">
      <c r="A2827" s="6">
        <v>7123</v>
      </c>
      <c r="B2827" s="8" t="s">
        <v>405</v>
      </c>
      <c r="C2827" s="54" t="s">
        <v>1812</v>
      </c>
      <c r="D2827" s="8">
        <v>2019</v>
      </c>
      <c r="E2827" s="8"/>
      <c r="F2827" s="8">
        <v>14</v>
      </c>
      <c r="G2827" s="8">
        <v>14</v>
      </c>
      <c r="H2827" s="8">
        <v>82</v>
      </c>
    </row>
    <row r="2828" spans="1:8" s="7" customFormat="1" ht="94.5" hidden="1" outlineLevel="1" x14ac:dyDescent="0.25">
      <c r="A2828" s="6">
        <v>7124</v>
      </c>
      <c r="B2828" s="8" t="s">
        <v>405</v>
      </c>
      <c r="C2828" s="54" t="s">
        <v>1813</v>
      </c>
      <c r="D2828" s="8">
        <v>2019</v>
      </c>
      <c r="E2828" s="8"/>
      <c r="F2828" s="8">
        <v>75</v>
      </c>
      <c r="G2828" s="8">
        <v>10</v>
      </c>
      <c r="H2828" s="8">
        <v>125</v>
      </c>
    </row>
    <row r="2829" spans="1:8" s="7" customFormat="1" ht="78.75" hidden="1" outlineLevel="1" x14ac:dyDescent="0.25">
      <c r="A2829" s="6">
        <v>1612</v>
      </c>
      <c r="B2829" s="8" t="s">
        <v>405</v>
      </c>
      <c r="C2829" s="54" t="s">
        <v>1814</v>
      </c>
      <c r="D2829" s="8">
        <v>2019</v>
      </c>
      <c r="E2829" s="8"/>
      <c r="F2829" s="8">
        <v>39</v>
      </c>
      <c r="G2829" s="8">
        <v>10</v>
      </c>
      <c r="H2829" s="8">
        <v>92</v>
      </c>
    </row>
    <row r="2830" spans="1:8" s="7" customFormat="1" ht="47.25" hidden="1" outlineLevel="1" x14ac:dyDescent="0.25">
      <c r="A2830" s="6">
        <v>7125</v>
      </c>
      <c r="B2830" s="8" t="s">
        <v>405</v>
      </c>
      <c r="C2830" s="54" t="s">
        <v>1815</v>
      </c>
      <c r="D2830" s="8">
        <v>2019</v>
      </c>
      <c r="E2830" s="8"/>
      <c r="F2830" s="8">
        <v>321</v>
      </c>
      <c r="G2830" s="8">
        <v>15</v>
      </c>
      <c r="H2830" s="8">
        <v>203</v>
      </c>
    </row>
    <row r="2831" spans="1:8" s="7" customFormat="1" ht="31.5" hidden="1" outlineLevel="1" x14ac:dyDescent="0.25">
      <c r="A2831" s="6">
        <v>7126</v>
      </c>
      <c r="B2831" s="8" t="s">
        <v>405</v>
      </c>
      <c r="C2831" s="54" t="s">
        <v>1816</v>
      </c>
      <c r="D2831" s="8">
        <v>2019</v>
      </c>
      <c r="E2831" s="8"/>
      <c r="F2831" s="8">
        <v>154</v>
      </c>
      <c r="G2831" s="8">
        <v>15</v>
      </c>
      <c r="H2831" s="8">
        <v>103</v>
      </c>
    </row>
    <row r="2832" spans="1:8" s="7" customFormat="1" ht="78.75" hidden="1" outlineLevel="1" x14ac:dyDescent="0.25">
      <c r="A2832" s="6">
        <v>1801</v>
      </c>
      <c r="B2832" s="8" t="s">
        <v>405</v>
      </c>
      <c r="C2832" s="54" t="s">
        <v>998</v>
      </c>
      <c r="D2832" s="8">
        <v>2019</v>
      </c>
      <c r="E2832" s="8"/>
      <c r="F2832" s="8">
        <v>7</v>
      </c>
      <c r="G2832" s="8">
        <v>80</v>
      </c>
      <c r="H2832" s="8">
        <v>72.635000000000005</v>
      </c>
    </row>
    <row r="2833" spans="1:8" s="7" customFormat="1" ht="63" hidden="1" outlineLevel="1" x14ac:dyDescent="0.25">
      <c r="A2833" s="6">
        <v>1846</v>
      </c>
      <c r="B2833" s="8" t="s">
        <v>405</v>
      </c>
      <c r="C2833" s="54" t="s">
        <v>1817</v>
      </c>
      <c r="D2833" s="8">
        <v>2019</v>
      </c>
      <c r="E2833" s="8"/>
      <c r="F2833" s="8">
        <v>180</v>
      </c>
      <c r="G2833" s="8">
        <v>15</v>
      </c>
      <c r="H2833" s="8">
        <v>139</v>
      </c>
    </row>
    <row r="2834" spans="1:8" s="7" customFormat="1" ht="78.75" hidden="1" outlineLevel="1" x14ac:dyDescent="0.25">
      <c r="A2834" s="6">
        <v>1997</v>
      </c>
      <c r="B2834" s="8" t="s">
        <v>405</v>
      </c>
      <c r="C2834" s="54" t="s">
        <v>1818</v>
      </c>
      <c r="D2834" s="8">
        <v>2019</v>
      </c>
      <c r="E2834" s="8"/>
      <c r="F2834" s="8">
        <v>60</v>
      </c>
      <c r="G2834" s="8">
        <v>10</v>
      </c>
      <c r="H2834" s="8">
        <v>86</v>
      </c>
    </row>
    <row r="2835" spans="1:8" s="7" customFormat="1" ht="173.25" hidden="1" outlineLevel="1" x14ac:dyDescent="0.25">
      <c r="A2835" s="6">
        <v>0</v>
      </c>
      <c r="B2835" s="8" t="s">
        <v>405</v>
      </c>
      <c r="C2835" s="54" t="s">
        <v>665</v>
      </c>
      <c r="D2835" s="8">
        <v>2019</v>
      </c>
      <c r="E2835" s="8"/>
      <c r="F2835" s="8">
        <v>214</v>
      </c>
      <c r="G2835" s="8">
        <v>10</v>
      </c>
      <c r="H2835" s="8">
        <v>166</v>
      </c>
    </row>
    <row r="2836" spans="1:8" s="7" customFormat="1" ht="47.25" hidden="1" outlineLevel="1" x14ac:dyDescent="0.25">
      <c r="A2836" s="6">
        <v>2189</v>
      </c>
      <c r="B2836" s="8" t="s">
        <v>405</v>
      </c>
      <c r="C2836" s="54" t="s">
        <v>999</v>
      </c>
      <c r="D2836" s="8">
        <v>2019</v>
      </c>
      <c r="E2836" s="8"/>
      <c r="F2836" s="8">
        <v>8</v>
      </c>
      <c r="G2836" s="8">
        <v>27</v>
      </c>
      <c r="H2836" s="8">
        <v>15.94</v>
      </c>
    </row>
    <row r="2837" spans="1:8" s="7" customFormat="1" ht="78.75" hidden="1" outlineLevel="1" x14ac:dyDescent="0.25">
      <c r="A2837" s="6">
        <v>2129</v>
      </c>
      <c r="B2837" s="8" t="s">
        <v>405</v>
      </c>
      <c r="C2837" s="54" t="s">
        <v>1000</v>
      </c>
      <c r="D2837" s="8">
        <v>2019</v>
      </c>
      <c r="E2837" s="8"/>
      <c r="F2837" s="8">
        <v>224</v>
      </c>
      <c r="G2837" s="8">
        <v>120</v>
      </c>
      <c r="H2837" s="8">
        <v>67.278000000000006</v>
      </c>
    </row>
    <row r="2838" spans="1:8" s="7" customFormat="1" ht="63" hidden="1" outlineLevel="1" x14ac:dyDescent="0.25">
      <c r="A2838" s="6">
        <v>2809</v>
      </c>
      <c r="B2838" s="8" t="s">
        <v>405</v>
      </c>
      <c r="C2838" s="54" t="s">
        <v>1819</v>
      </c>
      <c r="D2838" s="8">
        <v>2019</v>
      </c>
      <c r="E2838" s="8"/>
      <c r="F2838" s="8">
        <v>11</v>
      </c>
      <c r="G2838" s="8">
        <v>15</v>
      </c>
      <c r="H2838" s="8">
        <v>57</v>
      </c>
    </row>
    <row r="2839" spans="1:8" s="7" customFormat="1" ht="47.25" hidden="1" outlineLevel="1" x14ac:dyDescent="0.25">
      <c r="A2839" s="6">
        <v>7128</v>
      </c>
      <c r="B2839" s="8" t="s">
        <v>405</v>
      </c>
      <c r="C2839" s="54" t="s">
        <v>1820</v>
      </c>
      <c r="D2839" s="8">
        <v>2019</v>
      </c>
      <c r="E2839" s="8"/>
      <c r="F2839" s="8">
        <v>118</v>
      </c>
      <c r="G2839" s="8">
        <v>31</v>
      </c>
      <c r="H2839" s="8">
        <v>163</v>
      </c>
    </row>
    <row r="2840" spans="1:8" s="7" customFormat="1" ht="47.25" hidden="1" outlineLevel="1" x14ac:dyDescent="0.25">
      <c r="A2840" s="6">
        <v>741</v>
      </c>
      <c r="B2840" s="8" t="s">
        <v>405</v>
      </c>
      <c r="C2840" s="54" t="s">
        <v>1821</v>
      </c>
      <c r="D2840" s="8">
        <v>2019</v>
      </c>
      <c r="E2840" s="8"/>
      <c r="F2840" s="8">
        <v>235</v>
      </c>
      <c r="G2840" s="8">
        <v>50</v>
      </c>
      <c r="H2840" s="8">
        <v>181</v>
      </c>
    </row>
    <row r="2841" spans="1:8" s="7" customFormat="1" ht="47.25" hidden="1" outlineLevel="1" x14ac:dyDescent="0.25">
      <c r="A2841" s="6">
        <v>7129</v>
      </c>
      <c r="B2841" s="8" t="s">
        <v>405</v>
      </c>
      <c r="C2841" s="54" t="s">
        <v>1822</v>
      </c>
      <c r="D2841" s="8">
        <v>2019</v>
      </c>
      <c r="E2841" s="8"/>
      <c r="F2841" s="8">
        <v>395</v>
      </c>
      <c r="G2841" s="8">
        <v>93</v>
      </c>
      <c r="H2841" s="8">
        <v>259</v>
      </c>
    </row>
    <row r="2842" spans="1:8" s="7" customFormat="1" ht="47.25" hidden="1" outlineLevel="1" x14ac:dyDescent="0.25">
      <c r="A2842" s="6">
        <v>7130</v>
      </c>
      <c r="B2842" s="8" t="s">
        <v>405</v>
      </c>
      <c r="C2842" s="54" t="s">
        <v>1823</v>
      </c>
      <c r="D2842" s="8">
        <v>2019</v>
      </c>
      <c r="E2842" s="8"/>
      <c r="F2842" s="8">
        <v>218</v>
      </c>
      <c r="G2842" s="8">
        <v>48</v>
      </c>
      <c r="H2842" s="8">
        <v>237</v>
      </c>
    </row>
    <row r="2843" spans="1:8" s="7" customFormat="1" ht="78.75" hidden="1" outlineLevel="1" x14ac:dyDescent="0.25">
      <c r="A2843" s="6">
        <v>7131</v>
      </c>
      <c r="B2843" s="8" t="s">
        <v>405</v>
      </c>
      <c r="C2843" s="54" t="s">
        <v>1824</v>
      </c>
      <c r="D2843" s="8">
        <v>2019</v>
      </c>
      <c r="E2843" s="8"/>
      <c r="F2843" s="8">
        <v>233</v>
      </c>
      <c r="G2843" s="8">
        <v>80</v>
      </c>
      <c r="H2843" s="8">
        <v>174</v>
      </c>
    </row>
    <row r="2844" spans="1:8" s="7" customFormat="1" ht="78.75" hidden="1" outlineLevel="1" x14ac:dyDescent="0.25">
      <c r="A2844" s="6">
        <v>7132</v>
      </c>
      <c r="B2844" s="8" t="s">
        <v>405</v>
      </c>
      <c r="C2844" s="54" t="s">
        <v>1825</v>
      </c>
      <c r="D2844" s="8">
        <v>2019</v>
      </c>
      <c r="E2844" s="8"/>
      <c r="F2844" s="8">
        <v>171</v>
      </c>
      <c r="G2844" s="8">
        <v>40</v>
      </c>
      <c r="H2844" s="8">
        <v>143</v>
      </c>
    </row>
    <row r="2845" spans="1:8" s="7" customFormat="1" ht="94.5" hidden="1" outlineLevel="1" x14ac:dyDescent="0.25">
      <c r="A2845" s="6">
        <v>1800</v>
      </c>
      <c r="B2845" s="8" t="s">
        <v>405</v>
      </c>
      <c r="C2845" s="54" t="s">
        <v>1826</v>
      </c>
      <c r="D2845" s="8">
        <v>2019</v>
      </c>
      <c r="E2845" s="8"/>
      <c r="F2845" s="8">
        <v>170</v>
      </c>
      <c r="G2845" s="8">
        <v>25</v>
      </c>
      <c r="H2845" s="8">
        <v>152</v>
      </c>
    </row>
    <row r="2846" spans="1:8" s="7" customFormat="1" ht="110.25" hidden="1" outlineLevel="1" x14ac:dyDescent="0.25">
      <c r="A2846" s="6">
        <v>7133</v>
      </c>
      <c r="B2846" s="8" t="s">
        <v>405</v>
      </c>
      <c r="C2846" s="54" t="s">
        <v>1010</v>
      </c>
      <c r="D2846" s="8">
        <v>2019</v>
      </c>
      <c r="E2846" s="8"/>
      <c r="F2846" s="8">
        <v>9</v>
      </c>
      <c r="G2846" s="8">
        <v>52</v>
      </c>
      <c r="H2846" s="8">
        <v>28.391999999999999</v>
      </c>
    </row>
    <row r="2847" spans="1:8" s="7" customFormat="1" ht="110.25" hidden="1" outlineLevel="1" x14ac:dyDescent="0.25">
      <c r="A2847" s="6">
        <v>7134</v>
      </c>
      <c r="B2847" s="8" t="s">
        <v>405</v>
      </c>
      <c r="C2847" s="54" t="s">
        <v>1011</v>
      </c>
      <c r="D2847" s="8">
        <v>2019</v>
      </c>
      <c r="E2847" s="8"/>
      <c r="F2847" s="8">
        <v>2</v>
      </c>
      <c r="G2847" s="8">
        <v>60</v>
      </c>
      <c r="H2847" s="8">
        <v>16</v>
      </c>
    </row>
    <row r="2848" spans="1:8" s="7" customFormat="1" ht="78.75" hidden="1" outlineLevel="1" x14ac:dyDescent="0.25">
      <c r="A2848" s="6">
        <v>7135</v>
      </c>
      <c r="B2848" s="8" t="s">
        <v>405</v>
      </c>
      <c r="C2848" s="54" t="s">
        <v>1827</v>
      </c>
      <c r="D2848" s="8">
        <v>2019</v>
      </c>
      <c r="E2848" s="8"/>
      <c r="F2848" s="8">
        <v>180</v>
      </c>
      <c r="G2848" s="8">
        <v>30</v>
      </c>
      <c r="H2848" s="8">
        <v>177</v>
      </c>
    </row>
    <row r="2849" spans="1:8" s="7" customFormat="1" ht="94.5" hidden="1" outlineLevel="1" x14ac:dyDescent="0.25">
      <c r="A2849" s="6">
        <v>7136</v>
      </c>
      <c r="B2849" s="8" t="s">
        <v>405</v>
      </c>
      <c r="C2849" s="54" t="s">
        <v>1013</v>
      </c>
      <c r="D2849" s="8">
        <v>2019</v>
      </c>
      <c r="E2849" s="8"/>
      <c r="F2849" s="8">
        <v>5</v>
      </c>
      <c r="G2849" s="8">
        <v>70</v>
      </c>
      <c r="H2849" s="8">
        <v>11.443</v>
      </c>
    </row>
    <row r="2850" spans="1:8" s="7" customFormat="1" ht="78.75" hidden="1" outlineLevel="1" x14ac:dyDescent="0.25">
      <c r="A2850" s="6">
        <v>7137</v>
      </c>
      <c r="B2850" s="8" t="s">
        <v>405</v>
      </c>
      <c r="C2850" s="54" t="s">
        <v>1828</v>
      </c>
      <c r="D2850" s="8">
        <v>2019</v>
      </c>
      <c r="E2850" s="8"/>
      <c r="F2850" s="8">
        <v>3</v>
      </c>
      <c r="G2850" s="8">
        <v>150</v>
      </c>
      <c r="H2850" s="8">
        <v>52</v>
      </c>
    </row>
    <row r="2851" spans="1:8" s="7" customFormat="1" ht="47.25" hidden="1" outlineLevel="1" x14ac:dyDescent="0.25">
      <c r="A2851" s="6">
        <v>483</v>
      </c>
      <c r="B2851" s="8" t="s">
        <v>405</v>
      </c>
      <c r="C2851" s="54" t="s">
        <v>1829</v>
      </c>
      <c r="D2851" s="8">
        <v>2019</v>
      </c>
      <c r="E2851" s="8"/>
      <c r="F2851" s="8">
        <v>65</v>
      </c>
      <c r="G2851" s="8">
        <v>15</v>
      </c>
      <c r="H2851" s="8">
        <v>58.189</v>
      </c>
    </row>
    <row r="2852" spans="1:8" s="7" customFormat="1" ht="78.75" hidden="1" outlineLevel="1" x14ac:dyDescent="0.25">
      <c r="A2852" s="6">
        <v>1039</v>
      </c>
      <c r="B2852" s="8" t="s">
        <v>405</v>
      </c>
      <c r="C2852" s="54" t="s">
        <v>1830</v>
      </c>
      <c r="D2852" s="8">
        <v>2019</v>
      </c>
      <c r="E2852" s="8"/>
      <c r="F2852" s="8">
        <v>471</v>
      </c>
      <c r="G2852" s="8">
        <v>15</v>
      </c>
      <c r="H2852" s="8">
        <v>527.93600000000004</v>
      </c>
    </row>
    <row r="2853" spans="1:8" s="7" customFormat="1" ht="47.25" hidden="1" outlineLevel="1" x14ac:dyDescent="0.25">
      <c r="A2853" s="6">
        <v>714</v>
      </c>
      <c r="B2853" s="8" t="s">
        <v>405</v>
      </c>
      <c r="C2853" s="54" t="s">
        <v>1831</v>
      </c>
      <c r="D2853" s="8">
        <v>2019</v>
      </c>
      <c r="E2853" s="8"/>
      <c r="F2853" s="8">
        <v>471</v>
      </c>
      <c r="G2853" s="8">
        <v>45</v>
      </c>
      <c r="H2853" s="8">
        <v>558.53899999999999</v>
      </c>
    </row>
    <row r="2854" spans="1:8" s="7" customFormat="1" ht="47.25" hidden="1" outlineLevel="1" x14ac:dyDescent="0.25">
      <c r="A2854" s="6">
        <v>3731</v>
      </c>
      <c r="B2854" s="8" t="s">
        <v>405</v>
      </c>
      <c r="C2854" s="54" t="s">
        <v>1832</v>
      </c>
      <c r="D2854" s="8">
        <v>2019</v>
      </c>
      <c r="E2854" s="8"/>
      <c r="F2854" s="8">
        <v>904</v>
      </c>
      <c r="G2854" s="8">
        <v>5</v>
      </c>
      <c r="H2854" s="8">
        <v>943.90800000000002</v>
      </c>
    </row>
    <row r="2855" spans="1:8" s="7" customFormat="1" ht="47.25" hidden="1" outlineLevel="1" x14ac:dyDescent="0.25">
      <c r="A2855" s="6">
        <v>727</v>
      </c>
      <c r="B2855" s="8" t="s">
        <v>405</v>
      </c>
      <c r="C2855" s="54" t="s">
        <v>1833</v>
      </c>
      <c r="D2855" s="8">
        <v>2019</v>
      </c>
      <c r="E2855" s="8"/>
      <c r="F2855" s="8">
        <v>177</v>
      </c>
      <c r="G2855" s="8">
        <v>40</v>
      </c>
      <c r="H2855" s="8">
        <v>256.85000000000002</v>
      </c>
    </row>
    <row r="2856" spans="1:8" s="7" customFormat="1" ht="47.25" hidden="1" outlineLevel="1" x14ac:dyDescent="0.25">
      <c r="A2856" s="6">
        <v>1274</v>
      </c>
      <c r="B2856" s="8" t="s">
        <v>405</v>
      </c>
      <c r="C2856" s="54" t="s">
        <v>1834</v>
      </c>
      <c r="D2856" s="8">
        <v>2019</v>
      </c>
      <c r="E2856" s="8"/>
      <c r="F2856" s="8">
        <v>320</v>
      </c>
      <c r="G2856" s="8">
        <v>15</v>
      </c>
      <c r="H2856" s="8">
        <v>386.94900000000001</v>
      </c>
    </row>
    <row r="2857" spans="1:8" s="7" customFormat="1" ht="47.25" hidden="1" outlineLevel="1" x14ac:dyDescent="0.25">
      <c r="A2857" s="6">
        <v>1584</v>
      </c>
      <c r="B2857" s="8" t="s">
        <v>405</v>
      </c>
      <c r="C2857" s="54" t="s">
        <v>1835</v>
      </c>
      <c r="D2857" s="8">
        <v>2019</v>
      </c>
      <c r="E2857" s="8"/>
      <c r="F2857" s="8">
        <v>356</v>
      </c>
      <c r="G2857" s="8">
        <v>135</v>
      </c>
      <c r="H2857" s="8">
        <v>403.79899999999998</v>
      </c>
    </row>
    <row r="2858" spans="1:8" s="7" customFormat="1" ht="47.25" hidden="1" outlineLevel="1" x14ac:dyDescent="0.25">
      <c r="A2858" s="6">
        <v>635</v>
      </c>
      <c r="B2858" s="8" t="s">
        <v>405</v>
      </c>
      <c r="C2858" s="54" t="s">
        <v>1836</v>
      </c>
      <c r="D2858" s="8">
        <v>2019</v>
      </c>
      <c r="E2858" s="8"/>
      <c r="F2858" s="8">
        <v>549</v>
      </c>
      <c r="G2858" s="8">
        <v>15</v>
      </c>
      <c r="H2858" s="8">
        <v>671.82399999999996</v>
      </c>
    </row>
    <row r="2859" spans="1:8" s="7" customFormat="1" ht="47.25" hidden="1" outlineLevel="1" x14ac:dyDescent="0.25">
      <c r="A2859" s="6">
        <v>771</v>
      </c>
      <c r="B2859" s="8" t="s">
        <v>405</v>
      </c>
      <c r="C2859" s="54" t="s">
        <v>1837</v>
      </c>
      <c r="D2859" s="8">
        <v>2019</v>
      </c>
      <c r="E2859" s="8"/>
      <c r="F2859" s="8">
        <v>863</v>
      </c>
      <c r="G2859" s="8">
        <v>60</v>
      </c>
      <c r="H2859" s="8">
        <v>912.59299999999996</v>
      </c>
    </row>
    <row r="2860" spans="1:8" s="7" customFormat="1" ht="47.25" hidden="1" outlineLevel="1" x14ac:dyDescent="0.25">
      <c r="A2860" s="6">
        <v>670</v>
      </c>
      <c r="B2860" s="8" t="s">
        <v>405</v>
      </c>
      <c r="C2860" s="54" t="s">
        <v>1838</v>
      </c>
      <c r="D2860" s="8">
        <v>2019</v>
      </c>
      <c r="E2860" s="8"/>
      <c r="F2860" s="8">
        <v>176</v>
      </c>
      <c r="G2860" s="8">
        <v>75</v>
      </c>
      <c r="H2860" s="8">
        <v>286.25400000000002</v>
      </c>
    </row>
    <row r="2861" spans="1:8" s="7" customFormat="1" ht="21.75" hidden="1" customHeight="1" outlineLevel="1" x14ac:dyDescent="0.25">
      <c r="A2861" s="6">
        <v>218</v>
      </c>
      <c r="B2861" s="8" t="s">
        <v>405</v>
      </c>
      <c r="C2861" s="54" t="s">
        <v>397</v>
      </c>
      <c r="D2861" s="8">
        <v>2020</v>
      </c>
      <c r="E2861" s="8"/>
      <c r="F2861" s="8">
        <v>56</v>
      </c>
      <c r="G2861" s="8">
        <v>15</v>
      </c>
      <c r="H2861" s="8">
        <v>117</v>
      </c>
    </row>
    <row r="2862" spans="1:8" s="7" customFormat="1" ht="21.75" hidden="1" customHeight="1" outlineLevel="1" x14ac:dyDescent="0.25">
      <c r="A2862" s="6">
        <v>255</v>
      </c>
      <c r="B2862" s="8" t="s">
        <v>405</v>
      </c>
      <c r="C2862" s="54" t="s">
        <v>387</v>
      </c>
      <c r="D2862" s="8">
        <v>2020</v>
      </c>
      <c r="E2862" s="8"/>
      <c r="F2862" s="8">
        <v>1359</v>
      </c>
      <c r="G2862" s="8">
        <v>75</v>
      </c>
      <c r="H2862" s="8">
        <v>1598</v>
      </c>
    </row>
    <row r="2863" spans="1:8" s="7" customFormat="1" ht="21.75" hidden="1" customHeight="1" outlineLevel="1" x14ac:dyDescent="0.25">
      <c r="A2863" s="6">
        <v>1697</v>
      </c>
      <c r="B2863" s="8" t="s">
        <v>405</v>
      </c>
      <c r="C2863" s="54" t="s">
        <v>1839</v>
      </c>
      <c r="D2863" s="8">
        <v>2020</v>
      </c>
      <c r="E2863" s="8"/>
      <c r="F2863" s="8">
        <v>266</v>
      </c>
      <c r="G2863" s="8">
        <v>10</v>
      </c>
      <c r="H2863" s="8">
        <v>364</v>
      </c>
    </row>
    <row r="2864" spans="1:8" s="7" customFormat="1" ht="21.75" hidden="1" customHeight="1" outlineLevel="1" x14ac:dyDescent="0.25">
      <c r="A2864" s="6">
        <v>1826</v>
      </c>
      <c r="B2864" s="8" t="s">
        <v>405</v>
      </c>
      <c r="C2864" s="54" t="s">
        <v>1019</v>
      </c>
      <c r="D2864" s="8">
        <v>2020</v>
      </c>
      <c r="E2864" s="8"/>
      <c r="F2864" s="8">
        <v>24</v>
      </c>
      <c r="G2864" s="8">
        <v>65</v>
      </c>
      <c r="H2864" s="8">
        <v>90</v>
      </c>
    </row>
    <row r="2865" spans="1:8" s="7" customFormat="1" ht="21.75" hidden="1" customHeight="1" outlineLevel="1" x14ac:dyDescent="0.25">
      <c r="A2865" s="6">
        <v>1823</v>
      </c>
      <c r="B2865" s="8" t="s">
        <v>405</v>
      </c>
      <c r="C2865" s="54" t="s">
        <v>1840</v>
      </c>
      <c r="D2865" s="8">
        <v>2020</v>
      </c>
      <c r="E2865" s="8"/>
      <c r="F2865" s="8">
        <v>4</v>
      </c>
      <c r="G2865" s="8">
        <v>100</v>
      </c>
      <c r="H2865" s="8">
        <v>26</v>
      </c>
    </row>
    <row r="2866" spans="1:8" s="7" customFormat="1" ht="21.75" hidden="1" customHeight="1" outlineLevel="1" x14ac:dyDescent="0.25">
      <c r="A2866" s="6">
        <v>587</v>
      </c>
      <c r="B2866" s="8" t="s">
        <v>405</v>
      </c>
      <c r="C2866" s="54" t="s">
        <v>1841</v>
      </c>
      <c r="D2866" s="8">
        <v>2020</v>
      </c>
      <c r="E2866" s="8"/>
      <c r="F2866" s="8">
        <v>1049</v>
      </c>
      <c r="G2866" s="8">
        <v>15</v>
      </c>
      <c r="H2866" s="8">
        <v>1183</v>
      </c>
    </row>
    <row r="2867" spans="1:8" s="7" customFormat="1" ht="21.75" hidden="1" customHeight="1" outlineLevel="1" x14ac:dyDescent="0.25">
      <c r="A2867" s="6">
        <v>224</v>
      </c>
      <c r="B2867" s="8" t="s">
        <v>405</v>
      </c>
      <c r="C2867" s="54" t="s">
        <v>1842</v>
      </c>
      <c r="D2867" s="8">
        <v>2020</v>
      </c>
      <c r="E2867" s="8"/>
      <c r="F2867" s="8">
        <v>582</v>
      </c>
      <c r="G2867" s="8">
        <v>10</v>
      </c>
      <c r="H2867" s="8">
        <v>778</v>
      </c>
    </row>
    <row r="2868" spans="1:8" s="7" customFormat="1" ht="21.75" hidden="1" customHeight="1" outlineLevel="1" x14ac:dyDescent="0.25">
      <c r="A2868" s="6">
        <v>210</v>
      </c>
      <c r="B2868" s="8" t="s">
        <v>405</v>
      </c>
      <c r="C2868" s="54" t="s">
        <v>1843</v>
      </c>
      <c r="D2868" s="8">
        <v>2020</v>
      </c>
      <c r="E2868" s="8"/>
      <c r="F2868" s="8">
        <v>697</v>
      </c>
      <c r="G2868" s="8">
        <v>5</v>
      </c>
      <c r="H2868" s="8">
        <v>663</v>
      </c>
    </row>
    <row r="2869" spans="1:8" s="7" customFormat="1" ht="21.75" hidden="1" customHeight="1" outlineLevel="1" x14ac:dyDescent="0.25">
      <c r="A2869" s="6">
        <v>229</v>
      </c>
      <c r="B2869" s="8" t="s">
        <v>405</v>
      </c>
      <c r="C2869" s="54" t="s">
        <v>1844</v>
      </c>
      <c r="D2869" s="8">
        <v>2020</v>
      </c>
      <c r="E2869" s="8"/>
      <c r="F2869" s="8">
        <v>205</v>
      </c>
      <c r="G2869" s="8">
        <v>5</v>
      </c>
      <c r="H2869" s="8">
        <v>288</v>
      </c>
    </row>
    <row r="2870" spans="1:8" s="7" customFormat="1" ht="21.75" hidden="1" customHeight="1" outlineLevel="1" x14ac:dyDescent="0.25">
      <c r="A2870" s="6">
        <v>1680</v>
      </c>
      <c r="B2870" s="8" t="s">
        <v>405</v>
      </c>
      <c r="C2870" s="54" t="s">
        <v>1845</v>
      </c>
      <c r="D2870" s="8">
        <v>2020</v>
      </c>
      <c r="E2870" s="8"/>
      <c r="F2870" s="8">
        <v>137</v>
      </c>
      <c r="G2870" s="8">
        <v>15</v>
      </c>
      <c r="H2870" s="8">
        <v>268</v>
      </c>
    </row>
    <row r="2871" spans="1:8" s="7" customFormat="1" ht="21.75" hidden="1" customHeight="1" outlineLevel="1" x14ac:dyDescent="0.25">
      <c r="A2871" s="6">
        <v>482</v>
      </c>
      <c r="B2871" s="8" t="s">
        <v>405</v>
      </c>
      <c r="C2871" s="54" t="s">
        <v>1846</v>
      </c>
      <c r="D2871" s="8">
        <v>2020</v>
      </c>
      <c r="E2871" s="8"/>
      <c r="F2871" s="8">
        <v>5</v>
      </c>
      <c r="G2871" s="8">
        <v>150</v>
      </c>
      <c r="H2871" s="8">
        <v>35</v>
      </c>
    </row>
    <row r="2872" spans="1:8" s="7" customFormat="1" ht="21.75" hidden="1" customHeight="1" outlineLevel="1" x14ac:dyDescent="0.25">
      <c r="A2872" s="6">
        <v>1821</v>
      </c>
      <c r="B2872" s="8" t="s">
        <v>405</v>
      </c>
      <c r="C2872" s="54" t="s">
        <v>1020</v>
      </c>
      <c r="D2872" s="8">
        <v>2020</v>
      </c>
      <c r="E2872" s="8"/>
      <c r="F2872" s="8">
        <v>36</v>
      </c>
      <c r="G2872" s="8">
        <v>21.72</v>
      </c>
      <c r="H2872" s="8">
        <v>68</v>
      </c>
    </row>
    <row r="2873" spans="1:8" s="7" customFormat="1" ht="21.75" hidden="1" customHeight="1" outlineLevel="1" x14ac:dyDescent="0.25">
      <c r="A2873" s="6">
        <v>188</v>
      </c>
      <c r="B2873" s="8" t="s">
        <v>405</v>
      </c>
      <c r="C2873" s="54" t="s">
        <v>865</v>
      </c>
      <c r="D2873" s="8">
        <v>2020</v>
      </c>
      <c r="E2873" s="8"/>
      <c r="F2873" s="8">
        <v>263</v>
      </c>
      <c r="G2873" s="8">
        <v>52</v>
      </c>
      <c r="H2873" s="8">
        <v>320</v>
      </c>
    </row>
    <row r="2874" spans="1:8" s="7" customFormat="1" ht="21.75" hidden="1" customHeight="1" outlineLevel="1" x14ac:dyDescent="0.25">
      <c r="A2874" s="6">
        <v>744</v>
      </c>
      <c r="B2874" s="8" t="s">
        <v>405</v>
      </c>
      <c r="C2874" s="54" t="s">
        <v>1847</v>
      </c>
      <c r="D2874" s="8">
        <v>2020</v>
      </c>
      <c r="E2874" s="8"/>
      <c r="F2874" s="8">
        <v>200</v>
      </c>
      <c r="G2874" s="8">
        <v>15</v>
      </c>
      <c r="H2874" s="8">
        <v>268</v>
      </c>
    </row>
    <row r="2875" spans="1:8" s="7" customFormat="1" ht="21.75" hidden="1" customHeight="1" outlineLevel="1" x14ac:dyDescent="0.25">
      <c r="A2875" s="6">
        <v>187</v>
      </c>
      <c r="B2875" s="8" t="s">
        <v>405</v>
      </c>
      <c r="C2875" s="54" t="s">
        <v>1848</v>
      </c>
      <c r="D2875" s="8">
        <v>2020</v>
      </c>
      <c r="E2875" s="8"/>
      <c r="F2875" s="8">
        <v>147</v>
      </c>
      <c r="G2875" s="8">
        <v>5</v>
      </c>
      <c r="H2875" s="8">
        <v>248</v>
      </c>
    </row>
    <row r="2876" spans="1:8" s="7" customFormat="1" ht="21.75" hidden="1" customHeight="1" outlineLevel="1" x14ac:dyDescent="0.25">
      <c r="A2876" s="6">
        <v>1846</v>
      </c>
      <c r="B2876" s="8" t="s">
        <v>405</v>
      </c>
      <c r="C2876" s="54" t="s">
        <v>1849</v>
      </c>
      <c r="D2876" s="8">
        <v>2020</v>
      </c>
      <c r="E2876" s="8"/>
      <c r="F2876" s="8">
        <v>279</v>
      </c>
      <c r="G2876" s="8">
        <v>35</v>
      </c>
      <c r="H2876" s="8">
        <v>479</v>
      </c>
    </row>
    <row r="2877" spans="1:8" s="7" customFormat="1" ht="21.75" hidden="1" customHeight="1" outlineLevel="1" x14ac:dyDescent="0.25">
      <c r="A2877" s="6">
        <v>287</v>
      </c>
      <c r="B2877" s="8" t="s">
        <v>405</v>
      </c>
      <c r="C2877" s="54" t="s">
        <v>1850</v>
      </c>
      <c r="D2877" s="8">
        <v>2020</v>
      </c>
      <c r="E2877" s="8"/>
      <c r="F2877" s="8">
        <v>526</v>
      </c>
      <c r="G2877" s="8">
        <v>15</v>
      </c>
      <c r="H2877" s="8">
        <v>570</v>
      </c>
    </row>
    <row r="2878" spans="1:8" s="7" customFormat="1" ht="21.75" hidden="1" customHeight="1" outlineLevel="1" x14ac:dyDescent="0.25">
      <c r="A2878" s="6">
        <v>932</v>
      </c>
      <c r="B2878" s="8" t="s">
        <v>405</v>
      </c>
      <c r="C2878" s="54" t="s">
        <v>1851</v>
      </c>
      <c r="D2878" s="8">
        <v>2020</v>
      </c>
      <c r="E2878" s="8"/>
      <c r="F2878" s="8">
        <v>1010</v>
      </c>
      <c r="G2878" s="8">
        <v>30</v>
      </c>
      <c r="H2878" s="8">
        <v>1448</v>
      </c>
    </row>
    <row r="2879" spans="1:8" s="7" customFormat="1" ht="21.75" hidden="1" customHeight="1" outlineLevel="1" x14ac:dyDescent="0.25">
      <c r="A2879" s="6">
        <v>356</v>
      </c>
      <c r="B2879" s="8" t="s">
        <v>405</v>
      </c>
      <c r="C2879" s="54" t="s">
        <v>1852</v>
      </c>
      <c r="D2879" s="8">
        <v>2020</v>
      </c>
      <c r="E2879" s="8"/>
      <c r="F2879" s="8">
        <v>5</v>
      </c>
      <c r="G2879" s="8">
        <v>100</v>
      </c>
      <c r="H2879" s="8">
        <v>46</v>
      </c>
    </row>
    <row r="2880" spans="1:8" s="7" customFormat="1" ht="21.75" hidden="1" customHeight="1" outlineLevel="1" x14ac:dyDescent="0.25">
      <c r="A2880" s="6">
        <v>1849</v>
      </c>
      <c r="B2880" s="8" t="s">
        <v>405</v>
      </c>
      <c r="C2880" s="54" t="s">
        <v>1853</v>
      </c>
      <c r="D2880" s="8">
        <v>2020</v>
      </c>
      <c r="E2880" s="8"/>
      <c r="F2880" s="8">
        <v>501</v>
      </c>
      <c r="G2880" s="8">
        <v>13</v>
      </c>
      <c r="H2880" s="8">
        <v>669</v>
      </c>
    </row>
    <row r="2881" spans="1:8" s="7" customFormat="1" ht="21.75" hidden="1" customHeight="1" outlineLevel="1" x14ac:dyDescent="0.25">
      <c r="A2881" s="6">
        <v>1827</v>
      </c>
      <c r="B2881" s="8" t="s">
        <v>405</v>
      </c>
      <c r="C2881" s="54" t="s">
        <v>1021</v>
      </c>
      <c r="D2881" s="8">
        <v>2020</v>
      </c>
      <c r="E2881" s="8"/>
      <c r="F2881" s="8">
        <v>330</v>
      </c>
      <c r="G2881" s="8">
        <v>100</v>
      </c>
      <c r="H2881" s="8">
        <v>382</v>
      </c>
    </row>
    <row r="2882" spans="1:8" s="7" customFormat="1" ht="21.75" hidden="1" customHeight="1" outlineLevel="1" x14ac:dyDescent="0.25">
      <c r="A2882" s="6">
        <v>291</v>
      </c>
      <c r="B2882" s="8" t="s">
        <v>405</v>
      </c>
      <c r="C2882" s="54" t="s">
        <v>872</v>
      </c>
      <c r="D2882" s="8">
        <v>2020</v>
      </c>
      <c r="E2882" s="8"/>
      <c r="F2882" s="8">
        <v>25</v>
      </c>
      <c r="G2882" s="8">
        <v>15</v>
      </c>
      <c r="H2882" s="8">
        <v>152</v>
      </c>
    </row>
    <row r="2883" spans="1:8" s="7" customFormat="1" ht="21.75" hidden="1" customHeight="1" outlineLevel="1" x14ac:dyDescent="0.25">
      <c r="A2883" s="6">
        <v>695</v>
      </c>
      <c r="B2883" s="8" t="s">
        <v>405</v>
      </c>
      <c r="C2883" s="54" t="s">
        <v>1854</v>
      </c>
      <c r="D2883" s="8">
        <v>2020</v>
      </c>
      <c r="E2883" s="8"/>
      <c r="F2883" s="8">
        <v>408</v>
      </c>
      <c r="G2883" s="8">
        <v>15</v>
      </c>
      <c r="H2883" s="8">
        <v>519</v>
      </c>
    </row>
    <row r="2884" spans="1:8" s="7" customFormat="1" ht="21.75" hidden="1" customHeight="1" outlineLevel="1" x14ac:dyDescent="0.25">
      <c r="A2884" s="6">
        <v>319</v>
      </c>
      <c r="B2884" s="8" t="s">
        <v>405</v>
      </c>
      <c r="C2884" s="54" t="s">
        <v>1855</v>
      </c>
      <c r="D2884" s="8">
        <v>2020</v>
      </c>
      <c r="E2884" s="8"/>
      <c r="F2884" s="8">
        <v>95</v>
      </c>
      <c r="G2884" s="8">
        <v>5</v>
      </c>
      <c r="H2884" s="8">
        <v>219</v>
      </c>
    </row>
    <row r="2885" spans="1:8" s="7" customFormat="1" ht="21.75" hidden="1" customHeight="1" outlineLevel="1" x14ac:dyDescent="0.25">
      <c r="A2885" s="6">
        <v>901</v>
      </c>
      <c r="B2885" s="8" t="s">
        <v>405</v>
      </c>
      <c r="C2885" s="54" t="s">
        <v>1856</v>
      </c>
      <c r="D2885" s="8">
        <v>2020</v>
      </c>
      <c r="E2885" s="8"/>
      <c r="F2885" s="8">
        <v>330</v>
      </c>
      <c r="G2885" s="8">
        <v>100</v>
      </c>
      <c r="H2885" s="8">
        <v>380.43400000000003</v>
      </c>
    </row>
    <row r="2886" spans="1:8" s="7" customFormat="1" ht="21.75" hidden="1" customHeight="1" outlineLevel="1" x14ac:dyDescent="0.25">
      <c r="A2886" s="6">
        <v>1664</v>
      </c>
      <c r="B2886" s="8" t="s">
        <v>405</v>
      </c>
      <c r="C2886" s="54" t="s">
        <v>1857</v>
      </c>
      <c r="D2886" s="8">
        <v>2020</v>
      </c>
      <c r="E2886" s="8"/>
      <c r="F2886" s="8">
        <v>7</v>
      </c>
      <c r="G2886" s="8">
        <v>145</v>
      </c>
      <c r="H2886" s="8">
        <v>120.742</v>
      </c>
    </row>
    <row r="2887" spans="1:8" s="7" customFormat="1" ht="21.75" hidden="1" customHeight="1" outlineLevel="1" x14ac:dyDescent="0.25">
      <c r="A2887" s="6">
        <v>1662</v>
      </c>
      <c r="B2887" s="8" t="s">
        <v>405</v>
      </c>
      <c r="C2887" s="54" t="s">
        <v>1858</v>
      </c>
      <c r="D2887" s="8">
        <v>2020</v>
      </c>
      <c r="E2887" s="8"/>
      <c r="F2887" s="8">
        <v>30</v>
      </c>
      <c r="G2887" s="8">
        <v>15</v>
      </c>
      <c r="H2887" s="8">
        <v>150.28299999999999</v>
      </c>
    </row>
    <row r="2888" spans="1:8" s="7" customFormat="1" ht="21.75" hidden="1" customHeight="1" outlineLevel="1" x14ac:dyDescent="0.25">
      <c r="A2888" s="6">
        <v>1577</v>
      </c>
      <c r="B2888" s="8" t="s">
        <v>405</v>
      </c>
      <c r="C2888" s="54" t="s">
        <v>1859</v>
      </c>
      <c r="D2888" s="8">
        <v>2020</v>
      </c>
      <c r="E2888" s="8"/>
      <c r="F2888" s="8">
        <v>10</v>
      </c>
      <c r="G2888" s="8">
        <v>15</v>
      </c>
      <c r="H2888" s="8">
        <v>38.51</v>
      </c>
    </row>
    <row r="2889" spans="1:8" s="7" customFormat="1" ht="21.75" hidden="1" customHeight="1" outlineLevel="1" x14ac:dyDescent="0.25">
      <c r="A2889" s="6">
        <v>550</v>
      </c>
      <c r="B2889" s="8" t="s">
        <v>405</v>
      </c>
      <c r="C2889" s="54" t="s">
        <v>1860</v>
      </c>
      <c r="D2889" s="8">
        <v>2020</v>
      </c>
      <c r="E2889" s="8"/>
      <c r="F2889" s="8">
        <v>5</v>
      </c>
      <c r="G2889" s="8">
        <v>15</v>
      </c>
      <c r="H2889" s="8">
        <v>45.505000000000003</v>
      </c>
    </row>
    <row r="2890" spans="1:8" s="7" customFormat="1" ht="21.75" hidden="1" customHeight="1" outlineLevel="1" x14ac:dyDescent="0.25">
      <c r="A2890" s="6">
        <v>1558</v>
      </c>
      <c r="B2890" s="8" t="s">
        <v>405</v>
      </c>
      <c r="C2890" s="54" t="s">
        <v>1861</v>
      </c>
      <c r="D2890" s="8">
        <v>2020</v>
      </c>
      <c r="E2890" s="8"/>
      <c r="F2890" s="8">
        <v>90</v>
      </c>
      <c r="G2890" s="8">
        <v>15</v>
      </c>
      <c r="H2890" s="8">
        <v>170.065</v>
      </c>
    </row>
    <row r="2891" spans="1:8" s="7" customFormat="1" ht="21.75" hidden="1" customHeight="1" outlineLevel="1" x14ac:dyDescent="0.25">
      <c r="A2891" s="6">
        <v>529</v>
      </c>
      <c r="B2891" s="8" t="s">
        <v>405</v>
      </c>
      <c r="C2891" s="54" t="s">
        <v>1862</v>
      </c>
      <c r="D2891" s="8">
        <v>2020</v>
      </c>
      <c r="E2891" s="8"/>
      <c r="F2891" s="8">
        <v>15</v>
      </c>
      <c r="G2891" s="8">
        <v>145</v>
      </c>
      <c r="H2891" s="8">
        <v>159.54400000000001</v>
      </c>
    </row>
    <row r="2892" spans="1:8" s="7" customFormat="1" ht="21.75" hidden="1" customHeight="1" outlineLevel="1" x14ac:dyDescent="0.25">
      <c r="A2892" s="6">
        <v>1210</v>
      </c>
      <c r="B2892" s="8" t="s">
        <v>405</v>
      </c>
      <c r="C2892" s="54" t="s">
        <v>1863</v>
      </c>
      <c r="D2892" s="8">
        <v>2020</v>
      </c>
      <c r="E2892" s="8"/>
      <c r="F2892" s="8">
        <v>175</v>
      </c>
      <c r="G2892" s="8">
        <v>50</v>
      </c>
      <c r="H2892" s="8">
        <v>263.45</v>
      </c>
    </row>
    <row r="2893" spans="1:8" s="7" customFormat="1" ht="21.75" hidden="1" customHeight="1" outlineLevel="1" x14ac:dyDescent="0.25">
      <c r="A2893" s="6">
        <v>147</v>
      </c>
      <c r="B2893" s="8" t="s">
        <v>405</v>
      </c>
      <c r="C2893" s="54" t="s">
        <v>876</v>
      </c>
      <c r="D2893" s="8">
        <v>2020</v>
      </c>
      <c r="E2893" s="8"/>
      <c r="F2893" s="8">
        <v>542</v>
      </c>
      <c r="G2893" s="8">
        <v>300</v>
      </c>
      <c r="H2893" s="8">
        <v>496.12900000000002</v>
      </c>
    </row>
    <row r="2894" spans="1:8" s="7" customFormat="1" ht="21.75" hidden="1" customHeight="1" outlineLevel="1" x14ac:dyDescent="0.25">
      <c r="A2894" s="6">
        <v>177</v>
      </c>
      <c r="B2894" s="8" t="s">
        <v>405</v>
      </c>
      <c r="C2894" s="54" t="s">
        <v>877</v>
      </c>
      <c r="D2894" s="8">
        <v>2020</v>
      </c>
      <c r="E2894" s="8"/>
      <c r="F2894" s="8">
        <v>860</v>
      </c>
      <c r="G2894" s="8">
        <v>75</v>
      </c>
      <c r="H2894" s="8">
        <v>1144.4749999999999</v>
      </c>
    </row>
    <row r="2895" spans="1:8" s="7" customFormat="1" ht="21.75" hidden="1" customHeight="1" outlineLevel="1" x14ac:dyDescent="0.25">
      <c r="A2895" s="6">
        <v>1761</v>
      </c>
      <c r="B2895" s="8" t="s">
        <v>405</v>
      </c>
      <c r="C2895" s="54" t="s">
        <v>878</v>
      </c>
      <c r="D2895" s="8">
        <v>2020</v>
      </c>
      <c r="E2895" s="8"/>
      <c r="F2895" s="8">
        <v>10</v>
      </c>
      <c r="G2895" s="8">
        <v>100</v>
      </c>
      <c r="H2895" s="8">
        <v>59.578000000000003</v>
      </c>
    </row>
    <row r="2896" spans="1:8" s="7" customFormat="1" ht="21.75" hidden="1" customHeight="1" outlineLevel="1" x14ac:dyDescent="0.25">
      <c r="A2896" s="6">
        <v>444</v>
      </c>
      <c r="B2896" s="8" t="s">
        <v>405</v>
      </c>
      <c r="C2896" s="54" t="s">
        <v>879</v>
      </c>
      <c r="D2896" s="8">
        <v>2020</v>
      </c>
      <c r="E2896" s="8"/>
      <c r="F2896" s="8">
        <v>1328</v>
      </c>
      <c r="G2896" s="8">
        <v>642</v>
      </c>
      <c r="H2896" s="8">
        <v>1420.1389999999999</v>
      </c>
    </row>
    <row r="2897" spans="1:8" s="7" customFormat="1" ht="21.75" hidden="1" customHeight="1" outlineLevel="1" x14ac:dyDescent="0.25">
      <c r="A2897" s="6">
        <v>1718</v>
      </c>
      <c r="B2897" s="8" t="s">
        <v>405</v>
      </c>
      <c r="C2897" s="54" t="s">
        <v>1023</v>
      </c>
      <c r="D2897" s="8">
        <v>2020</v>
      </c>
      <c r="E2897" s="8"/>
      <c r="F2897" s="8">
        <v>3</v>
      </c>
      <c r="G2897" s="8">
        <v>15</v>
      </c>
      <c r="H2897" s="8">
        <v>49.942</v>
      </c>
    </row>
    <row r="2898" spans="1:8" s="7" customFormat="1" ht="21.75" hidden="1" customHeight="1" outlineLevel="1" x14ac:dyDescent="0.25">
      <c r="A2898" s="6">
        <v>249</v>
      </c>
      <c r="B2898" s="8" t="s">
        <v>405</v>
      </c>
      <c r="C2898" s="54" t="s">
        <v>1024</v>
      </c>
      <c r="D2898" s="8">
        <v>2020</v>
      </c>
      <c r="E2898" s="8"/>
      <c r="F2898" s="8">
        <v>571</v>
      </c>
      <c r="G2898" s="8">
        <v>285</v>
      </c>
      <c r="H2898" s="8">
        <v>715.35299999999995</v>
      </c>
    </row>
    <row r="2899" spans="1:8" s="7" customFormat="1" ht="21.75" hidden="1" customHeight="1" outlineLevel="1" x14ac:dyDescent="0.25">
      <c r="A2899" s="6">
        <v>1746</v>
      </c>
      <c r="B2899" s="8" t="s">
        <v>405</v>
      </c>
      <c r="C2899" s="54" t="s">
        <v>1431</v>
      </c>
      <c r="D2899" s="8">
        <v>2020</v>
      </c>
      <c r="E2899" s="8"/>
      <c r="F2899" s="8">
        <v>177</v>
      </c>
      <c r="G2899" s="8">
        <v>100</v>
      </c>
      <c r="H2899" s="8">
        <v>617.81799999999998</v>
      </c>
    </row>
    <row r="2900" spans="1:8" s="7" customFormat="1" ht="21.75" hidden="1" customHeight="1" outlineLevel="1" x14ac:dyDescent="0.25">
      <c r="A2900" s="6">
        <v>1715</v>
      </c>
      <c r="B2900" s="8" t="s">
        <v>405</v>
      </c>
      <c r="C2900" s="54" t="s">
        <v>882</v>
      </c>
      <c r="D2900" s="8">
        <v>2020</v>
      </c>
      <c r="E2900" s="8"/>
      <c r="F2900" s="8">
        <v>525</v>
      </c>
      <c r="G2900" s="8">
        <v>90</v>
      </c>
      <c r="H2900" s="8">
        <v>695.21299999999997</v>
      </c>
    </row>
    <row r="2901" spans="1:8" s="7" customFormat="1" ht="21.75" hidden="1" customHeight="1" outlineLevel="1" x14ac:dyDescent="0.25">
      <c r="A2901" s="6">
        <v>1446</v>
      </c>
      <c r="B2901" s="8" t="s">
        <v>405</v>
      </c>
      <c r="C2901" s="54" t="s">
        <v>1864</v>
      </c>
      <c r="D2901" s="8">
        <v>2020</v>
      </c>
      <c r="E2901" s="8"/>
      <c r="F2901" s="8">
        <v>65</v>
      </c>
      <c r="G2901" s="8">
        <v>15</v>
      </c>
      <c r="H2901" s="8">
        <v>180.30199999999999</v>
      </c>
    </row>
    <row r="2902" spans="1:8" s="7" customFormat="1" ht="21.75" hidden="1" customHeight="1" outlineLevel="1" x14ac:dyDescent="0.25">
      <c r="A2902" s="6">
        <v>395</v>
      </c>
      <c r="B2902" s="8" t="s">
        <v>405</v>
      </c>
      <c r="C2902" s="54" t="s">
        <v>1865</v>
      </c>
      <c r="D2902" s="8">
        <v>2020</v>
      </c>
      <c r="E2902" s="8"/>
      <c r="F2902" s="8">
        <v>523</v>
      </c>
      <c r="G2902" s="8">
        <v>15</v>
      </c>
      <c r="H2902" s="8">
        <v>657.31500000000005</v>
      </c>
    </row>
    <row r="2903" spans="1:8" s="7" customFormat="1" ht="21.75" hidden="1" customHeight="1" outlineLevel="1" x14ac:dyDescent="0.25">
      <c r="A2903" s="6">
        <v>684</v>
      </c>
      <c r="B2903" s="8" t="s">
        <v>405</v>
      </c>
      <c r="C2903" s="54" t="s">
        <v>884</v>
      </c>
      <c r="D2903" s="8">
        <v>2020</v>
      </c>
      <c r="E2903" s="8"/>
      <c r="F2903" s="8">
        <v>157</v>
      </c>
      <c r="G2903" s="8">
        <v>150</v>
      </c>
      <c r="H2903" s="8">
        <v>133.84</v>
      </c>
    </row>
    <row r="2904" spans="1:8" s="7" customFormat="1" ht="21.75" hidden="1" customHeight="1" outlineLevel="1" x14ac:dyDescent="0.25">
      <c r="A2904" s="6">
        <v>240</v>
      </c>
      <c r="B2904" s="8" t="s">
        <v>405</v>
      </c>
      <c r="C2904" s="54" t="s">
        <v>885</v>
      </c>
      <c r="D2904" s="8">
        <v>2020</v>
      </c>
      <c r="E2904" s="8"/>
      <c r="F2904" s="8">
        <v>940</v>
      </c>
      <c r="G2904" s="8">
        <v>172.5</v>
      </c>
      <c r="H2904" s="8">
        <v>1287.835</v>
      </c>
    </row>
    <row r="2905" spans="1:8" s="7" customFormat="1" ht="21.75" hidden="1" customHeight="1" outlineLevel="1" x14ac:dyDescent="0.25">
      <c r="A2905" s="6">
        <v>306</v>
      </c>
      <c r="B2905" s="8" t="s">
        <v>405</v>
      </c>
      <c r="C2905" s="54" t="s">
        <v>1866</v>
      </c>
      <c r="D2905" s="8">
        <v>2020</v>
      </c>
      <c r="E2905" s="8"/>
      <c r="F2905" s="8">
        <v>70</v>
      </c>
      <c r="G2905" s="8">
        <v>15</v>
      </c>
      <c r="H2905" s="8">
        <v>193.38300000000001</v>
      </c>
    </row>
    <row r="2906" spans="1:8" s="7" customFormat="1" ht="21.75" hidden="1" customHeight="1" outlineLevel="1" x14ac:dyDescent="0.25">
      <c r="A2906" s="6">
        <v>173</v>
      </c>
      <c r="B2906" s="8" t="s">
        <v>405</v>
      </c>
      <c r="C2906" s="54" t="s">
        <v>1867</v>
      </c>
      <c r="D2906" s="8">
        <v>2020</v>
      </c>
      <c r="E2906" s="8"/>
      <c r="F2906" s="8">
        <v>270</v>
      </c>
      <c r="G2906" s="8">
        <v>15</v>
      </c>
      <c r="H2906" s="8">
        <v>324.75599999999997</v>
      </c>
    </row>
    <row r="2907" spans="1:8" s="7" customFormat="1" ht="21.75" hidden="1" customHeight="1" outlineLevel="1" x14ac:dyDescent="0.25">
      <c r="A2907" s="6">
        <v>471</v>
      </c>
      <c r="B2907" s="8" t="s">
        <v>405</v>
      </c>
      <c r="C2907" s="54" t="s">
        <v>890</v>
      </c>
      <c r="D2907" s="8">
        <v>2020</v>
      </c>
      <c r="E2907" s="8"/>
      <c r="F2907" s="8">
        <v>4</v>
      </c>
      <c r="G2907" s="8">
        <v>60</v>
      </c>
      <c r="H2907" s="8">
        <v>59.26</v>
      </c>
    </row>
    <row r="2908" spans="1:8" s="7" customFormat="1" ht="21.75" hidden="1" customHeight="1" outlineLevel="1" x14ac:dyDescent="0.25">
      <c r="A2908" s="6">
        <v>1722</v>
      </c>
      <c r="B2908" s="8" t="s">
        <v>405</v>
      </c>
      <c r="C2908" s="54" t="s">
        <v>891</v>
      </c>
      <c r="D2908" s="8">
        <v>2020</v>
      </c>
      <c r="E2908" s="8"/>
      <c r="F2908" s="8">
        <v>341</v>
      </c>
      <c r="G2908" s="8">
        <v>180</v>
      </c>
      <c r="H2908" s="8">
        <v>555.82100000000003</v>
      </c>
    </row>
    <row r="2909" spans="1:8" s="7" customFormat="1" ht="21.75" hidden="1" customHeight="1" outlineLevel="1" x14ac:dyDescent="0.25">
      <c r="A2909" s="6">
        <v>577</v>
      </c>
      <c r="B2909" s="8" t="s">
        <v>405</v>
      </c>
      <c r="C2909" s="54" t="s">
        <v>892</v>
      </c>
      <c r="D2909" s="8">
        <v>2020</v>
      </c>
      <c r="E2909" s="8"/>
      <c r="F2909" s="8">
        <v>93</v>
      </c>
      <c r="G2909" s="8">
        <v>150</v>
      </c>
      <c r="H2909" s="8">
        <v>244.745</v>
      </c>
    </row>
    <row r="2910" spans="1:8" s="7" customFormat="1" ht="21.75" hidden="1" customHeight="1" outlineLevel="1" x14ac:dyDescent="0.25">
      <c r="A2910" s="6">
        <v>326</v>
      </c>
      <c r="B2910" s="8" t="s">
        <v>405</v>
      </c>
      <c r="C2910" s="54" t="s">
        <v>1027</v>
      </c>
      <c r="D2910" s="8">
        <v>2020</v>
      </c>
      <c r="E2910" s="8"/>
      <c r="F2910" s="8">
        <v>3176</v>
      </c>
      <c r="G2910" s="8">
        <v>1440</v>
      </c>
      <c r="H2910" s="8">
        <v>3614.9259999999999</v>
      </c>
    </row>
    <row r="2911" spans="1:8" s="7" customFormat="1" ht="21.75" hidden="1" customHeight="1" outlineLevel="1" x14ac:dyDescent="0.25">
      <c r="A2911" s="6">
        <v>247</v>
      </c>
      <c r="B2911" s="8" t="s">
        <v>405</v>
      </c>
      <c r="C2911" s="54" t="s">
        <v>1868</v>
      </c>
      <c r="D2911" s="8">
        <v>2020</v>
      </c>
      <c r="E2911" s="8"/>
      <c r="F2911" s="8">
        <v>201</v>
      </c>
      <c r="G2911" s="8">
        <v>15</v>
      </c>
      <c r="H2911" s="8">
        <v>326.07400000000001</v>
      </c>
    </row>
    <row r="2912" spans="1:8" s="7" customFormat="1" ht="21.75" hidden="1" customHeight="1" outlineLevel="1" x14ac:dyDescent="0.25">
      <c r="A2912" s="6">
        <v>370</v>
      </c>
      <c r="B2912" s="8" t="s">
        <v>405</v>
      </c>
      <c r="C2912" s="54" t="s">
        <v>894</v>
      </c>
      <c r="D2912" s="8">
        <v>2020</v>
      </c>
      <c r="E2912" s="8"/>
      <c r="F2912" s="8">
        <v>33</v>
      </c>
      <c r="G2912" s="8">
        <v>150</v>
      </c>
      <c r="H2912" s="8">
        <v>78.322999999999993</v>
      </c>
    </row>
    <row r="2913" spans="1:8" s="7" customFormat="1" ht="21.75" hidden="1" customHeight="1" outlineLevel="1" x14ac:dyDescent="0.25">
      <c r="A2913" s="6">
        <v>1755</v>
      </c>
      <c r="B2913" s="8" t="s">
        <v>405</v>
      </c>
      <c r="C2913" s="54" t="s">
        <v>1029</v>
      </c>
      <c r="D2913" s="8">
        <v>2020</v>
      </c>
      <c r="E2913" s="8"/>
      <c r="F2913" s="8">
        <v>21</v>
      </c>
      <c r="G2913" s="8">
        <v>50</v>
      </c>
      <c r="H2913" s="8">
        <v>97.924999999999997</v>
      </c>
    </row>
    <row r="2914" spans="1:8" s="7" customFormat="1" ht="21.75" hidden="1" customHeight="1" outlineLevel="1" x14ac:dyDescent="0.25">
      <c r="A2914" s="6">
        <v>397</v>
      </c>
      <c r="B2914" s="8" t="s">
        <v>405</v>
      </c>
      <c r="C2914" s="54" t="s">
        <v>896</v>
      </c>
      <c r="D2914" s="8">
        <v>2020</v>
      </c>
      <c r="E2914" s="8"/>
      <c r="F2914" s="8">
        <v>121</v>
      </c>
      <c r="G2914" s="8">
        <v>150</v>
      </c>
      <c r="H2914" s="8">
        <v>182.60400000000001</v>
      </c>
    </row>
    <row r="2915" spans="1:8" s="7" customFormat="1" ht="21.75" hidden="1" customHeight="1" outlineLevel="1" x14ac:dyDescent="0.25">
      <c r="A2915" s="6">
        <v>1741</v>
      </c>
      <c r="B2915" s="8" t="s">
        <v>405</v>
      </c>
      <c r="C2915" s="54" t="s">
        <v>897</v>
      </c>
      <c r="D2915" s="8">
        <v>2020</v>
      </c>
      <c r="E2915" s="8"/>
      <c r="F2915" s="8">
        <v>11</v>
      </c>
      <c r="G2915" s="8">
        <v>150</v>
      </c>
      <c r="H2915" s="8">
        <v>60.588999999999999</v>
      </c>
    </row>
    <row r="2916" spans="1:8" s="7" customFormat="1" ht="21.75" hidden="1" customHeight="1" outlineLevel="1" x14ac:dyDescent="0.25">
      <c r="A2916" s="6">
        <v>104</v>
      </c>
      <c r="B2916" s="8" t="s">
        <v>405</v>
      </c>
      <c r="C2916" s="54" t="s">
        <v>898</v>
      </c>
      <c r="D2916" s="8">
        <v>2020</v>
      </c>
      <c r="E2916" s="8"/>
      <c r="F2916" s="8">
        <v>7</v>
      </c>
      <c r="G2916" s="8">
        <v>40</v>
      </c>
      <c r="H2916" s="8">
        <v>29.056999999999999</v>
      </c>
    </row>
    <row r="2917" spans="1:8" s="7" customFormat="1" ht="21.75" hidden="1" customHeight="1" outlineLevel="1" x14ac:dyDescent="0.25">
      <c r="A2917" s="6">
        <v>1748</v>
      </c>
      <c r="B2917" s="8" t="s">
        <v>405</v>
      </c>
      <c r="C2917" s="54" t="s">
        <v>1030</v>
      </c>
      <c r="D2917" s="8">
        <v>2020</v>
      </c>
      <c r="E2917" s="8"/>
      <c r="F2917" s="8">
        <v>12</v>
      </c>
      <c r="G2917" s="8">
        <v>15</v>
      </c>
      <c r="H2917" s="8">
        <v>55.529000000000003</v>
      </c>
    </row>
    <row r="2918" spans="1:8" s="7" customFormat="1" ht="21.75" hidden="1" customHeight="1" outlineLevel="1" x14ac:dyDescent="0.25">
      <c r="A2918" s="6">
        <v>1647</v>
      </c>
      <c r="B2918" s="8" t="s">
        <v>405</v>
      </c>
      <c r="C2918" s="54" t="s">
        <v>893</v>
      </c>
      <c r="D2918" s="8">
        <v>2020</v>
      </c>
      <c r="E2918" s="8"/>
      <c r="F2918" s="8">
        <v>7</v>
      </c>
      <c r="G2918" s="8">
        <v>145</v>
      </c>
      <c r="H2918" s="8">
        <v>27.745999999999999</v>
      </c>
    </row>
    <row r="2919" spans="1:8" s="7" customFormat="1" ht="21.75" hidden="1" customHeight="1" outlineLevel="1" x14ac:dyDescent="0.25">
      <c r="A2919" s="6">
        <v>1739</v>
      </c>
      <c r="B2919" s="8" t="s">
        <v>405</v>
      </c>
      <c r="C2919" s="54" t="s">
        <v>1031</v>
      </c>
      <c r="D2919" s="8">
        <v>2020</v>
      </c>
      <c r="E2919" s="8"/>
      <c r="F2919" s="8">
        <v>256</v>
      </c>
      <c r="G2919" s="8">
        <v>290</v>
      </c>
      <c r="H2919" s="8">
        <v>315.065</v>
      </c>
    </row>
    <row r="2920" spans="1:8" s="7" customFormat="1" ht="21.75" hidden="1" customHeight="1" outlineLevel="1" x14ac:dyDescent="0.25">
      <c r="A2920" s="6">
        <v>424</v>
      </c>
      <c r="B2920" s="8" t="s">
        <v>405</v>
      </c>
      <c r="C2920" s="54" t="s">
        <v>1032</v>
      </c>
      <c r="D2920" s="8">
        <v>2020</v>
      </c>
      <c r="E2920" s="8"/>
      <c r="F2920" s="8">
        <v>196</v>
      </c>
      <c r="G2920" s="8">
        <v>80</v>
      </c>
      <c r="H2920" s="8">
        <v>243.40799999999999</v>
      </c>
    </row>
    <row r="2921" spans="1:8" s="7" customFormat="1" ht="21.75" hidden="1" customHeight="1" outlineLevel="1" x14ac:dyDescent="0.25">
      <c r="A2921" s="6">
        <v>1754</v>
      </c>
      <c r="B2921" s="8" t="s">
        <v>405</v>
      </c>
      <c r="C2921" s="54" t="s">
        <v>1035</v>
      </c>
      <c r="D2921" s="8">
        <v>2020</v>
      </c>
      <c r="E2921" s="8"/>
      <c r="F2921" s="8">
        <v>3</v>
      </c>
      <c r="G2921" s="8">
        <v>150</v>
      </c>
      <c r="H2921" s="8">
        <v>68.025999999999996</v>
      </c>
    </row>
    <row r="2922" spans="1:8" s="7" customFormat="1" ht="21.75" hidden="1" customHeight="1" outlineLevel="1" x14ac:dyDescent="0.25">
      <c r="A2922" s="6">
        <v>1639</v>
      </c>
      <c r="B2922" s="8" t="s">
        <v>405</v>
      </c>
      <c r="C2922" s="54" t="s">
        <v>1869</v>
      </c>
      <c r="D2922" s="8">
        <v>2020</v>
      </c>
      <c r="E2922" s="8"/>
      <c r="F2922" s="8">
        <v>652</v>
      </c>
      <c r="G2922" s="8">
        <v>90</v>
      </c>
      <c r="H2922" s="8">
        <v>808.09</v>
      </c>
    </row>
    <row r="2923" spans="1:8" s="7" customFormat="1" ht="21.75" hidden="1" customHeight="1" outlineLevel="1" x14ac:dyDescent="0.25">
      <c r="A2923" s="6">
        <v>1760</v>
      </c>
      <c r="B2923" s="8" t="s">
        <v>405</v>
      </c>
      <c r="C2923" s="54" t="s">
        <v>900</v>
      </c>
      <c r="D2923" s="8">
        <v>2020</v>
      </c>
      <c r="E2923" s="8"/>
      <c r="F2923" s="8">
        <v>65</v>
      </c>
      <c r="G2923" s="8">
        <v>150</v>
      </c>
      <c r="H2923" s="8">
        <v>153.69499999999999</v>
      </c>
    </row>
    <row r="2924" spans="1:8" s="7" customFormat="1" ht="21.75" hidden="1" customHeight="1" outlineLevel="1" x14ac:dyDescent="0.25">
      <c r="A2924" s="6">
        <v>1735</v>
      </c>
      <c r="B2924" s="8" t="s">
        <v>405</v>
      </c>
      <c r="C2924" s="54" t="s">
        <v>1524</v>
      </c>
      <c r="D2924" s="8">
        <v>2020</v>
      </c>
      <c r="E2924" s="8"/>
      <c r="F2924" s="8">
        <v>30</v>
      </c>
      <c r="G2924" s="8">
        <v>300</v>
      </c>
      <c r="H2924" s="8">
        <v>58.18</v>
      </c>
    </row>
    <row r="2925" spans="1:8" s="7" customFormat="1" ht="21.75" hidden="1" customHeight="1" outlineLevel="1" x14ac:dyDescent="0.25">
      <c r="A2925" s="6">
        <v>1742</v>
      </c>
      <c r="B2925" s="8" t="s">
        <v>405</v>
      </c>
      <c r="C2925" s="54" t="s">
        <v>901</v>
      </c>
      <c r="D2925" s="8">
        <v>2020</v>
      </c>
      <c r="E2925" s="8"/>
      <c r="F2925" s="8">
        <v>5</v>
      </c>
      <c r="G2925" s="8">
        <v>150</v>
      </c>
      <c r="H2925" s="8">
        <v>43.957000000000001</v>
      </c>
    </row>
    <row r="2926" spans="1:8" s="7" customFormat="1" ht="21.75" hidden="1" customHeight="1" outlineLevel="1" x14ac:dyDescent="0.25">
      <c r="A2926" s="6">
        <v>1736</v>
      </c>
      <c r="B2926" s="8" t="s">
        <v>405</v>
      </c>
      <c r="C2926" s="54" t="s">
        <v>905</v>
      </c>
      <c r="D2926" s="8">
        <v>2020</v>
      </c>
      <c r="E2926" s="8"/>
      <c r="F2926" s="8">
        <v>52</v>
      </c>
      <c r="G2926" s="8">
        <v>100</v>
      </c>
      <c r="H2926" s="8">
        <v>142.511</v>
      </c>
    </row>
    <row r="2927" spans="1:8" s="7" customFormat="1" ht="21.75" hidden="1" customHeight="1" outlineLevel="1" x14ac:dyDescent="0.25">
      <c r="A2927" s="6">
        <v>1607</v>
      </c>
      <c r="B2927" s="8" t="s">
        <v>405</v>
      </c>
      <c r="C2927" s="54" t="s">
        <v>1870</v>
      </c>
      <c r="D2927" s="8">
        <v>2020</v>
      </c>
      <c r="E2927" s="8"/>
      <c r="F2927" s="8">
        <v>984</v>
      </c>
      <c r="G2927" s="8">
        <v>75</v>
      </c>
      <c r="H2927" s="8">
        <v>1391.105</v>
      </c>
    </row>
    <row r="2928" spans="1:8" s="7" customFormat="1" ht="21.75" hidden="1" customHeight="1" outlineLevel="1" x14ac:dyDescent="0.25">
      <c r="A2928" s="6">
        <v>1713</v>
      </c>
      <c r="B2928" s="8" t="s">
        <v>405</v>
      </c>
      <c r="C2928" s="54" t="s">
        <v>906</v>
      </c>
      <c r="D2928" s="8">
        <v>2020</v>
      </c>
      <c r="E2928" s="8"/>
      <c r="F2928" s="8">
        <v>10</v>
      </c>
      <c r="G2928" s="8">
        <v>150</v>
      </c>
      <c r="H2928" s="8">
        <v>39.746000000000002</v>
      </c>
    </row>
    <row r="2929" spans="1:8" s="7" customFormat="1" ht="21.75" hidden="1" customHeight="1" outlineLevel="1" x14ac:dyDescent="0.25">
      <c r="A2929" s="6">
        <v>1747</v>
      </c>
      <c r="B2929" s="8" t="s">
        <v>405</v>
      </c>
      <c r="C2929" s="54" t="s">
        <v>907</v>
      </c>
      <c r="D2929" s="8">
        <v>2020</v>
      </c>
      <c r="E2929" s="8"/>
      <c r="F2929" s="8">
        <v>7</v>
      </c>
      <c r="G2929" s="8">
        <v>150</v>
      </c>
      <c r="H2929" s="8">
        <v>34.118000000000002</v>
      </c>
    </row>
    <row r="2930" spans="1:8" s="7" customFormat="1" ht="21.75" hidden="1" customHeight="1" outlineLevel="1" x14ac:dyDescent="0.25">
      <c r="A2930" s="6">
        <v>1565</v>
      </c>
      <c r="B2930" s="8" t="s">
        <v>405</v>
      </c>
      <c r="C2930" s="54" t="s">
        <v>1871</v>
      </c>
      <c r="D2930" s="8">
        <v>2020</v>
      </c>
      <c r="E2930" s="8"/>
      <c r="F2930" s="8">
        <v>238</v>
      </c>
      <c r="G2930" s="8">
        <v>128.01</v>
      </c>
      <c r="H2930" s="8">
        <v>470.58300000000003</v>
      </c>
    </row>
    <row r="2931" spans="1:8" s="7" customFormat="1" ht="21.75" hidden="1" customHeight="1" outlineLevel="1" x14ac:dyDescent="0.25">
      <c r="A2931" s="6">
        <v>1636</v>
      </c>
      <c r="B2931" s="8" t="s">
        <v>405</v>
      </c>
      <c r="C2931" s="54" t="s">
        <v>1872</v>
      </c>
      <c r="D2931" s="8">
        <v>2020</v>
      </c>
      <c r="E2931" s="8"/>
      <c r="F2931" s="8">
        <v>99</v>
      </c>
      <c r="G2931" s="8">
        <v>14</v>
      </c>
      <c r="H2931" s="8">
        <v>214.79599999999999</v>
      </c>
    </row>
    <row r="2932" spans="1:8" s="7" customFormat="1" ht="21.75" hidden="1" customHeight="1" outlineLevel="1" x14ac:dyDescent="0.25">
      <c r="A2932" s="6">
        <v>1883</v>
      </c>
      <c r="B2932" s="8" t="s">
        <v>405</v>
      </c>
      <c r="C2932" s="54" t="s">
        <v>1873</v>
      </c>
      <c r="D2932" s="8">
        <v>2020</v>
      </c>
      <c r="E2932" s="8"/>
      <c r="F2932" s="8">
        <v>203</v>
      </c>
      <c r="G2932" s="8">
        <v>10</v>
      </c>
      <c r="H2932" s="8">
        <v>290.97699999999998</v>
      </c>
    </row>
    <row r="2933" spans="1:8" s="7" customFormat="1" ht="21.75" hidden="1" customHeight="1" outlineLevel="1" x14ac:dyDescent="0.25">
      <c r="A2933" s="6">
        <v>1704</v>
      </c>
      <c r="B2933" s="8" t="s">
        <v>405</v>
      </c>
      <c r="C2933" s="54" t="s">
        <v>912</v>
      </c>
      <c r="D2933" s="8">
        <v>2020</v>
      </c>
      <c r="E2933" s="8"/>
      <c r="F2933" s="8">
        <v>2266</v>
      </c>
      <c r="G2933" s="8">
        <v>1020</v>
      </c>
      <c r="H2933" s="8">
        <v>3269.5720000000001</v>
      </c>
    </row>
    <row r="2934" spans="1:8" s="7" customFormat="1" ht="21.75" hidden="1" customHeight="1" outlineLevel="1" x14ac:dyDescent="0.25">
      <c r="A2934" s="6">
        <v>157</v>
      </c>
      <c r="B2934" s="8" t="s">
        <v>405</v>
      </c>
      <c r="C2934" s="54" t="s">
        <v>1874</v>
      </c>
      <c r="D2934" s="8">
        <v>2020</v>
      </c>
      <c r="E2934" s="8"/>
      <c r="F2934" s="8">
        <v>62</v>
      </c>
      <c r="G2934" s="8">
        <v>20</v>
      </c>
      <c r="H2934" s="8">
        <v>141.52600000000001</v>
      </c>
    </row>
    <row r="2935" spans="1:8" s="7" customFormat="1" ht="21.75" hidden="1" customHeight="1" outlineLevel="1" x14ac:dyDescent="0.25">
      <c r="A2935" s="6">
        <v>1891</v>
      </c>
      <c r="B2935" s="8" t="s">
        <v>405</v>
      </c>
      <c r="C2935" s="54" t="s">
        <v>1875</v>
      </c>
      <c r="D2935" s="8">
        <v>2020</v>
      </c>
      <c r="E2935" s="8"/>
      <c r="F2935" s="8">
        <v>175</v>
      </c>
      <c r="G2935" s="8">
        <v>8</v>
      </c>
      <c r="H2935" s="8">
        <v>225.05799999999999</v>
      </c>
    </row>
    <row r="2936" spans="1:8" s="7" customFormat="1" ht="21.75" hidden="1" customHeight="1" outlineLevel="1" x14ac:dyDescent="0.25">
      <c r="A2936" s="6">
        <v>1637</v>
      </c>
      <c r="B2936" s="8" t="s">
        <v>405</v>
      </c>
      <c r="C2936" s="54" t="s">
        <v>1876</v>
      </c>
      <c r="D2936" s="8">
        <v>2020</v>
      </c>
      <c r="E2936" s="8"/>
      <c r="F2936" s="8">
        <v>141</v>
      </c>
      <c r="G2936" s="8">
        <v>15</v>
      </c>
      <c r="H2936" s="8">
        <v>282.90100000000001</v>
      </c>
    </row>
    <row r="2937" spans="1:8" s="7" customFormat="1" ht="21.75" hidden="1" customHeight="1" outlineLevel="1" x14ac:dyDescent="0.25">
      <c r="A2937" s="6">
        <v>256</v>
      </c>
      <c r="B2937" s="8" t="s">
        <v>405</v>
      </c>
      <c r="C2937" s="54" t="s">
        <v>914</v>
      </c>
      <c r="D2937" s="8">
        <v>2020</v>
      </c>
      <c r="E2937" s="8"/>
      <c r="F2937" s="8">
        <v>345</v>
      </c>
      <c r="G2937" s="8">
        <v>90</v>
      </c>
      <c r="H2937" s="8">
        <v>411.726</v>
      </c>
    </row>
    <row r="2938" spans="1:8" s="7" customFormat="1" ht="21.75" hidden="1" customHeight="1" outlineLevel="1" x14ac:dyDescent="0.25">
      <c r="A2938" s="6">
        <v>1909</v>
      </c>
      <c r="B2938" s="8" t="s">
        <v>405</v>
      </c>
      <c r="C2938" s="54" t="s">
        <v>1877</v>
      </c>
      <c r="D2938" s="8">
        <v>2020</v>
      </c>
      <c r="E2938" s="8"/>
      <c r="F2938" s="8">
        <v>30</v>
      </c>
      <c r="G2938" s="8">
        <v>150</v>
      </c>
      <c r="H2938" s="8">
        <v>63.441000000000003</v>
      </c>
    </row>
    <row r="2939" spans="1:8" s="7" customFormat="1" ht="21.75" hidden="1" customHeight="1" outlineLevel="1" x14ac:dyDescent="0.25">
      <c r="A2939" s="6">
        <v>1665</v>
      </c>
      <c r="B2939" s="8" t="s">
        <v>405</v>
      </c>
      <c r="C2939" s="54" t="s">
        <v>916</v>
      </c>
      <c r="D2939" s="8">
        <v>2020</v>
      </c>
      <c r="E2939" s="8"/>
      <c r="F2939" s="8">
        <v>30</v>
      </c>
      <c r="G2939" s="8">
        <v>150</v>
      </c>
      <c r="H2939" s="8">
        <v>75.456000000000003</v>
      </c>
    </row>
    <row r="2940" spans="1:8" s="7" customFormat="1" ht="21.75" hidden="1" customHeight="1" outlineLevel="1" x14ac:dyDescent="0.25">
      <c r="A2940" s="6">
        <v>813</v>
      </c>
      <c r="B2940" s="8" t="s">
        <v>405</v>
      </c>
      <c r="C2940" s="54" t="s">
        <v>1036</v>
      </c>
      <c r="D2940" s="8">
        <v>2020</v>
      </c>
      <c r="E2940" s="8"/>
      <c r="F2940" s="8">
        <v>20</v>
      </c>
      <c r="G2940" s="8">
        <v>150</v>
      </c>
      <c r="H2940" s="8">
        <v>67.891999999999996</v>
      </c>
    </row>
    <row r="2941" spans="1:8" s="7" customFormat="1" ht="21.75" hidden="1" customHeight="1" outlineLevel="1" x14ac:dyDescent="0.25">
      <c r="A2941" s="6">
        <v>517</v>
      </c>
      <c r="B2941" s="8" t="s">
        <v>405</v>
      </c>
      <c r="C2941" s="54" t="s">
        <v>917</v>
      </c>
      <c r="D2941" s="8">
        <v>2020</v>
      </c>
      <c r="E2941" s="8"/>
      <c r="F2941" s="8">
        <v>350</v>
      </c>
      <c r="G2941" s="8">
        <v>68</v>
      </c>
      <c r="H2941" s="8">
        <v>532.06299999999999</v>
      </c>
    </row>
    <row r="2942" spans="1:8" s="7" customFormat="1" ht="21.75" hidden="1" customHeight="1" outlineLevel="1" x14ac:dyDescent="0.25">
      <c r="A2942" s="6">
        <v>440</v>
      </c>
      <c r="B2942" s="8" t="s">
        <v>405</v>
      </c>
      <c r="C2942" s="54" t="s">
        <v>1038</v>
      </c>
      <c r="D2942" s="8">
        <v>2020</v>
      </c>
      <c r="E2942" s="8"/>
      <c r="F2942" s="8">
        <v>60</v>
      </c>
      <c r="G2942" s="8">
        <v>100</v>
      </c>
      <c r="H2942" s="8">
        <v>36.628999999999998</v>
      </c>
    </row>
    <row r="2943" spans="1:8" s="7" customFormat="1" ht="21.75" hidden="1" customHeight="1" outlineLevel="1" x14ac:dyDescent="0.25">
      <c r="A2943" s="6">
        <v>123</v>
      </c>
      <c r="B2943" s="8" t="s">
        <v>405</v>
      </c>
      <c r="C2943" s="54" t="s">
        <v>919</v>
      </c>
      <c r="D2943" s="8">
        <v>2020</v>
      </c>
      <c r="E2943" s="8"/>
      <c r="F2943" s="8">
        <v>166</v>
      </c>
      <c r="G2943" s="8">
        <v>30</v>
      </c>
      <c r="H2943" s="8">
        <v>274.2989</v>
      </c>
    </row>
    <row r="2944" spans="1:8" s="7" customFormat="1" ht="21.75" hidden="1" customHeight="1" outlineLevel="1" x14ac:dyDescent="0.25">
      <c r="A2944" s="6">
        <v>1666</v>
      </c>
      <c r="B2944" s="8" t="s">
        <v>405</v>
      </c>
      <c r="C2944" s="54" t="s">
        <v>920</v>
      </c>
      <c r="D2944" s="8">
        <v>2020</v>
      </c>
      <c r="E2944" s="8"/>
      <c r="F2944" s="8">
        <v>438</v>
      </c>
      <c r="G2944" s="8">
        <v>10</v>
      </c>
      <c r="H2944" s="8">
        <v>545.2097</v>
      </c>
    </row>
    <row r="2945" spans="1:8" s="7" customFormat="1" ht="21.75" hidden="1" customHeight="1" outlineLevel="1" x14ac:dyDescent="0.25">
      <c r="A2945" s="6">
        <v>673</v>
      </c>
      <c r="B2945" s="8" t="s">
        <v>405</v>
      </c>
      <c r="C2945" s="54" t="s">
        <v>1878</v>
      </c>
      <c r="D2945" s="8">
        <v>2020</v>
      </c>
      <c r="E2945" s="8"/>
      <c r="F2945" s="8">
        <v>612</v>
      </c>
      <c r="G2945" s="8">
        <v>5</v>
      </c>
      <c r="H2945" s="8">
        <v>852.90700000000004</v>
      </c>
    </row>
    <row r="2946" spans="1:8" s="7" customFormat="1" ht="21.75" hidden="1" customHeight="1" outlineLevel="1" x14ac:dyDescent="0.25">
      <c r="A2946" s="6">
        <v>885</v>
      </c>
      <c r="B2946" s="8" t="s">
        <v>405</v>
      </c>
      <c r="C2946" s="54" t="s">
        <v>1879</v>
      </c>
      <c r="D2946" s="8">
        <v>2020</v>
      </c>
      <c r="E2946" s="8"/>
      <c r="F2946" s="8">
        <v>381</v>
      </c>
      <c r="G2946" s="8">
        <v>15</v>
      </c>
      <c r="H2946" s="8">
        <v>545.38599999999997</v>
      </c>
    </row>
    <row r="2947" spans="1:8" s="7" customFormat="1" ht="21.75" hidden="1" customHeight="1" outlineLevel="1" x14ac:dyDescent="0.25">
      <c r="A2947" s="6">
        <v>1656</v>
      </c>
      <c r="B2947" s="8" t="s">
        <v>405</v>
      </c>
      <c r="C2947" s="54" t="s">
        <v>922</v>
      </c>
      <c r="D2947" s="8">
        <v>2020</v>
      </c>
      <c r="E2947" s="8"/>
      <c r="F2947" s="8">
        <v>137</v>
      </c>
      <c r="G2947" s="8">
        <v>150</v>
      </c>
      <c r="H2947" s="8">
        <v>211.47499999999999</v>
      </c>
    </row>
    <row r="2948" spans="1:8" s="7" customFormat="1" ht="21.75" hidden="1" customHeight="1" outlineLevel="1" x14ac:dyDescent="0.25">
      <c r="A2948" s="6">
        <v>906</v>
      </c>
      <c r="B2948" s="8" t="s">
        <v>405</v>
      </c>
      <c r="C2948" s="54" t="s">
        <v>1880</v>
      </c>
      <c r="D2948" s="8">
        <v>2020</v>
      </c>
      <c r="E2948" s="8"/>
      <c r="F2948" s="8">
        <v>326</v>
      </c>
      <c r="G2948" s="8">
        <v>90</v>
      </c>
      <c r="H2948" s="8">
        <v>441.00700000000001</v>
      </c>
    </row>
    <row r="2949" spans="1:8" s="7" customFormat="1" ht="21.75" hidden="1" customHeight="1" outlineLevel="1" x14ac:dyDescent="0.25">
      <c r="A2949" s="6">
        <v>890</v>
      </c>
      <c r="B2949" s="8" t="s">
        <v>405</v>
      </c>
      <c r="C2949" s="54" t="s">
        <v>1881</v>
      </c>
      <c r="D2949" s="8">
        <v>2020</v>
      </c>
      <c r="E2949" s="8"/>
      <c r="F2949" s="8">
        <v>634</v>
      </c>
      <c r="G2949" s="8">
        <v>120</v>
      </c>
      <c r="H2949" s="8">
        <v>798.05899999999997</v>
      </c>
    </row>
    <row r="2950" spans="1:8" s="7" customFormat="1" ht="21.75" hidden="1" customHeight="1" outlineLevel="1" x14ac:dyDescent="0.25">
      <c r="A2950" s="6">
        <v>963</v>
      </c>
      <c r="B2950" s="8" t="s">
        <v>405</v>
      </c>
      <c r="C2950" s="54" t="s">
        <v>1882</v>
      </c>
      <c r="D2950" s="8">
        <v>2020</v>
      </c>
      <c r="E2950" s="8"/>
      <c r="F2950" s="8">
        <v>475</v>
      </c>
      <c r="G2950" s="8">
        <v>30</v>
      </c>
      <c r="H2950" s="8">
        <v>662.65700000000004</v>
      </c>
    </row>
    <row r="2951" spans="1:8" s="7" customFormat="1" ht="21.75" hidden="1" customHeight="1" outlineLevel="1" x14ac:dyDescent="0.25">
      <c r="A2951" s="6">
        <v>542</v>
      </c>
      <c r="B2951" s="8" t="s">
        <v>405</v>
      </c>
      <c r="C2951" s="54" t="s">
        <v>923</v>
      </c>
      <c r="D2951" s="8">
        <v>2020</v>
      </c>
      <c r="E2951" s="8"/>
      <c r="F2951" s="8">
        <v>45</v>
      </c>
      <c r="G2951" s="8">
        <v>130</v>
      </c>
      <c r="H2951" s="8">
        <v>139.535</v>
      </c>
    </row>
    <row r="2952" spans="1:8" s="7" customFormat="1" ht="21.75" hidden="1" customHeight="1" outlineLevel="1" x14ac:dyDescent="0.25">
      <c r="A2952" s="6">
        <v>610</v>
      </c>
      <c r="B2952" s="8" t="s">
        <v>405</v>
      </c>
      <c r="C2952" s="54" t="s">
        <v>1039</v>
      </c>
      <c r="D2952" s="8">
        <v>2020</v>
      </c>
      <c r="E2952" s="8"/>
      <c r="F2952" s="8">
        <v>221</v>
      </c>
      <c r="G2952" s="8">
        <v>46.5</v>
      </c>
      <c r="H2952" s="8">
        <v>336.54899999999998</v>
      </c>
    </row>
    <row r="2953" spans="1:8" s="7" customFormat="1" ht="21.75" hidden="1" customHeight="1" outlineLevel="1" x14ac:dyDescent="0.25">
      <c r="A2953" s="6">
        <v>1654</v>
      </c>
      <c r="B2953" s="8" t="s">
        <v>405</v>
      </c>
      <c r="C2953" s="54" t="s">
        <v>1041</v>
      </c>
      <c r="D2953" s="8">
        <v>2020</v>
      </c>
      <c r="E2953" s="8"/>
      <c r="F2953" s="8">
        <v>30</v>
      </c>
      <c r="G2953" s="8">
        <v>150</v>
      </c>
      <c r="H2953" s="8">
        <v>52.968000000000004</v>
      </c>
    </row>
    <row r="2954" spans="1:8" s="7" customFormat="1" ht="21.75" hidden="1" customHeight="1" outlineLevel="1" x14ac:dyDescent="0.25">
      <c r="A2954" s="6">
        <v>674</v>
      </c>
      <c r="B2954" s="8" t="s">
        <v>405</v>
      </c>
      <c r="C2954" s="54" t="s">
        <v>1042</v>
      </c>
      <c r="D2954" s="8">
        <v>2020</v>
      </c>
      <c r="E2954" s="8"/>
      <c r="F2954" s="8">
        <v>177</v>
      </c>
      <c r="G2954" s="8">
        <v>35</v>
      </c>
      <c r="H2954" s="8">
        <v>317.87</v>
      </c>
    </row>
    <row r="2955" spans="1:8" s="7" customFormat="1" ht="21.75" hidden="1" customHeight="1" outlineLevel="1" x14ac:dyDescent="0.25">
      <c r="A2955" s="6">
        <v>950</v>
      </c>
      <c r="B2955" s="8" t="s">
        <v>405</v>
      </c>
      <c r="C2955" s="54" t="s">
        <v>1883</v>
      </c>
      <c r="D2955" s="8">
        <v>2020</v>
      </c>
      <c r="E2955" s="8"/>
      <c r="F2955" s="8">
        <v>100</v>
      </c>
      <c r="G2955" s="8">
        <v>150</v>
      </c>
      <c r="H2955" s="8">
        <v>186.21100000000001</v>
      </c>
    </row>
    <row r="2956" spans="1:8" s="7" customFormat="1" ht="21.75" hidden="1" customHeight="1" outlineLevel="1" x14ac:dyDescent="0.25">
      <c r="A2956" s="6">
        <v>1046</v>
      </c>
      <c r="B2956" s="8" t="s">
        <v>405</v>
      </c>
      <c r="C2956" s="54" t="s">
        <v>924</v>
      </c>
      <c r="D2956" s="8">
        <v>2020</v>
      </c>
      <c r="E2956" s="8"/>
      <c r="F2956" s="8">
        <v>30</v>
      </c>
      <c r="G2956" s="8">
        <v>150</v>
      </c>
      <c r="H2956" s="8">
        <v>28.802</v>
      </c>
    </row>
    <row r="2957" spans="1:8" s="7" customFormat="1" ht="21.75" hidden="1" customHeight="1" outlineLevel="1" x14ac:dyDescent="0.25">
      <c r="A2957" s="6">
        <v>398</v>
      </c>
      <c r="B2957" s="8" t="s">
        <v>405</v>
      </c>
      <c r="C2957" s="54" t="s">
        <v>925</v>
      </c>
      <c r="D2957" s="8">
        <v>2020</v>
      </c>
      <c r="E2957" s="8"/>
      <c r="F2957" s="8">
        <v>1456</v>
      </c>
      <c r="G2957" s="8">
        <v>310</v>
      </c>
      <c r="H2957" s="8">
        <v>2295.3780000000002</v>
      </c>
    </row>
    <row r="2958" spans="1:8" s="7" customFormat="1" ht="21.75" hidden="1" customHeight="1" outlineLevel="1" x14ac:dyDescent="0.25">
      <c r="A2958" s="6">
        <v>670</v>
      </c>
      <c r="B2958" s="8" t="s">
        <v>405</v>
      </c>
      <c r="C2958" s="54" t="s">
        <v>1043</v>
      </c>
      <c r="D2958" s="8">
        <v>2020</v>
      </c>
      <c r="E2958" s="8"/>
      <c r="F2958" s="8">
        <v>254</v>
      </c>
      <c r="G2958" s="8">
        <v>45</v>
      </c>
      <c r="H2958" s="8">
        <v>361.70699999999999</v>
      </c>
    </row>
    <row r="2959" spans="1:8" s="7" customFormat="1" ht="21.75" hidden="1" customHeight="1" outlineLevel="1" x14ac:dyDescent="0.25">
      <c r="A2959" s="6">
        <v>1026</v>
      </c>
      <c r="B2959" s="8" t="s">
        <v>405</v>
      </c>
      <c r="C2959" s="54" t="s">
        <v>926</v>
      </c>
      <c r="D2959" s="8">
        <v>2020</v>
      </c>
      <c r="E2959" s="8"/>
      <c r="F2959" s="8">
        <v>5</v>
      </c>
      <c r="G2959" s="8">
        <v>150</v>
      </c>
      <c r="H2959" s="8">
        <v>46.8</v>
      </c>
    </row>
    <row r="2960" spans="1:8" s="7" customFormat="1" ht="21.75" hidden="1" customHeight="1" outlineLevel="1" x14ac:dyDescent="0.25">
      <c r="A2960" s="6">
        <v>1669</v>
      </c>
      <c r="B2960" s="8" t="s">
        <v>405</v>
      </c>
      <c r="C2960" s="54" t="s">
        <v>927</v>
      </c>
      <c r="D2960" s="8">
        <v>2020</v>
      </c>
      <c r="E2960" s="8"/>
      <c r="F2960" s="8">
        <v>46</v>
      </c>
      <c r="G2960" s="8">
        <v>70</v>
      </c>
      <c r="H2960" s="8">
        <v>159.5198</v>
      </c>
    </row>
    <row r="2961" spans="1:8" s="7" customFormat="1" ht="21.75" hidden="1" customHeight="1" outlineLevel="1" x14ac:dyDescent="0.25">
      <c r="A2961" s="6">
        <v>1892</v>
      </c>
      <c r="B2961" s="8" t="s">
        <v>405</v>
      </c>
      <c r="C2961" s="54" t="s">
        <v>1884</v>
      </c>
      <c r="D2961" s="8">
        <v>2020</v>
      </c>
      <c r="E2961" s="8"/>
      <c r="F2961" s="8">
        <v>230</v>
      </c>
      <c r="G2961" s="8">
        <v>10</v>
      </c>
      <c r="H2961" s="8">
        <v>398.15800000000002</v>
      </c>
    </row>
    <row r="2962" spans="1:8" s="7" customFormat="1" ht="21.75" hidden="1" customHeight="1" outlineLevel="1" x14ac:dyDescent="0.25">
      <c r="A2962" s="6">
        <v>742</v>
      </c>
      <c r="B2962" s="8" t="s">
        <v>405</v>
      </c>
      <c r="C2962" s="54" t="s">
        <v>928</v>
      </c>
      <c r="D2962" s="8">
        <v>2020</v>
      </c>
      <c r="E2962" s="8"/>
      <c r="F2962" s="8">
        <v>30</v>
      </c>
      <c r="G2962" s="8">
        <v>150</v>
      </c>
      <c r="H2962" s="8">
        <v>77.613</v>
      </c>
    </row>
    <row r="2963" spans="1:8" s="7" customFormat="1" ht="21.75" hidden="1" customHeight="1" outlineLevel="1" x14ac:dyDescent="0.25">
      <c r="A2963" s="6">
        <v>646</v>
      </c>
      <c r="B2963" s="8" t="s">
        <v>405</v>
      </c>
      <c r="C2963" s="54" t="s">
        <v>929</v>
      </c>
      <c r="D2963" s="8">
        <v>2020</v>
      </c>
      <c r="E2963" s="8"/>
      <c r="F2963" s="8">
        <v>172</v>
      </c>
      <c r="G2963" s="8">
        <v>70</v>
      </c>
      <c r="H2963" s="8">
        <v>268.44400000000002</v>
      </c>
    </row>
    <row r="2964" spans="1:8" s="7" customFormat="1" ht="21.75" hidden="1" customHeight="1" outlineLevel="1" x14ac:dyDescent="0.25">
      <c r="A2964" s="6">
        <v>1767</v>
      </c>
      <c r="B2964" s="8" t="s">
        <v>405</v>
      </c>
      <c r="C2964" s="54" t="s">
        <v>931</v>
      </c>
      <c r="D2964" s="8">
        <v>2020</v>
      </c>
      <c r="E2964" s="8"/>
      <c r="F2964" s="8">
        <v>10</v>
      </c>
      <c r="G2964" s="8">
        <v>110</v>
      </c>
      <c r="H2964" s="8">
        <v>46.277999999999999</v>
      </c>
    </row>
    <row r="2965" spans="1:8" s="7" customFormat="1" ht="21.75" hidden="1" customHeight="1" outlineLevel="1" x14ac:dyDescent="0.25">
      <c r="A2965" s="6">
        <v>1655</v>
      </c>
      <c r="B2965" s="8" t="s">
        <v>405</v>
      </c>
      <c r="C2965" s="54" t="s">
        <v>1044</v>
      </c>
      <c r="D2965" s="8">
        <v>2020</v>
      </c>
      <c r="E2965" s="8"/>
      <c r="F2965" s="8">
        <v>20</v>
      </c>
      <c r="G2965" s="8">
        <v>60</v>
      </c>
      <c r="H2965" s="8">
        <v>26.393999999999998</v>
      </c>
    </row>
    <row r="2966" spans="1:8" s="7" customFormat="1" ht="21.75" hidden="1" customHeight="1" outlineLevel="1" x14ac:dyDescent="0.25">
      <c r="A2966" s="6">
        <v>1728</v>
      </c>
      <c r="B2966" s="8" t="s">
        <v>405</v>
      </c>
      <c r="C2966" s="54" t="s">
        <v>932</v>
      </c>
      <c r="D2966" s="8">
        <v>2020</v>
      </c>
      <c r="E2966" s="8"/>
      <c r="F2966" s="8">
        <v>20</v>
      </c>
      <c r="G2966" s="8">
        <v>150</v>
      </c>
      <c r="H2966" s="8">
        <v>35.097000000000001</v>
      </c>
    </row>
    <row r="2967" spans="1:8" s="7" customFormat="1" ht="21.75" hidden="1" customHeight="1" outlineLevel="1" x14ac:dyDescent="0.25">
      <c r="A2967" s="6">
        <v>1653</v>
      </c>
      <c r="B2967" s="8" t="s">
        <v>405</v>
      </c>
      <c r="C2967" s="54" t="s">
        <v>934</v>
      </c>
      <c r="D2967" s="8">
        <v>2020</v>
      </c>
      <c r="E2967" s="8"/>
      <c r="F2967" s="8">
        <v>15</v>
      </c>
      <c r="G2967" s="8">
        <v>149</v>
      </c>
      <c r="H2967" s="8">
        <v>23.869</v>
      </c>
    </row>
    <row r="2968" spans="1:8" s="7" customFormat="1" ht="21.75" hidden="1" customHeight="1" outlineLevel="1" x14ac:dyDescent="0.25">
      <c r="A2968" s="6">
        <v>1649</v>
      </c>
      <c r="B2968" s="8" t="s">
        <v>405</v>
      </c>
      <c r="C2968" s="54" t="s">
        <v>935</v>
      </c>
      <c r="D2968" s="8">
        <v>2020</v>
      </c>
      <c r="E2968" s="8"/>
      <c r="F2968" s="8">
        <v>2612</v>
      </c>
      <c r="G2968" s="8">
        <v>423</v>
      </c>
      <c r="H2968" s="8">
        <v>3298.4895000000001</v>
      </c>
    </row>
    <row r="2969" spans="1:8" s="7" customFormat="1" ht="21.75" hidden="1" customHeight="1" outlineLevel="1" x14ac:dyDescent="0.25">
      <c r="A2969" s="6">
        <v>191</v>
      </c>
      <c r="B2969" s="8" t="s">
        <v>405</v>
      </c>
      <c r="C2969" s="54" t="s">
        <v>1885</v>
      </c>
      <c r="D2969" s="8">
        <v>2020</v>
      </c>
      <c r="E2969" s="8"/>
      <c r="F2969" s="8">
        <v>150</v>
      </c>
      <c r="G2969" s="8">
        <v>30</v>
      </c>
      <c r="H2969" s="8">
        <v>230.61699999999999</v>
      </c>
    </row>
    <row r="2970" spans="1:8" s="7" customFormat="1" ht="21.75" hidden="1" customHeight="1" outlineLevel="1" x14ac:dyDescent="0.25">
      <c r="A2970" s="6">
        <v>172</v>
      </c>
      <c r="B2970" s="8" t="s">
        <v>405</v>
      </c>
      <c r="C2970" s="54" t="s">
        <v>937</v>
      </c>
      <c r="D2970" s="8">
        <v>2020</v>
      </c>
      <c r="E2970" s="8"/>
      <c r="F2970" s="8">
        <v>42</v>
      </c>
      <c r="G2970" s="8">
        <v>100</v>
      </c>
      <c r="H2970" s="8">
        <v>68.742000000000004</v>
      </c>
    </row>
    <row r="2971" spans="1:8" s="7" customFormat="1" ht="21.75" hidden="1" customHeight="1" outlineLevel="1" x14ac:dyDescent="0.25">
      <c r="A2971" s="6">
        <v>1708</v>
      </c>
      <c r="B2971" s="8" t="s">
        <v>405</v>
      </c>
      <c r="C2971" s="54" t="s">
        <v>938</v>
      </c>
      <c r="D2971" s="8">
        <v>2020</v>
      </c>
      <c r="E2971" s="8"/>
      <c r="F2971" s="8">
        <v>20</v>
      </c>
      <c r="G2971" s="8">
        <v>368</v>
      </c>
      <c r="H2971" s="8">
        <v>182.01599999999999</v>
      </c>
    </row>
    <row r="2972" spans="1:8" s="7" customFormat="1" ht="21.75" hidden="1" customHeight="1" outlineLevel="1" x14ac:dyDescent="0.25">
      <c r="A2972" s="6">
        <v>1893</v>
      </c>
      <c r="B2972" s="8" t="s">
        <v>405</v>
      </c>
      <c r="C2972" s="54" t="s">
        <v>1886</v>
      </c>
      <c r="D2972" s="8">
        <v>2020</v>
      </c>
      <c r="E2972" s="8"/>
      <c r="F2972" s="8">
        <v>100</v>
      </c>
      <c r="G2972" s="8">
        <v>15</v>
      </c>
      <c r="H2972" s="8">
        <v>174.83199999999999</v>
      </c>
    </row>
    <row r="2973" spans="1:8" s="7" customFormat="1" ht="21.75" hidden="1" customHeight="1" outlineLevel="1" x14ac:dyDescent="0.25">
      <c r="A2973" s="6">
        <v>1911</v>
      </c>
      <c r="B2973" s="8" t="s">
        <v>405</v>
      </c>
      <c r="C2973" s="54" t="s">
        <v>1887</v>
      </c>
      <c r="D2973" s="8">
        <v>2020</v>
      </c>
      <c r="E2973" s="8"/>
      <c r="F2973" s="8">
        <v>332</v>
      </c>
      <c r="G2973" s="8">
        <v>30</v>
      </c>
      <c r="H2973" s="8">
        <v>474.63299999999998</v>
      </c>
    </row>
    <row r="2974" spans="1:8" s="7" customFormat="1" ht="21.75" hidden="1" customHeight="1" outlineLevel="1" x14ac:dyDescent="0.25">
      <c r="A2974" s="6">
        <v>1659</v>
      </c>
      <c r="B2974" s="8" t="s">
        <v>405</v>
      </c>
      <c r="C2974" s="54" t="s">
        <v>1046</v>
      </c>
      <c r="D2974" s="8">
        <v>2020</v>
      </c>
      <c r="E2974" s="8"/>
      <c r="F2974" s="8">
        <v>107</v>
      </c>
      <c r="G2974" s="8">
        <v>80</v>
      </c>
      <c r="H2974" s="8">
        <v>250.749</v>
      </c>
    </row>
    <row r="2975" spans="1:8" s="7" customFormat="1" ht="21.75" hidden="1" customHeight="1" outlineLevel="1" x14ac:dyDescent="0.25">
      <c r="A2975" s="6">
        <v>1075</v>
      </c>
      <c r="B2975" s="8" t="s">
        <v>405</v>
      </c>
      <c r="C2975" s="54" t="s">
        <v>1888</v>
      </c>
      <c r="D2975" s="8">
        <v>2020</v>
      </c>
      <c r="E2975" s="8"/>
      <c r="F2975" s="8">
        <v>155</v>
      </c>
      <c r="G2975" s="8">
        <v>90</v>
      </c>
      <c r="H2975" s="8">
        <v>398.15699999999998</v>
      </c>
    </row>
    <row r="2976" spans="1:8" s="7" customFormat="1" ht="21.75" hidden="1" customHeight="1" outlineLevel="1" x14ac:dyDescent="0.25">
      <c r="A2976" s="6">
        <v>1663</v>
      </c>
      <c r="B2976" s="8" t="s">
        <v>405</v>
      </c>
      <c r="C2976" s="54" t="s">
        <v>1048</v>
      </c>
      <c r="D2976" s="8">
        <v>2020</v>
      </c>
      <c r="E2976" s="8"/>
      <c r="F2976" s="8">
        <v>272</v>
      </c>
      <c r="G2976" s="8">
        <v>50</v>
      </c>
      <c r="H2976" s="8">
        <v>292.79300000000001</v>
      </c>
    </row>
    <row r="2977" spans="1:8" s="7" customFormat="1" ht="21.75" hidden="1" customHeight="1" outlineLevel="1" x14ac:dyDescent="0.25">
      <c r="A2977" s="6">
        <v>1705</v>
      </c>
      <c r="B2977" s="8" t="s">
        <v>405</v>
      </c>
      <c r="C2977" s="54" t="s">
        <v>944</v>
      </c>
      <c r="D2977" s="8">
        <v>2020</v>
      </c>
      <c r="E2977" s="8"/>
      <c r="F2977" s="8">
        <v>28</v>
      </c>
      <c r="G2977" s="8">
        <v>264</v>
      </c>
      <c r="H2977" s="8">
        <v>93.637</v>
      </c>
    </row>
    <row r="2978" spans="1:8" s="7" customFormat="1" ht="21.75" hidden="1" customHeight="1" outlineLevel="1" x14ac:dyDescent="0.25">
      <c r="A2978" s="6">
        <v>168</v>
      </c>
      <c r="B2978" s="8" t="s">
        <v>405</v>
      </c>
      <c r="C2978" s="54" t="s">
        <v>945</v>
      </c>
      <c r="D2978" s="8">
        <v>2020</v>
      </c>
      <c r="E2978" s="8"/>
      <c r="F2978" s="8">
        <v>35</v>
      </c>
      <c r="G2978" s="8">
        <v>70</v>
      </c>
      <c r="H2978" s="8">
        <v>104.02800000000001</v>
      </c>
    </row>
    <row r="2979" spans="1:8" s="7" customFormat="1" ht="21.75" hidden="1" customHeight="1" outlineLevel="1" x14ac:dyDescent="0.25">
      <c r="A2979" s="6">
        <v>137</v>
      </c>
      <c r="B2979" s="8" t="s">
        <v>405</v>
      </c>
      <c r="C2979" s="54" t="s">
        <v>946</v>
      </c>
      <c r="D2979" s="8">
        <v>2020</v>
      </c>
      <c r="E2979" s="8"/>
      <c r="F2979" s="8">
        <v>95</v>
      </c>
      <c r="G2979" s="8">
        <v>71</v>
      </c>
      <c r="H2979" s="8">
        <v>44.006999999999998</v>
      </c>
    </row>
    <row r="2980" spans="1:8" s="7" customFormat="1" ht="21.75" hidden="1" customHeight="1" outlineLevel="1" x14ac:dyDescent="0.25">
      <c r="A2980" s="6">
        <v>1667</v>
      </c>
      <c r="B2980" s="8" t="s">
        <v>405</v>
      </c>
      <c r="C2980" s="54" t="s">
        <v>947</v>
      </c>
      <c r="D2980" s="8">
        <v>2020</v>
      </c>
      <c r="E2980" s="8"/>
      <c r="F2980" s="8">
        <v>27</v>
      </c>
      <c r="G2980" s="8">
        <v>120</v>
      </c>
      <c r="H2980" s="8">
        <v>67.983000000000004</v>
      </c>
    </row>
    <row r="2981" spans="1:8" s="7" customFormat="1" ht="21.75" hidden="1" customHeight="1" outlineLevel="1" x14ac:dyDescent="0.25">
      <c r="A2981" s="6">
        <v>1900</v>
      </c>
      <c r="B2981" s="8" t="s">
        <v>405</v>
      </c>
      <c r="C2981" s="54" t="s">
        <v>1889</v>
      </c>
      <c r="D2981" s="8">
        <v>2020</v>
      </c>
      <c r="E2981" s="8"/>
      <c r="F2981" s="8">
        <v>289</v>
      </c>
      <c r="G2981" s="8">
        <v>14</v>
      </c>
      <c r="H2981" s="8">
        <v>346.738</v>
      </c>
    </row>
    <row r="2982" spans="1:8" s="7" customFormat="1" ht="18.75" hidden="1" customHeight="1" outlineLevel="1" x14ac:dyDescent="0.25">
      <c r="A2982" s="6">
        <v>2510</v>
      </c>
      <c r="B2982" s="8" t="s">
        <v>405</v>
      </c>
      <c r="C2982" s="54" t="s">
        <v>407</v>
      </c>
      <c r="D2982" s="8">
        <v>2019</v>
      </c>
      <c r="E2982" s="8"/>
      <c r="F2982" s="8">
        <v>220</v>
      </c>
      <c r="G2982" s="8">
        <v>15</v>
      </c>
      <c r="H2982" s="8">
        <v>166</v>
      </c>
    </row>
    <row r="2983" spans="1:8" s="7" customFormat="1" ht="18.75" hidden="1" customHeight="1" outlineLevel="1" x14ac:dyDescent="0.25">
      <c r="A2983" s="6">
        <v>1302</v>
      </c>
      <c r="B2983" s="8" t="s">
        <v>405</v>
      </c>
      <c r="C2983" s="54" t="s">
        <v>408</v>
      </c>
      <c r="D2983" s="8">
        <v>2019</v>
      </c>
      <c r="E2983" s="8"/>
      <c r="F2983" s="8">
        <v>421</v>
      </c>
      <c r="G2983" s="8">
        <v>115</v>
      </c>
      <c r="H2983" s="8">
        <v>490.67899999999997</v>
      </c>
    </row>
    <row r="2984" spans="1:8" s="7" customFormat="1" ht="18.75" hidden="1" customHeight="1" outlineLevel="1" x14ac:dyDescent="0.25">
      <c r="A2984" s="6">
        <v>1295</v>
      </c>
      <c r="B2984" s="8" t="s">
        <v>405</v>
      </c>
      <c r="C2984" s="54" t="s">
        <v>409</v>
      </c>
      <c r="D2984" s="8">
        <v>2019</v>
      </c>
      <c r="E2984" s="8"/>
      <c r="F2984" s="8">
        <v>550</v>
      </c>
      <c r="G2984" s="8">
        <v>15</v>
      </c>
      <c r="H2984" s="8">
        <v>610.37199999999996</v>
      </c>
    </row>
    <row r="2985" spans="1:8" s="7" customFormat="1" ht="18.75" hidden="1" customHeight="1" outlineLevel="1" x14ac:dyDescent="0.25">
      <c r="A2985" s="6">
        <v>1340</v>
      </c>
      <c r="B2985" s="8" t="s">
        <v>405</v>
      </c>
      <c r="C2985" s="54" t="s">
        <v>410</v>
      </c>
      <c r="D2985" s="8">
        <v>2019</v>
      </c>
      <c r="E2985" s="8"/>
      <c r="F2985" s="8">
        <v>30</v>
      </c>
      <c r="G2985" s="8">
        <v>15</v>
      </c>
      <c r="H2985" s="8">
        <v>64.123999999999995</v>
      </c>
    </row>
    <row r="2986" spans="1:8" s="7" customFormat="1" ht="18.75" hidden="1" customHeight="1" outlineLevel="1" x14ac:dyDescent="0.25">
      <c r="A2986" s="6">
        <v>6705</v>
      </c>
      <c r="B2986" s="8" t="s">
        <v>405</v>
      </c>
      <c r="C2986" s="54" t="s">
        <v>411</v>
      </c>
      <c r="D2986" s="8">
        <v>2019</v>
      </c>
      <c r="E2986" s="8"/>
      <c r="F2986" s="8">
        <v>25</v>
      </c>
      <c r="G2986" s="8">
        <v>15</v>
      </c>
      <c r="H2986" s="8">
        <v>66.054000000000002</v>
      </c>
    </row>
    <row r="2987" spans="1:8" s="7" customFormat="1" ht="18.75" hidden="1" customHeight="1" outlineLevel="1" x14ac:dyDescent="0.25">
      <c r="A2987" s="6">
        <v>1537</v>
      </c>
      <c r="B2987" s="8" t="s">
        <v>405</v>
      </c>
      <c r="C2987" s="54" t="s">
        <v>412</v>
      </c>
      <c r="D2987" s="8">
        <v>2019</v>
      </c>
      <c r="E2987" s="8"/>
      <c r="F2987" s="8">
        <v>10</v>
      </c>
      <c r="G2987" s="8">
        <v>25</v>
      </c>
      <c r="H2987" s="8">
        <v>55.055</v>
      </c>
    </row>
    <row r="2988" spans="1:8" s="7" customFormat="1" ht="18.75" hidden="1" customHeight="1" outlineLevel="1" x14ac:dyDescent="0.25">
      <c r="A2988" s="6">
        <v>1459</v>
      </c>
      <c r="B2988" s="8" t="s">
        <v>405</v>
      </c>
      <c r="C2988" s="54" t="s">
        <v>413</v>
      </c>
      <c r="D2988" s="8">
        <v>2019</v>
      </c>
      <c r="E2988" s="8"/>
      <c r="F2988" s="8">
        <v>60</v>
      </c>
      <c r="G2988" s="8">
        <v>15</v>
      </c>
      <c r="H2988" s="8">
        <v>139.59</v>
      </c>
    </row>
    <row r="2989" spans="1:8" s="7" customFormat="1" ht="18.75" hidden="1" customHeight="1" outlineLevel="1" x14ac:dyDescent="0.25">
      <c r="A2989" s="6">
        <v>6706</v>
      </c>
      <c r="B2989" s="8" t="s">
        <v>405</v>
      </c>
      <c r="C2989" s="54" t="s">
        <v>414</v>
      </c>
      <c r="D2989" s="8">
        <v>2019</v>
      </c>
      <c r="E2989" s="8"/>
      <c r="F2989" s="8">
        <v>30</v>
      </c>
      <c r="G2989" s="8">
        <v>46.14</v>
      </c>
      <c r="H2989" s="8">
        <v>104.91</v>
      </c>
    </row>
    <row r="2990" spans="1:8" s="7" customFormat="1" ht="18.75" hidden="1" customHeight="1" outlineLevel="1" x14ac:dyDescent="0.25">
      <c r="A2990" s="6">
        <v>1351</v>
      </c>
      <c r="B2990" s="8" t="s">
        <v>405</v>
      </c>
      <c r="C2990" s="54" t="s">
        <v>415</v>
      </c>
      <c r="D2990" s="8">
        <v>2019</v>
      </c>
      <c r="E2990" s="8"/>
      <c r="F2990" s="8">
        <v>300</v>
      </c>
      <c r="G2990" s="8">
        <v>80</v>
      </c>
      <c r="H2990" s="8">
        <v>457.09500000000003</v>
      </c>
    </row>
    <row r="2991" spans="1:8" s="7" customFormat="1" ht="18.75" hidden="1" customHeight="1" outlineLevel="1" x14ac:dyDescent="0.25">
      <c r="A2991" s="6">
        <v>1532</v>
      </c>
      <c r="B2991" s="8" t="s">
        <v>405</v>
      </c>
      <c r="C2991" s="54" t="s">
        <v>416</v>
      </c>
      <c r="D2991" s="8">
        <v>2019</v>
      </c>
      <c r="E2991" s="8"/>
      <c r="F2991" s="8">
        <v>310</v>
      </c>
      <c r="G2991" s="8">
        <v>15</v>
      </c>
      <c r="H2991" s="8">
        <v>632.17600000000004</v>
      </c>
    </row>
    <row r="2992" spans="1:8" s="7" customFormat="1" ht="18.75" hidden="1" customHeight="1" outlineLevel="1" x14ac:dyDescent="0.25">
      <c r="A2992" s="6">
        <v>1767</v>
      </c>
      <c r="B2992" s="8" t="s">
        <v>405</v>
      </c>
      <c r="C2992" s="54" t="s">
        <v>417</v>
      </c>
      <c r="D2992" s="8">
        <v>2019</v>
      </c>
      <c r="E2992" s="8"/>
      <c r="F2992" s="8">
        <v>20</v>
      </c>
      <c r="G2992" s="8">
        <v>15</v>
      </c>
      <c r="H2992" s="8">
        <v>41.609000000000002</v>
      </c>
    </row>
    <row r="2993" spans="1:8" s="7" customFormat="1" ht="18.75" hidden="1" customHeight="1" outlineLevel="1" x14ac:dyDescent="0.25">
      <c r="A2993" s="6">
        <v>6707</v>
      </c>
      <c r="B2993" s="8" t="s">
        <v>405</v>
      </c>
      <c r="C2993" s="54" t="s">
        <v>418</v>
      </c>
      <c r="D2993" s="8">
        <v>2019</v>
      </c>
      <c r="E2993" s="8"/>
      <c r="F2993" s="8">
        <v>704</v>
      </c>
      <c r="G2993" s="8">
        <v>90</v>
      </c>
      <c r="H2993" s="8">
        <v>859.16099999999994</v>
      </c>
    </row>
    <row r="2994" spans="1:8" s="7" customFormat="1" ht="18.75" hidden="1" customHeight="1" outlineLevel="1" x14ac:dyDescent="0.25">
      <c r="A2994" s="6">
        <v>2239</v>
      </c>
      <c r="B2994" s="8" t="s">
        <v>405</v>
      </c>
      <c r="C2994" s="54" t="s">
        <v>419</v>
      </c>
      <c r="D2994" s="8">
        <v>2019</v>
      </c>
      <c r="E2994" s="8"/>
      <c r="F2994" s="8">
        <v>90</v>
      </c>
      <c r="G2994" s="8">
        <v>15</v>
      </c>
      <c r="H2994" s="8">
        <v>125.32299999999999</v>
      </c>
    </row>
    <row r="2995" spans="1:8" s="7" customFormat="1" ht="18.75" hidden="1" customHeight="1" outlineLevel="1" x14ac:dyDescent="0.25">
      <c r="A2995" s="6">
        <v>2292</v>
      </c>
      <c r="B2995" s="8" t="s">
        <v>405</v>
      </c>
      <c r="C2995" s="54" t="s">
        <v>420</v>
      </c>
      <c r="D2995" s="8">
        <v>2019</v>
      </c>
      <c r="E2995" s="8"/>
      <c r="F2995" s="8">
        <v>40</v>
      </c>
      <c r="G2995" s="8">
        <v>15</v>
      </c>
      <c r="H2995" s="8">
        <v>89.819000000000003</v>
      </c>
    </row>
    <row r="2996" spans="1:8" s="7" customFormat="1" ht="18.75" hidden="1" customHeight="1" outlineLevel="1" x14ac:dyDescent="0.25">
      <c r="A2996" s="6">
        <v>2845</v>
      </c>
      <c r="B2996" s="8" t="s">
        <v>405</v>
      </c>
      <c r="C2996" s="54" t="s">
        <v>421</v>
      </c>
      <c r="D2996" s="8">
        <v>2019</v>
      </c>
      <c r="E2996" s="8"/>
      <c r="F2996" s="8">
        <v>80</v>
      </c>
      <c r="G2996" s="8">
        <v>80</v>
      </c>
      <c r="H2996" s="8">
        <v>156.81200000000001</v>
      </c>
    </row>
    <row r="2997" spans="1:8" s="7" customFormat="1" ht="18.75" hidden="1" customHeight="1" outlineLevel="1" x14ac:dyDescent="0.25">
      <c r="A2997" s="6">
        <v>2776</v>
      </c>
      <c r="B2997" s="8" t="s">
        <v>405</v>
      </c>
      <c r="C2997" s="54" t="s">
        <v>422</v>
      </c>
      <c r="D2997" s="8">
        <v>2019</v>
      </c>
      <c r="E2997" s="8"/>
      <c r="F2997" s="8">
        <v>155</v>
      </c>
      <c r="G2997" s="8">
        <v>10</v>
      </c>
      <c r="H2997" s="8">
        <v>179.86699999999999</v>
      </c>
    </row>
    <row r="2998" spans="1:8" s="7" customFormat="1" ht="18.75" hidden="1" customHeight="1" outlineLevel="1" x14ac:dyDescent="0.25">
      <c r="A2998" s="6">
        <v>6708</v>
      </c>
      <c r="B2998" s="8" t="s">
        <v>405</v>
      </c>
      <c r="C2998" s="54" t="s">
        <v>423</v>
      </c>
      <c r="D2998" s="8">
        <v>2019</v>
      </c>
      <c r="E2998" s="8"/>
      <c r="F2998" s="8">
        <v>10</v>
      </c>
      <c r="G2998" s="8">
        <v>36.369999999999997</v>
      </c>
      <c r="H2998" s="8">
        <v>51.319000000000003</v>
      </c>
    </row>
    <row r="2999" spans="1:8" s="7" customFormat="1" ht="18.75" hidden="1" customHeight="1" outlineLevel="1" x14ac:dyDescent="0.25">
      <c r="A2999" s="6">
        <v>4369</v>
      </c>
      <c r="B2999" s="8" t="s">
        <v>405</v>
      </c>
      <c r="C2999" s="54" t="s">
        <v>424</v>
      </c>
      <c r="D2999" s="8">
        <v>2019</v>
      </c>
      <c r="E2999" s="8"/>
      <c r="F2999" s="8">
        <v>35</v>
      </c>
      <c r="G2999" s="8">
        <v>120</v>
      </c>
      <c r="H2999" s="8">
        <v>103.148</v>
      </c>
    </row>
    <row r="3000" spans="1:8" s="7" customFormat="1" ht="18.75" hidden="1" customHeight="1" outlineLevel="1" x14ac:dyDescent="0.25">
      <c r="A3000" s="6">
        <v>4247</v>
      </c>
      <c r="B3000" s="8" t="s">
        <v>405</v>
      </c>
      <c r="C3000" s="54" t="s">
        <v>425</v>
      </c>
      <c r="D3000" s="8">
        <v>2019</v>
      </c>
      <c r="E3000" s="8"/>
      <c r="F3000" s="8">
        <v>50</v>
      </c>
      <c r="G3000" s="8">
        <v>15</v>
      </c>
      <c r="H3000" s="8">
        <v>181.39</v>
      </c>
    </row>
    <row r="3001" spans="1:8" s="7" customFormat="1" ht="18.75" hidden="1" customHeight="1" outlineLevel="1" x14ac:dyDescent="0.25">
      <c r="A3001" s="6">
        <v>4179</v>
      </c>
      <c r="B3001" s="8" t="s">
        <v>405</v>
      </c>
      <c r="C3001" s="54" t="s">
        <v>426</v>
      </c>
      <c r="D3001" s="8">
        <v>2019</v>
      </c>
      <c r="E3001" s="8"/>
      <c r="F3001" s="8">
        <v>220</v>
      </c>
      <c r="G3001" s="8">
        <v>15</v>
      </c>
      <c r="H3001" s="8">
        <v>213.369</v>
      </c>
    </row>
    <row r="3002" spans="1:8" s="7" customFormat="1" ht="18.75" hidden="1" customHeight="1" outlineLevel="1" x14ac:dyDescent="0.25">
      <c r="A3002" s="6">
        <v>892</v>
      </c>
      <c r="B3002" s="8" t="s">
        <v>405</v>
      </c>
      <c r="C3002" s="54" t="s">
        <v>427</v>
      </c>
      <c r="D3002" s="8">
        <v>2019</v>
      </c>
      <c r="E3002" s="8"/>
      <c r="F3002" s="8">
        <v>371</v>
      </c>
      <c r="G3002" s="8">
        <v>15</v>
      </c>
      <c r="H3002" s="8">
        <v>702</v>
      </c>
    </row>
    <row r="3003" spans="1:8" s="7" customFormat="1" ht="18.75" hidden="1" customHeight="1" outlineLevel="1" x14ac:dyDescent="0.25">
      <c r="A3003" s="6">
        <v>6709</v>
      </c>
      <c r="B3003" s="8" t="s">
        <v>405</v>
      </c>
      <c r="C3003" s="54" t="s">
        <v>428</v>
      </c>
      <c r="D3003" s="8">
        <v>2019</v>
      </c>
      <c r="E3003" s="8"/>
      <c r="F3003" s="8">
        <v>665</v>
      </c>
      <c r="G3003" s="8">
        <v>15</v>
      </c>
      <c r="H3003" s="8">
        <v>1200</v>
      </c>
    </row>
    <row r="3004" spans="1:8" s="7" customFormat="1" ht="18.75" hidden="1" customHeight="1" outlineLevel="1" x14ac:dyDescent="0.25">
      <c r="A3004" s="6">
        <v>6710</v>
      </c>
      <c r="B3004" s="8" t="s">
        <v>405</v>
      </c>
      <c r="C3004" s="54" t="s">
        <v>379</v>
      </c>
      <c r="D3004" s="8">
        <v>2019</v>
      </c>
      <c r="E3004" s="8"/>
      <c r="F3004" s="8">
        <v>202</v>
      </c>
      <c r="G3004" s="8">
        <v>15</v>
      </c>
      <c r="H3004" s="8">
        <v>259</v>
      </c>
    </row>
    <row r="3005" spans="1:8" s="7" customFormat="1" ht="18.75" hidden="1" customHeight="1" outlineLevel="1" x14ac:dyDescent="0.25">
      <c r="A3005" s="6">
        <v>983</v>
      </c>
      <c r="B3005" s="8" t="s">
        <v>405</v>
      </c>
      <c r="C3005" s="54" t="s">
        <v>429</v>
      </c>
      <c r="D3005" s="8">
        <v>2019</v>
      </c>
      <c r="E3005" s="8"/>
      <c r="F3005" s="8">
        <v>690</v>
      </c>
      <c r="G3005" s="8">
        <v>15</v>
      </c>
      <c r="H3005" s="8">
        <v>574</v>
      </c>
    </row>
    <row r="3006" spans="1:8" s="7" customFormat="1" ht="18.75" hidden="1" customHeight="1" outlineLevel="1" x14ac:dyDescent="0.25">
      <c r="A3006" s="6">
        <v>1208</v>
      </c>
      <c r="B3006" s="8" t="s">
        <v>405</v>
      </c>
      <c r="C3006" s="54" t="s">
        <v>430</v>
      </c>
      <c r="D3006" s="8">
        <v>2019</v>
      </c>
      <c r="E3006" s="8"/>
      <c r="F3006" s="8">
        <v>440</v>
      </c>
      <c r="G3006" s="8">
        <v>15</v>
      </c>
      <c r="H3006" s="8">
        <v>751</v>
      </c>
    </row>
    <row r="3007" spans="1:8" s="7" customFormat="1" ht="18.75" hidden="1" customHeight="1" outlineLevel="1" x14ac:dyDescent="0.25">
      <c r="A3007" s="6">
        <v>6711</v>
      </c>
      <c r="B3007" s="8" t="s">
        <v>405</v>
      </c>
      <c r="C3007" s="54" t="s">
        <v>431</v>
      </c>
      <c r="D3007" s="8">
        <v>2019</v>
      </c>
      <c r="E3007" s="8"/>
      <c r="F3007" s="8">
        <v>194</v>
      </c>
      <c r="G3007" s="8">
        <v>15</v>
      </c>
      <c r="H3007" s="8">
        <v>278</v>
      </c>
    </row>
    <row r="3008" spans="1:8" s="7" customFormat="1" ht="18.75" hidden="1" customHeight="1" outlineLevel="1" x14ac:dyDescent="0.25">
      <c r="A3008" s="6">
        <v>2050</v>
      </c>
      <c r="B3008" s="8" t="s">
        <v>405</v>
      </c>
      <c r="C3008" s="54" t="s">
        <v>307</v>
      </c>
      <c r="D3008" s="8">
        <v>2019</v>
      </c>
      <c r="E3008" s="8"/>
      <c r="F3008" s="8">
        <v>55</v>
      </c>
      <c r="G3008" s="8">
        <v>30</v>
      </c>
      <c r="H3008" s="8">
        <v>134</v>
      </c>
    </row>
    <row r="3009" spans="1:8" s="7" customFormat="1" ht="18.75" hidden="1" customHeight="1" outlineLevel="1" x14ac:dyDescent="0.25">
      <c r="A3009" s="6">
        <v>6712</v>
      </c>
      <c r="B3009" s="8" t="s">
        <v>405</v>
      </c>
      <c r="C3009" s="54" t="s">
        <v>432</v>
      </c>
      <c r="D3009" s="8">
        <v>2019</v>
      </c>
      <c r="E3009" s="8"/>
      <c r="F3009" s="8">
        <v>726</v>
      </c>
      <c r="G3009" s="8">
        <v>15</v>
      </c>
      <c r="H3009" s="8">
        <v>1048</v>
      </c>
    </row>
    <row r="3010" spans="1:8" s="7" customFormat="1" ht="18.75" hidden="1" customHeight="1" outlineLevel="1" x14ac:dyDescent="0.25">
      <c r="A3010" s="6">
        <v>6696</v>
      </c>
      <c r="B3010" s="8" t="s">
        <v>405</v>
      </c>
      <c r="C3010" s="54" t="s">
        <v>312</v>
      </c>
      <c r="D3010" s="8">
        <v>2019</v>
      </c>
      <c r="E3010" s="8"/>
      <c r="F3010" s="8">
        <v>194</v>
      </c>
      <c r="G3010" s="8">
        <v>15</v>
      </c>
      <c r="H3010" s="8">
        <v>230</v>
      </c>
    </row>
    <row r="3011" spans="1:8" s="7" customFormat="1" ht="18.75" hidden="1" customHeight="1" outlineLevel="1" x14ac:dyDescent="0.25">
      <c r="A3011" s="6">
        <v>6713</v>
      </c>
      <c r="B3011" s="8" t="s">
        <v>405</v>
      </c>
      <c r="C3011" s="54" t="s">
        <v>433</v>
      </c>
      <c r="D3011" s="8">
        <v>2019</v>
      </c>
      <c r="E3011" s="8"/>
      <c r="F3011" s="8">
        <v>301</v>
      </c>
      <c r="G3011" s="8">
        <v>15</v>
      </c>
      <c r="H3011" s="8">
        <v>461</v>
      </c>
    </row>
    <row r="3012" spans="1:8" s="7" customFormat="1" ht="18.75" hidden="1" customHeight="1" outlineLevel="1" x14ac:dyDescent="0.25">
      <c r="A3012" s="6">
        <v>6714</v>
      </c>
      <c r="B3012" s="8" t="s">
        <v>405</v>
      </c>
      <c r="C3012" s="54" t="s">
        <v>434</v>
      </c>
      <c r="D3012" s="8">
        <v>2019</v>
      </c>
      <c r="E3012" s="8"/>
      <c r="F3012" s="8">
        <v>383</v>
      </c>
      <c r="G3012" s="8">
        <v>15</v>
      </c>
      <c r="H3012" s="8">
        <v>433</v>
      </c>
    </row>
    <row r="3013" spans="1:8" s="7" customFormat="1" ht="18.75" hidden="1" customHeight="1" outlineLevel="1" x14ac:dyDescent="0.25">
      <c r="A3013" s="6">
        <v>2227</v>
      </c>
      <c r="B3013" s="8" t="s">
        <v>405</v>
      </c>
      <c r="C3013" s="54" t="s">
        <v>435</v>
      </c>
      <c r="D3013" s="8">
        <v>2019</v>
      </c>
      <c r="E3013" s="8"/>
      <c r="F3013" s="8">
        <v>341</v>
      </c>
      <c r="G3013" s="8">
        <v>15</v>
      </c>
      <c r="H3013" s="8">
        <v>485</v>
      </c>
    </row>
    <row r="3014" spans="1:8" s="7" customFormat="1" ht="18.75" hidden="1" customHeight="1" outlineLevel="1" x14ac:dyDescent="0.25">
      <c r="A3014" s="6">
        <v>2736</v>
      </c>
      <c r="B3014" s="8" t="s">
        <v>405</v>
      </c>
      <c r="C3014" s="54" t="s">
        <v>436</v>
      </c>
      <c r="D3014" s="8">
        <v>2019</v>
      </c>
      <c r="E3014" s="8"/>
      <c r="F3014" s="8">
        <v>103</v>
      </c>
      <c r="G3014" s="8">
        <v>110</v>
      </c>
      <c r="H3014" s="8">
        <v>219.77</v>
      </c>
    </row>
    <row r="3015" spans="1:8" s="7" customFormat="1" ht="18.75" hidden="1" customHeight="1" outlineLevel="1" x14ac:dyDescent="0.25">
      <c r="A3015" s="6">
        <v>6715</v>
      </c>
      <c r="B3015" s="8" t="s">
        <v>405</v>
      </c>
      <c r="C3015" s="54" t="s">
        <v>437</v>
      </c>
      <c r="D3015" s="8">
        <v>2019</v>
      </c>
      <c r="E3015" s="8"/>
      <c r="F3015" s="8">
        <v>63</v>
      </c>
      <c r="G3015" s="8">
        <v>90</v>
      </c>
      <c r="H3015" s="8">
        <v>156.363</v>
      </c>
    </row>
    <row r="3016" spans="1:8" s="7" customFormat="1" ht="18.75" hidden="1" customHeight="1" outlineLevel="1" x14ac:dyDescent="0.25">
      <c r="A3016" s="6">
        <v>7003</v>
      </c>
      <c r="B3016" s="8" t="s">
        <v>405</v>
      </c>
      <c r="C3016" s="54" t="s">
        <v>438</v>
      </c>
      <c r="D3016" s="8">
        <v>2019</v>
      </c>
      <c r="E3016" s="8"/>
      <c r="F3016" s="8">
        <v>135</v>
      </c>
      <c r="G3016" s="8">
        <v>15</v>
      </c>
      <c r="H3016" s="8">
        <v>153</v>
      </c>
    </row>
    <row r="3017" spans="1:8" s="7" customFormat="1" ht="18.75" hidden="1" customHeight="1" outlineLevel="1" x14ac:dyDescent="0.25">
      <c r="A3017" s="6">
        <v>7004</v>
      </c>
      <c r="B3017" s="8" t="s">
        <v>405</v>
      </c>
      <c r="C3017" s="54" t="s">
        <v>439</v>
      </c>
      <c r="D3017" s="8">
        <v>2019</v>
      </c>
      <c r="E3017" s="8"/>
      <c r="F3017" s="8">
        <v>107</v>
      </c>
      <c r="G3017" s="8">
        <v>15</v>
      </c>
      <c r="H3017" s="8">
        <v>253</v>
      </c>
    </row>
    <row r="3018" spans="1:8" s="7" customFormat="1" ht="18.75" hidden="1" customHeight="1" outlineLevel="1" x14ac:dyDescent="0.25">
      <c r="A3018" s="6">
        <v>7005</v>
      </c>
      <c r="B3018" s="8" t="s">
        <v>405</v>
      </c>
      <c r="C3018" s="54" t="s">
        <v>440</v>
      </c>
      <c r="D3018" s="8">
        <v>2019</v>
      </c>
      <c r="E3018" s="8"/>
      <c r="F3018" s="8">
        <v>291</v>
      </c>
      <c r="G3018" s="8">
        <v>12</v>
      </c>
      <c r="H3018" s="8">
        <v>151</v>
      </c>
    </row>
    <row r="3019" spans="1:8" s="7" customFormat="1" ht="18.75" hidden="1" customHeight="1" outlineLevel="1" x14ac:dyDescent="0.25">
      <c r="A3019" s="6">
        <v>7006</v>
      </c>
      <c r="B3019" s="8" t="s">
        <v>405</v>
      </c>
      <c r="C3019" s="54" t="s">
        <v>441</v>
      </c>
      <c r="D3019" s="8">
        <v>2019</v>
      </c>
      <c r="E3019" s="8"/>
      <c r="F3019" s="8">
        <v>83</v>
      </c>
      <c r="G3019" s="8">
        <v>15</v>
      </c>
      <c r="H3019" s="8">
        <v>195</v>
      </c>
    </row>
    <row r="3020" spans="1:8" s="7" customFormat="1" ht="18.75" hidden="1" customHeight="1" outlineLevel="1" x14ac:dyDescent="0.25">
      <c r="A3020" s="6">
        <v>7007</v>
      </c>
      <c r="B3020" s="8" t="s">
        <v>405</v>
      </c>
      <c r="C3020" s="54" t="s">
        <v>442</v>
      </c>
      <c r="D3020" s="8">
        <v>2019</v>
      </c>
      <c r="E3020" s="8"/>
      <c r="F3020" s="8">
        <v>202</v>
      </c>
      <c r="G3020" s="8">
        <v>0</v>
      </c>
      <c r="H3020" s="8">
        <v>173</v>
      </c>
    </row>
    <row r="3021" spans="1:8" s="7" customFormat="1" ht="18.75" hidden="1" customHeight="1" outlineLevel="1" x14ac:dyDescent="0.25">
      <c r="A3021" s="6">
        <v>7008</v>
      </c>
      <c r="B3021" s="8" t="s">
        <v>405</v>
      </c>
      <c r="C3021" s="54" t="s">
        <v>443</v>
      </c>
      <c r="D3021" s="8">
        <v>2019</v>
      </c>
      <c r="E3021" s="8"/>
      <c r="F3021" s="8">
        <v>157</v>
      </c>
      <c r="G3021" s="8">
        <v>15</v>
      </c>
      <c r="H3021" s="8">
        <v>186</v>
      </c>
    </row>
    <row r="3022" spans="1:8" s="7" customFormat="1" ht="18.75" hidden="1" customHeight="1" outlineLevel="1" x14ac:dyDescent="0.25">
      <c r="A3022" s="6">
        <v>7009</v>
      </c>
      <c r="B3022" s="8" t="s">
        <v>405</v>
      </c>
      <c r="C3022" s="54" t="s">
        <v>444</v>
      </c>
      <c r="D3022" s="8">
        <v>2019</v>
      </c>
      <c r="E3022" s="8"/>
      <c r="F3022" s="8">
        <v>139</v>
      </c>
      <c r="G3022" s="8">
        <v>14</v>
      </c>
      <c r="H3022" s="8">
        <v>220</v>
      </c>
    </row>
    <row r="3023" spans="1:8" s="7" customFormat="1" ht="18.75" hidden="1" customHeight="1" outlineLevel="1" x14ac:dyDescent="0.25">
      <c r="A3023" s="6">
        <v>7010</v>
      </c>
      <c r="B3023" s="8" t="s">
        <v>405</v>
      </c>
      <c r="C3023" s="54" t="s">
        <v>445</v>
      </c>
      <c r="D3023" s="8">
        <v>2019</v>
      </c>
      <c r="E3023" s="8"/>
      <c r="F3023" s="8">
        <v>46</v>
      </c>
      <c r="G3023" s="8">
        <v>15</v>
      </c>
      <c r="H3023" s="8">
        <v>197</v>
      </c>
    </row>
    <row r="3024" spans="1:8" s="7" customFormat="1" ht="18.75" hidden="1" customHeight="1" outlineLevel="1" x14ac:dyDescent="0.25">
      <c r="A3024" s="6">
        <v>7011</v>
      </c>
      <c r="B3024" s="8" t="s">
        <v>405</v>
      </c>
      <c r="C3024" s="54" t="s">
        <v>446</v>
      </c>
      <c r="D3024" s="8">
        <v>2019</v>
      </c>
      <c r="E3024" s="8"/>
      <c r="F3024" s="8">
        <v>236</v>
      </c>
      <c r="G3024" s="8">
        <v>37.5</v>
      </c>
      <c r="H3024" s="8">
        <v>154</v>
      </c>
    </row>
    <row r="3025" spans="1:8" s="7" customFormat="1" ht="18.75" hidden="1" customHeight="1" outlineLevel="1" x14ac:dyDescent="0.25">
      <c r="A3025" s="6">
        <v>690</v>
      </c>
      <c r="B3025" s="8" t="s">
        <v>405</v>
      </c>
      <c r="C3025" s="54" t="s">
        <v>447</v>
      </c>
      <c r="D3025" s="8">
        <v>2019</v>
      </c>
      <c r="E3025" s="8"/>
      <c r="F3025" s="8">
        <v>118</v>
      </c>
      <c r="G3025" s="8">
        <v>15</v>
      </c>
      <c r="H3025" s="8">
        <v>295</v>
      </c>
    </row>
    <row r="3026" spans="1:8" s="7" customFormat="1" ht="18.75" hidden="1" customHeight="1" outlineLevel="1" x14ac:dyDescent="0.25">
      <c r="A3026" s="6">
        <v>7012</v>
      </c>
      <c r="B3026" s="8" t="s">
        <v>405</v>
      </c>
      <c r="C3026" s="54" t="s">
        <v>448</v>
      </c>
      <c r="D3026" s="8">
        <v>2019</v>
      </c>
      <c r="E3026" s="8"/>
      <c r="F3026" s="8">
        <v>154</v>
      </c>
      <c r="G3026" s="8">
        <v>15</v>
      </c>
      <c r="H3026" s="8">
        <v>285</v>
      </c>
    </row>
    <row r="3027" spans="1:8" s="7" customFormat="1" ht="18.75" hidden="1" customHeight="1" outlineLevel="1" x14ac:dyDescent="0.25">
      <c r="A3027" s="6">
        <v>736</v>
      </c>
      <c r="B3027" s="8" t="s">
        <v>405</v>
      </c>
      <c r="C3027" s="54" t="s">
        <v>449</v>
      </c>
      <c r="D3027" s="8">
        <v>2019</v>
      </c>
      <c r="E3027" s="8"/>
      <c r="F3027" s="8">
        <v>654</v>
      </c>
      <c r="G3027" s="8">
        <v>120</v>
      </c>
      <c r="H3027" s="8">
        <v>543</v>
      </c>
    </row>
    <row r="3028" spans="1:8" s="7" customFormat="1" ht="18.75" hidden="1" customHeight="1" outlineLevel="1" x14ac:dyDescent="0.25">
      <c r="A3028" s="6">
        <v>7013</v>
      </c>
      <c r="B3028" s="8" t="s">
        <v>405</v>
      </c>
      <c r="C3028" s="54" t="s">
        <v>450</v>
      </c>
      <c r="D3028" s="8">
        <v>2019</v>
      </c>
      <c r="E3028" s="8"/>
      <c r="F3028" s="8">
        <v>143</v>
      </c>
      <c r="G3028" s="8">
        <v>40</v>
      </c>
      <c r="H3028" s="8">
        <v>256</v>
      </c>
    </row>
    <row r="3029" spans="1:8" s="7" customFormat="1" ht="18.75" hidden="1" customHeight="1" outlineLevel="1" x14ac:dyDescent="0.25">
      <c r="A3029" s="6">
        <v>945</v>
      </c>
      <c r="B3029" s="8" t="s">
        <v>405</v>
      </c>
      <c r="C3029" s="54" t="s">
        <v>451</v>
      </c>
      <c r="D3029" s="8">
        <v>2019</v>
      </c>
      <c r="E3029" s="8"/>
      <c r="F3029" s="8">
        <v>266</v>
      </c>
      <c r="G3029" s="8">
        <v>15</v>
      </c>
      <c r="H3029" s="8">
        <v>355</v>
      </c>
    </row>
    <row r="3030" spans="1:8" s="7" customFormat="1" ht="18.75" hidden="1" customHeight="1" outlineLevel="1" x14ac:dyDescent="0.25">
      <c r="A3030" s="6">
        <v>7014</v>
      </c>
      <c r="B3030" s="8" t="s">
        <v>405</v>
      </c>
      <c r="C3030" s="54" t="s">
        <v>452</v>
      </c>
      <c r="D3030" s="8">
        <v>2019</v>
      </c>
      <c r="E3030" s="8"/>
      <c r="F3030" s="8">
        <v>231</v>
      </c>
      <c r="G3030" s="8">
        <v>14</v>
      </c>
      <c r="H3030" s="8">
        <v>288</v>
      </c>
    </row>
    <row r="3031" spans="1:8" s="7" customFormat="1" ht="18.75" hidden="1" customHeight="1" outlineLevel="1" x14ac:dyDescent="0.25">
      <c r="A3031" s="6">
        <v>969</v>
      </c>
      <c r="B3031" s="8" t="s">
        <v>405</v>
      </c>
      <c r="C3031" s="54" t="s">
        <v>453</v>
      </c>
      <c r="D3031" s="8">
        <v>2019</v>
      </c>
      <c r="E3031" s="8"/>
      <c r="F3031" s="8">
        <v>225</v>
      </c>
      <c r="G3031" s="8">
        <v>150</v>
      </c>
      <c r="H3031" s="8">
        <v>310</v>
      </c>
    </row>
    <row r="3032" spans="1:8" s="7" customFormat="1" ht="18.75" hidden="1" customHeight="1" outlineLevel="1" x14ac:dyDescent="0.25">
      <c r="A3032" s="6">
        <v>1119</v>
      </c>
      <c r="B3032" s="8" t="s">
        <v>405</v>
      </c>
      <c r="C3032" s="54" t="s">
        <v>454</v>
      </c>
      <c r="D3032" s="8">
        <v>2019</v>
      </c>
      <c r="E3032" s="8"/>
      <c r="F3032" s="8">
        <v>158</v>
      </c>
      <c r="G3032" s="8">
        <v>60</v>
      </c>
      <c r="H3032" s="8">
        <v>164</v>
      </c>
    </row>
    <row r="3033" spans="1:8" s="7" customFormat="1" ht="18.75" hidden="1" customHeight="1" outlineLevel="1" x14ac:dyDescent="0.25">
      <c r="A3033" s="6">
        <v>7015</v>
      </c>
      <c r="B3033" s="8" t="s">
        <v>405</v>
      </c>
      <c r="C3033" s="54" t="s">
        <v>455</v>
      </c>
      <c r="D3033" s="8">
        <v>2019</v>
      </c>
      <c r="E3033" s="8"/>
      <c r="F3033" s="8">
        <v>218</v>
      </c>
      <c r="G3033" s="8">
        <v>90</v>
      </c>
      <c r="H3033" s="8">
        <v>276</v>
      </c>
    </row>
    <row r="3034" spans="1:8" s="7" customFormat="1" ht="18.75" hidden="1" customHeight="1" outlineLevel="1" x14ac:dyDescent="0.25">
      <c r="A3034" s="6">
        <v>1171</v>
      </c>
      <c r="B3034" s="8" t="s">
        <v>405</v>
      </c>
      <c r="C3034" s="54" t="s">
        <v>456</v>
      </c>
      <c r="D3034" s="8">
        <v>2019</v>
      </c>
      <c r="E3034" s="8"/>
      <c r="F3034" s="8">
        <v>232</v>
      </c>
      <c r="G3034" s="8">
        <v>30</v>
      </c>
      <c r="H3034" s="8">
        <v>406</v>
      </c>
    </row>
    <row r="3035" spans="1:8" s="7" customFormat="1" ht="18.75" hidden="1" customHeight="1" outlineLevel="1" x14ac:dyDescent="0.25">
      <c r="A3035" s="6">
        <v>1236</v>
      </c>
      <c r="B3035" s="8" t="s">
        <v>405</v>
      </c>
      <c r="C3035" s="54" t="s">
        <v>457</v>
      </c>
      <c r="D3035" s="8">
        <v>2019</v>
      </c>
      <c r="E3035" s="8"/>
      <c r="F3035" s="8">
        <v>157</v>
      </c>
      <c r="G3035" s="8">
        <v>15</v>
      </c>
      <c r="H3035" s="8">
        <v>125</v>
      </c>
    </row>
    <row r="3036" spans="1:8" s="7" customFormat="1" ht="18.75" hidden="1" customHeight="1" outlineLevel="1" x14ac:dyDescent="0.25">
      <c r="A3036" s="6">
        <v>7016</v>
      </c>
      <c r="B3036" s="8" t="s">
        <v>405</v>
      </c>
      <c r="C3036" s="54" t="s">
        <v>458</v>
      </c>
      <c r="D3036" s="8">
        <v>2019</v>
      </c>
      <c r="E3036" s="8"/>
      <c r="F3036" s="8">
        <v>238</v>
      </c>
      <c r="G3036" s="8">
        <v>120</v>
      </c>
      <c r="H3036" s="8">
        <v>145</v>
      </c>
    </row>
    <row r="3037" spans="1:8" s="7" customFormat="1" ht="18.75" hidden="1" customHeight="1" outlineLevel="1" x14ac:dyDescent="0.25">
      <c r="A3037" s="6">
        <v>2379</v>
      </c>
      <c r="B3037" s="8" t="s">
        <v>405</v>
      </c>
      <c r="C3037" s="54" t="s">
        <v>459</v>
      </c>
      <c r="D3037" s="8">
        <v>2019</v>
      </c>
      <c r="E3037" s="8"/>
      <c r="F3037" s="8">
        <v>46</v>
      </c>
      <c r="G3037" s="8">
        <v>15</v>
      </c>
      <c r="H3037" s="8">
        <v>44</v>
      </c>
    </row>
    <row r="3038" spans="1:8" s="7" customFormat="1" ht="18.75" hidden="1" customHeight="1" outlineLevel="1" x14ac:dyDescent="0.25">
      <c r="A3038" s="6">
        <v>7017</v>
      </c>
      <c r="B3038" s="8" t="s">
        <v>405</v>
      </c>
      <c r="C3038" s="54" t="s">
        <v>460</v>
      </c>
      <c r="D3038" s="8">
        <v>2019</v>
      </c>
      <c r="E3038" s="8"/>
      <c r="F3038" s="8">
        <v>240</v>
      </c>
      <c r="G3038" s="8">
        <v>53</v>
      </c>
      <c r="H3038" s="8">
        <v>224</v>
      </c>
    </row>
    <row r="3039" spans="1:8" s="7" customFormat="1" ht="18.75" hidden="1" customHeight="1" outlineLevel="1" x14ac:dyDescent="0.25">
      <c r="A3039" s="6">
        <v>7018</v>
      </c>
      <c r="B3039" s="8" t="s">
        <v>405</v>
      </c>
      <c r="C3039" s="54" t="s">
        <v>461</v>
      </c>
      <c r="D3039" s="8">
        <v>2019</v>
      </c>
      <c r="E3039" s="8"/>
      <c r="F3039" s="8">
        <v>3</v>
      </c>
      <c r="G3039" s="8">
        <v>90</v>
      </c>
      <c r="H3039" s="8">
        <v>49</v>
      </c>
    </row>
    <row r="3040" spans="1:8" s="7" customFormat="1" ht="18.75" hidden="1" customHeight="1" outlineLevel="1" x14ac:dyDescent="0.25">
      <c r="A3040" s="6">
        <v>629</v>
      </c>
      <c r="B3040" s="8" t="s">
        <v>405</v>
      </c>
      <c r="C3040" s="54" t="s">
        <v>462</v>
      </c>
      <c r="D3040" s="8">
        <v>2020</v>
      </c>
      <c r="E3040" s="8"/>
      <c r="F3040" s="8">
        <v>5</v>
      </c>
      <c r="G3040" s="8">
        <v>30</v>
      </c>
      <c r="H3040" s="8">
        <v>48.542999999999999</v>
      </c>
    </row>
    <row r="3041" spans="1:8" s="7" customFormat="1" ht="18.75" hidden="1" customHeight="1" outlineLevel="1" x14ac:dyDescent="0.25">
      <c r="A3041" s="6">
        <v>675</v>
      </c>
      <c r="B3041" s="8" t="s">
        <v>405</v>
      </c>
      <c r="C3041" s="54" t="s">
        <v>463</v>
      </c>
      <c r="D3041" s="8">
        <v>2020</v>
      </c>
      <c r="E3041" s="8"/>
      <c r="F3041" s="8">
        <v>10</v>
      </c>
      <c r="G3041" s="8">
        <v>45</v>
      </c>
      <c r="H3041" s="8">
        <v>46.293999999999997</v>
      </c>
    </row>
    <row r="3042" spans="1:8" s="7" customFormat="1" ht="18.75" hidden="1" customHeight="1" outlineLevel="1" x14ac:dyDescent="0.25">
      <c r="A3042" s="6">
        <v>1627</v>
      </c>
      <c r="B3042" s="8" t="s">
        <v>405</v>
      </c>
      <c r="C3042" s="54" t="s">
        <v>464</v>
      </c>
      <c r="D3042" s="8">
        <v>2020</v>
      </c>
      <c r="E3042" s="8"/>
      <c r="F3042" s="8">
        <v>320</v>
      </c>
      <c r="G3042" s="8">
        <v>104.4</v>
      </c>
      <c r="H3042" s="8">
        <v>416.19200000000001</v>
      </c>
    </row>
    <row r="3043" spans="1:8" s="7" customFormat="1" ht="18.75" hidden="1" customHeight="1" outlineLevel="1" x14ac:dyDescent="0.25">
      <c r="A3043" s="6">
        <v>1077</v>
      </c>
      <c r="B3043" s="8" t="s">
        <v>405</v>
      </c>
      <c r="C3043" s="54" t="s">
        <v>465</v>
      </c>
      <c r="D3043" s="8">
        <v>2020</v>
      </c>
      <c r="E3043" s="8"/>
      <c r="F3043" s="8">
        <v>700</v>
      </c>
      <c r="G3043" s="8">
        <v>30</v>
      </c>
      <c r="H3043" s="8">
        <v>690.93299999999999</v>
      </c>
    </row>
    <row r="3044" spans="1:8" s="7" customFormat="1" ht="18.75" hidden="1" customHeight="1" outlineLevel="1" x14ac:dyDescent="0.25">
      <c r="A3044" s="6">
        <v>1083</v>
      </c>
      <c r="B3044" s="8" t="s">
        <v>405</v>
      </c>
      <c r="C3044" s="54" t="s">
        <v>466</v>
      </c>
      <c r="D3044" s="8">
        <v>2020</v>
      </c>
      <c r="E3044" s="8"/>
      <c r="F3044" s="8">
        <v>180</v>
      </c>
      <c r="G3044" s="8">
        <v>15</v>
      </c>
      <c r="H3044" s="8">
        <v>273.06099999999998</v>
      </c>
    </row>
    <row r="3045" spans="1:8" s="7" customFormat="1" ht="18.75" hidden="1" customHeight="1" outlineLevel="1" x14ac:dyDescent="0.25">
      <c r="A3045" s="6">
        <v>1070</v>
      </c>
      <c r="B3045" s="8" t="s">
        <v>405</v>
      </c>
      <c r="C3045" s="54" t="s">
        <v>467</v>
      </c>
      <c r="D3045" s="8">
        <v>2020</v>
      </c>
      <c r="E3045" s="8"/>
      <c r="F3045" s="8">
        <v>80</v>
      </c>
      <c r="G3045" s="8">
        <v>100</v>
      </c>
      <c r="H3045" s="8">
        <v>174.09299999999999</v>
      </c>
    </row>
    <row r="3046" spans="1:8" s="7" customFormat="1" ht="18.75" hidden="1" customHeight="1" outlineLevel="1" x14ac:dyDescent="0.25">
      <c r="A3046" s="6">
        <v>746</v>
      </c>
      <c r="B3046" s="8" t="s">
        <v>405</v>
      </c>
      <c r="C3046" s="54" t="s">
        <v>468</v>
      </c>
      <c r="D3046" s="8">
        <v>2020</v>
      </c>
      <c r="E3046" s="8"/>
      <c r="F3046" s="8">
        <v>15</v>
      </c>
      <c r="G3046" s="8">
        <v>10</v>
      </c>
      <c r="H3046" s="8">
        <v>112.54</v>
      </c>
    </row>
    <row r="3047" spans="1:8" s="7" customFormat="1" ht="18.75" hidden="1" customHeight="1" outlineLevel="1" x14ac:dyDescent="0.25">
      <c r="A3047" s="6">
        <v>480</v>
      </c>
      <c r="B3047" s="8" t="s">
        <v>405</v>
      </c>
      <c r="C3047" s="54" t="s">
        <v>404</v>
      </c>
      <c r="D3047" s="8">
        <v>2020</v>
      </c>
      <c r="E3047" s="8"/>
      <c r="F3047" s="8">
        <v>78</v>
      </c>
      <c r="G3047" s="8">
        <v>300</v>
      </c>
      <c r="H3047" s="8">
        <v>118.364</v>
      </c>
    </row>
    <row r="3048" spans="1:8" s="7" customFormat="1" ht="18.75" hidden="1" customHeight="1" outlineLevel="1" x14ac:dyDescent="0.25">
      <c r="A3048" s="6">
        <v>1595</v>
      </c>
      <c r="B3048" s="8" t="s">
        <v>405</v>
      </c>
      <c r="C3048" s="54" t="s">
        <v>469</v>
      </c>
      <c r="D3048" s="8">
        <v>2020</v>
      </c>
      <c r="E3048" s="8"/>
      <c r="F3048" s="8">
        <v>257</v>
      </c>
      <c r="G3048" s="8">
        <v>5</v>
      </c>
      <c r="H3048" s="8">
        <v>319.28181999999998</v>
      </c>
    </row>
    <row r="3049" spans="1:8" s="7" customFormat="1" ht="18.75" hidden="1" customHeight="1" outlineLevel="1" x14ac:dyDescent="0.25">
      <c r="A3049" s="6">
        <v>299</v>
      </c>
      <c r="B3049" s="8" t="s">
        <v>405</v>
      </c>
      <c r="C3049" s="54" t="s">
        <v>403</v>
      </c>
      <c r="D3049" s="8">
        <v>2020</v>
      </c>
      <c r="E3049" s="8"/>
      <c r="F3049" s="8">
        <v>2957</v>
      </c>
      <c r="G3049" s="8">
        <v>150</v>
      </c>
      <c r="H3049" s="8">
        <v>4462.2619999999997</v>
      </c>
    </row>
    <row r="3050" spans="1:8" s="7" customFormat="1" ht="18.75" hidden="1" customHeight="1" outlineLevel="1" x14ac:dyDescent="0.25">
      <c r="A3050" s="6">
        <v>598</v>
      </c>
      <c r="B3050" s="8" t="s">
        <v>405</v>
      </c>
      <c r="C3050" s="54" t="s">
        <v>470</v>
      </c>
      <c r="D3050" s="8">
        <v>2020</v>
      </c>
      <c r="E3050" s="8"/>
      <c r="F3050" s="8">
        <v>48</v>
      </c>
      <c r="G3050" s="8">
        <v>15</v>
      </c>
      <c r="H3050" s="8">
        <v>122.55500000000001</v>
      </c>
    </row>
    <row r="3051" spans="1:8" s="7" customFormat="1" ht="24" customHeight="1" collapsed="1" x14ac:dyDescent="0.25">
      <c r="A3051" s="6"/>
      <c r="B3051" s="117" t="s">
        <v>405</v>
      </c>
      <c r="C3051" s="120" t="s">
        <v>4030</v>
      </c>
      <c r="D3051" s="120"/>
      <c r="E3051" s="117" t="s">
        <v>23</v>
      </c>
      <c r="F3051" s="117"/>
      <c r="G3051" s="117"/>
      <c r="H3051" s="117"/>
    </row>
    <row r="3052" spans="1:8" s="7" customFormat="1" ht="18.75" customHeight="1" x14ac:dyDescent="0.25">
      <c r="A3052" s="6"/>
      <c r="B3052" s="118"/>
      <c r="C3052" s="139"/>
      <c r="D3052" s="141"/>
      <c r="E3052" s="118"/>
      <c r="F3052" s="143"/>
      <c r="G3052" s="143"/>
      <c r="H3052" s="143"/>
    </row>
    <row r="3053" spans="1:8" s="7" customFormat="1" ht="14.25" customHeight="1" x14ac:dyDescent="0.25">
      <c r="A3053" s="6"/>
      <c r="B3053" s="118"/>
      <c r="C3053" s="139"/>
      <c r="D3053" s="141"/>
      <c r="E3053" s="118" t="s">
        <v>23</v>
      </c>
      <c r="F3053" s="143"/>
      <c r="G3053" s="143"/>
      <c r="H3053" s="143"/>
    </row>
    <row r="3054" spans="1:8" s="7" customFormat="1" ht="17.25" hidden="1" customHeight="1" thickBot="1" x14ac:dyDescent="0.25">
      <c r="A3054" s="6"/>
      <c r="B3054" s="119"/>
      <c r="C3054" s="140"/>
      <c r="D3054" s="142"/>
      <c r="E3054" s="119"/>
      <c r="F3054" s="144"/>
      <c r="G3054" s="144"/>
      <c r="H3054" s="144"/>
    </row>
    <row r="3055" spans="1:8" s="7" customFormat="1" ht="17.25" customHeight="1" x14ac:dyDescent="0.25">
      <c r="A3055" s="6"/>
      <c r="B3055" s="9" t="s">
        <v>405</v>
      </c>
      <c r="C3055" s="10" t="s">
        <v>1941</v>
      </c>
      <c r="D3055" s="9">
        <v>2019</v>
      </c>
      <c r="E3055" s="9" t="s">
        <v>23</v>
      </c>
      <c r="F3055" s="19">
        <f ca="1">SUMIF($D$3058:$H$3205,$D$3055,$F$3058:$F$3205)</f>
        <v>29398</v>
      </c>
      <c r="G3055" s="19">
        <f ca="1">SUMIF($D$3058:$H$3205,$D$3055,$G$3058:$G$3205)</f>
        <v>10948.98</v>
      </c>
      <c r="H3055" s="46">
        <f ca="1">SUMIF($D$3058:$H$3205,$D$3055,$H$3058:$H$3205)</f>
        <v>37760.549469999998</v>
      </c>
    </row>
    <row r="3056" spans="1:8" s="7" customFormat="1" ht="17.25" customHeight="1" x14ac:dyDescent="0.25">
      <c r="A3056" s="6"/>
      <c r="B3056" s="9" t="s">
        <v>405</v>
      </c>
      <c r="C3056" s="10" t="s">
        <v>1941</v>
      </c>
      <c r="D3056" s="9">
        <v>2020</v>
      </c>
      <c r="E3056" s="9" t="s">
        <v>23</v>
      </c>
      <c r="F3056" s="19">
        <f ca="1">SUMIF($D$3058:$H$3205,$D$3056,$F$3058:$F$3205)</f>
        <v>12639.4</v>
      </c>
      <c r="G3056" s="19">
        <f ca="1">SUMIF($D$3058:$H$3205,$D$3056,$G$3058:$G$3205)</f>
        <v>5553.52</v>
      </c>
      <c r="H3056" s="46">
        <f ca="1">SUMIF($D$3058:$H$3205,$D$3056,$H$3058:$H$3205)</f>
        <v>23607.493439999998</v>
      </c>
    </row>
    <row r="3057" spans="1:41" s="33" customFormat="1" ht="16.5" customHeight="1" x14ac:dyDescent="0.25">
      <c r="A3057" s="6"/>
      <c r="B3057" s="9" t="s">
        <v>405</v>
      </c>
      <c r="C3057" s="10" t="s">
        <v>1941</v>
      </c>
      <c r="D3057" s="9">
        <v>2021</v>
      </c>
      <c r="E3057" s="9" t="s">
        <v>23</v>
      </c>
      <c r="F3057" s="9">
        <f ca="1">SUMIF($D$3058:$H$3205,$D$3057,$F$3058:$F$3205)</f>
        <v>14853</v>
      </c>
      <c r="G3057" s="9">
        <f ca="1">SUMIF($D$3058:$H$3205,$D$3057,$G$3058:$G$3205)</f>
        <v>3656.3</v>
      </c>
      <c r="H3057" s="12">
        <f ca="1">SUMIF($D$3058:$H$3205,$D$3057,$H$3058:$H$3205)</f>
        <v>26951.85528</v>
      </c>
      <c r="I3057" s="7"/>
      <c r="J3057" s="7"/>
      <c r="K3057" s="7"/>
      <c r="L3057" s="7"/>
      <c r="M3057" s="7"/>
      <c r="N3057" s="7"/>
      <c r="O3057" s="7"/>
      <c r="P3057" s="7"/>
      <c r="Q3057" s="7"/>
      <c r="R3057" s="7"/>
      <c r="S3057" s="7"/>
      <c r="T3057" s="7"/>
      <c r="U3057" s="7"/>
      <c r="V3057" s="7"/>
      <c r="W3057" s="7"/>
      <c r="X3057" s="7"/>
      <c r="Y3057" s="7"/>
      <c r="Z3057" s="7"/>
      <c r="AA3057" s="7"/>
      <c r="AB3057" s="7"/>
      <c r="AC3057" s="7"/>
      <c r="AD3057" s="7"/>
      <c r="AE3057" s="7"/>
      <c r="AF3057" s="7"/>
      <c r="AG3057" s="7"/>
      <c r="AH3057" s="7"/>
      <c r="AI3057" s="7"/>
      <c r="AJ3057" s="7"/>
      <c r="AK3057" s="7"/>
      <c r="AL3057" s="7"/>
      <c r="AM3057" s="7"/>
      <c r="AN3057" s="7"/>
      <c r="AO3057" s="7"/>
    </row>
    <row r="3058" spans="1:41" s="7" customFormat="1" ht="27" hidden="1" customHeight="1" outlineLevel="1" x14ac:dyDescent="0.25">
      <c r="A3058" s="62">
        <v>3826</v>
      </c>
      <c r="B3058" s="8" t="s">
        <v>405</v>
      </c>
      <c r="C3058" s="54" t="s">
        <v>2311</v>
      </c>
      <c r="D3058" s="8">
        <v>2021</v>
      </c>
      <c r="E3058" s="8"/>
      <c r="F3058" s="8">
        <v>400</v>
      </c>
      <c r="G3058" s="8" t="s">
        <v>2286</v>
      </c>
      <c r="H3058" s="8">
        <v>665</v>
      </c>
    </row>
    <row r="3059" spans="1:41" s="7" customFormat="1" ht="27" hidden="1" customHeight="1" outlineLevel="1" x14ac:dyDescent="0.25">
      <c r="A3059" s="61">
        <v>9735</v>
      </c>
      <c r="B3059" s="8" t="s">
        <v>405</v>
      </c>
      <c r="C3059" s="54" t="s">
        <v>2743</v>
      </c>
      <c r="D3059" s="8">
        <v>2021</v>
      </c>
      <c r="E3059" s="8"/>
      <c r="F3059" s="8">
        <v>32</v>
      </c>
      <c r="G3059" s="8" t="s">
        <v>2744</v>
      </c>
      <c r="H3059" s="8">
        <v>193</v>
      </c>
    </row>
    <row r="3060" spans="1:41" s="7" customFormat="1" ht="27" hidden="1" customHeight="1" outlineLevel="1" x14ac:dyDescent="0.25">
      <c r="A3060" s="61">
        <v>9598</v>
      </c>
      <c r="B3060" s="8" t="s">
        <v>405</v>
      </c>
      <c r="C3060" s="54" t="s">
        <v>2813</v>
      </c>
      <c r="D3060" s="8">
        <v>2021</v>
      </c>
      <c r="E3060" s="8"/>
      <c r="F3060" s="8">
        <v>4</v>
      </c>
      <c r="G3060" s="8">
        <v>15</v>
      </c>
      <c r="H3060" s="8">
        <v>92</v>
      </c>
    </row>
    <row r="3061" spans="1:41" s="7" customFormat="1" ht="27" hidden="1" customHeight="1" outlineLevel="1" x14ac:dyDescent="0.25">
      <c r="A3061" s="61">
        <v>9600</v>
      </c>
      <c r="B3061" s="8" t="s">
        <v>405</v>
      </c>
      <c r="C3061" s="54" t="s">
        <v>2753</v>
      </c>
      <c r="D3061" s="8">
        <v>2021</v>
      </c>
      <c r="E3061" s="8"/>
      <c r="F3061" s="8">
        <v>98</v>
      </c>
      <c r="G3061" s="8">
        <v>240</v>
      </c>
      <c r="H3061" s="8">
        <v>308</v>
      </c>
    </row>
    <row r="3062" spans="1:41" s="7" customFormat="1" ht="27" hidden="1" customHeight="1" outlineLevel="1" x14ac:dyDescent="0.25">
      <c r="A3062" s="61">
        <v>9658</v>
      </c>
      <c r="B3062" s="8" t="s">
        <v>405</v>
      </c>
      <c r="C3062" s="54" t="s">
        <v>2754</v>
      </c>
      <c r="D3062" s="8">
        <v>2021</v>
      </c>
      <c r="E3062" s="8"/>
      <c r="F3062" s="8">
        <v>495</v>
      </c>
      <c r="G3062" s="8">
        <v>150</v>
      </c>
      <c r="H3062" s="8">
        <v>1110</v>
      </c>
    </row>
    <row r="3063" spans="1:41" s="7" customFormat="1" ht="27" hidden="1" customHeight="1" outlineLevel="1" x14ac:dyDescent="0.25">
      <c r="A3063" s="61">
        <v>9659</v>
      </c>
      <c r="B3063" s="8" t="s">
        <v>405</v>
      </c>
      <c r="C3063" s="28" t="s">
        <v>2757</v>
      </c>
      <c r="D3063" s="8">
        <v>2021</v>
      </c>
      <c r="E3063" s="8"/>
      <c r="F3063" s="8">
        <v>7</v>
      </c>
      <c r="G3063" s="8">
        <v>118.3</v>
      </c>
      <c r="H3063" s="8">
        <v>142</v>
      </c>
    </row>
    <row r="3064" spans="1:41" s="7" customFormat="1" ht="27" hidden="1" customHeight="1" outlineLevel="1" x14ac:dyDescent="0.25">
      <c r="A3064" s="61">
        <v>9675</v>
      </c>
      <c r="B3064" s="8" t="s">
        <v>405</v>
      </c>
      <c r="C3064" s="54" t="s">
        <v>2814</v>
      </c>
      <c r="D3064" s="8">
        <v>2021</v>
      </c>
      <c r="E3064" s="8"/>
      <c r="F3064" s="8">
        <v>1329</v>
      </c>
      <c r="G3064" s="8">
        <v>150</v>
      </c>
      <c r="H3064" s="8">
        <v>2549</v>
      </c>
    </row>
    <row r="3065" spans="1:41" s="7" customFormat="1" ht="27" hidden="1" customHeight="1" outlineLevel="1" x14ac:dyDescent="0.25">
      <c r="A3065" s="61">
        <v>9602</v>
      </c>
      <c r="B3065" s="8" t="s">
        <v>405</v>
      </c>
      <c r="C3065" s="28" t="s">
        <v>2422</v>
      </c>
      <c r="D3065" s="8">
        <v>2021</v>
      </c>
      <c r="E3065" s="8"/>
      <c r="F3065" s="8">
        <v>499</v>
      </c>
      <c r="G3065" s="8">
        <v>15</v>
      </c>
      <c r="H3065" s="8">
        <v>1090</v>
      </c>
    </row>
    <row r="3066" spans="1:41" s="7" customFormat="1" ht="27" hidden="1" customHeight="1" outlineLevel="1" x14ac:dyDescent="0.25">
      <c r="A3066" s="61">
        <v>9591</v>
      </c>
      <c r="B3066" s="8" t="s">
        <v>405</v>
      </c>
      <c r="C3066" s="54" t="s">
        <v>2762</v>
      </c>
      <c r="D3066" s="8">
        <v>2021</v>
      </c>
      <c r="E3066" s="8"/>
      <c r="F3066" s="8">
        <v>93</v>
      </c>
      <c r="G3066" s="8">
        <v>417</v>
      </c>
      <c r="H3066" s="8">
        <v>367</v>
      </c>
    </row>
    <row r="3067" spans="1:41" s="7" customFormat="1" ht="27" hidden="1" customHeight="1" outlineLevel="1" x14ac:dyDescent="0.25">
      <c r="A3067" s="61">
        <v>9577</v>
      </c>
      <c r="B3067" s="8" t="s">
        <v>405</v>
      </c>
      <c r="C3067" s="54" t="s">
        <v>2769</v>
      </c>
      <c r="D3067" s="8">
        <v>2021</v>
      </c>
      <c r="E3067" s="8"/>
      <c r="F3067" s="8">
        <v>885</v>
      </c>
      <c r="G3067" s="8">
        <v>195</v>
      </c>
      <c r="H3067" s="8">
        <v>1874</v>
      </c>
    </row>
    <row r="3068" spans="1:41" s="7" customFormat="1" ht="27" hidden="1" customHeight="1" outlineLevel="1" x14ac:dyDescent="0.25">
      <c r="A3068" s="61">
        <v>9677</v>
      </c>
      <c r="B3068" s="8" t="s">
        <v>405</v>
      </c>
      <c r="C3068" s="54" t="s">
        <v>2770</v>
      </c>
      <c r="D3068" s="8">
        <v>2021</v>
      </c>
      <c r="E3068" s="8"/>
      <c r="F3068" s="8">
        <v>5</v>
      </c>
      <c r="G3068" s="8">
        <v>150</v>
      </c>
      <c r="H3068" s="8">
        <v>130</v>
      </c>
    </row>
    <row r="3069" spans="1:41" s="7" customFormat="1" ht="27" hidden="1" customHeight="1" outlineLevel="1" x14ac:dyDescent="0.25">
      <c r="A3069" s="61">
        <v>9676</v>
      </c>
      <c r="B3069" s="8" t="s">
        <v>405</v>
      </c>
      <c r="C3069" s="54" t="s">
        <v>2780</v>
      </c>
      <c r="D3069" s="8">
        <v>2021</v>
      </c>
      <c r="E3069" s="8"/>
      <c r="F3069" s="8">
        <v>15</v>
      </c>
      <c r="G3069" s="8">
        <v>150</v>
      </c>
      <c r="H3069" s="8">
        <v>132</v>
      </c>
    </row>
    <row r="3070" spans="1:41" s="7" customFormat="1" ht="27" hidden="1" customHeight="1" outlineLevel="1" x14ac:dyDescent="0.25">
      <c r="A3070" s="61">
        <v>9587</v>
      </c>
      <c r="B3070" s="8" t="s">
        <v>405</v>
      </c>
      <c r="C3070" s="54" t="s">
        <v>2481</v>
      </c>
      <c r="D3070" s="8">
        <v>2021</v>
      </c>
      <c r="E3070" s="8"/>
      <c r="F3070" s="8">
        <v>5</v>
      </c>
      <c r="G3070" s="8">
        <v>1</v>
      </c>
      <c r="H3070" s="8">
        <v>165</v>
      </c>
    </row>
    <row r="3071" spans="1:41" s="7" customFormat="1" ht="27" hidden="1" customHeight="1" outlineLevel="1" x14ac:dyDescent="0.25">
      <c r="A3071" s="61">
        <v>9265</v>
      </c>
      <c r="B3071" s="8" t="s">
        <v>405</v>
      </c>
      <c r="C3071" s="54" t="s">
        <v>2815</v>
      </c>
      <c r="D3071" s="8">
        <v>2021</v>
      </c>
      <c r="E3071" s="8"/>
      <c r="F3071" s="8">
        <v>2348</v>
      </c>
      <c r="G3071" s="8">
        <v>300</v>
      </c>
      <c r="H3071" s="8">
        <v>6208</v>
      </c>
    </row>
    <row r="3072" spans="1:41" s="7" customFormat="1" ht="27" hidden="1" customHeight="1" outlineLevel="1" x14ac:dyDescent="0.25">
      <c r="A3072" s="61">
        <v>9648</v>
      </c>
      <c r="B3072" s="8" t="s">
        <v>405</v>
      </c>
      <c r="C3072" s="54" t="s">
        <v>2788</v>
      </c>
      <c r="D3072" s="8">
        <v>2021</v>
      </c>
      <c r="E3072" s="8"/>
      <c r="F3072" s="8">
        <v>3</v>
      </c>
      <c r="G3072" s="8">
        <v>45</v>
      </c>
      <c r="H3072" s="8">
        <v>127</v>
      </c>
    </row>
    <row r="3073" spans="1:8" s="7" customFormat="1" ht="27" hidden="1" customHeight="1" outlineLevel="1" x14ac:dyDescent="0.25">
      <c r="A3073" s="61">
        <v>9443</v>
      </c>
      <c r="B3073" s="8" t="s">
        <v>405</v>
      </c>
      <c r="C3073" s="54" t="s">
        <v>2816</v>
      </c>
      <c r="D3073" s="8">
        <v>2021</v>
      </c>
      <c r="E3073" s="8"/>
      <c r="F3073" s="8">
        <v>1606</v>
      </c>
      <c r="G3073" s="8">
        <v>90</v>
      </c>
      <c r="H3073" s="8">
        <v>2316</v>
      </c>
    </row>
    <row r="3074" spans="1:8" s="7" customFormat="1" ht="27" hidden="1" customHeight="1" outlineLevel="1" x14ac:dyDescent="0.25">
      <c r="A3074" s="61">
        <v>9589</v>
      </c>
      <c r="B3074" s="8" t="s">
        <v>405</v>
      </c>
      <c r="C3074" s="54" t="s">
        <v>2789</v>
      </c>
      <c r="D3074" s="8">
        <v>2021</v>
      </c>
      <c r="E3074" s="8"/>
      <c r="F3074" s="8">
        <v>729</v>
      </c>
      <c r="G3074" s="8">
        <v>300</v>
      </c>
      <c r="H3074" s="8">
        <v>1234</v>
      </c>
    </row>
    <row r="3075" spans="1:8" s="7" customFormat="1" ht="27" hidden="1" customHeight="1" outlineLevel="1" x14ac:dyDescent="0.25">
      <c r="A3075" s="61">
        <v>9661</v>
      </c>
      <c r="B3075" s="8" t="s">
        <v>405</v>
      </c>
      <c r="C3075" s="54" t="s">
        <v>2817</v>
      </c>
      <c r="D3075" s="8">
        <v>2021</v>
      </c>
      <c r="E3075" s="8"/>
      <c r="F3075" s="8">
        <v>34</v>
      </c>
      <c r="G3075" s="8">
        <v>15</v>
      </c>
      <c r="H3075" s="8">
        <v>250</v>
      </c>
    </row>
    <row r="3076" spans="1:8" s="7" customFormat="1" ht="27" hidden="1" customHeight="1" outlineLevel="1" x14ac:dyDescent="0.25">
      <c r="A3076" s="62">
        <v>3734</v>
      </c>
      <c r="B3076" s="8" t="s">
        <v>405</v>
      </c>
      <c r="C3076" s="54" t="s">
        <v>2818</v>
      </c>
      <c r="D3076" s="8">
        <v>2021</v>
      </c>
      <c r="E3076" s="8"/>
      <c r="F3076" s="8">
        <v>1353</v>
      </c>
      <c r="G3076" s="8">
        <v>150</v>
      </c>
      <c r="H3076" s="8">
        <v>1539</v>
      </c>
    </row>
    <row r="3077" spans="1:8" s="7" customFormat="1" ht="27" hidden="1" customHeight="1" outlineLevel="1" x14ac:dyDescent="0.25">
      <c r="A3077" s="62">
        <v>3734</v>
      </c>
      <c r="B3077" s="8" t="s">
        <v>405</v>
      </c>
      <c r="C3077" s="54" t="s">
        <v>2818</v>
      </c>
      <c r="D3077" s="8">
        <v>2021</v>
      </c>
      <c r="E3077" s="8"/>
      <c r="F3077" s="8">
        <v>3293</v>
      </c>
      <c r="G3077" s="8">
        <v>150</v>
      </c>
      <c r="H3077" s="8">
        <v>3701</v>
      </c>
    </row>
    <row r="3078" spans="1:8" s="7" customFormat="1" ht="27" hidden="1" customHeight="1" outlineLevel="1" x14ac:dyDescent="0.25">
      <c r="A3078" s="61">
        <v>9650</v>
      </c>
      <c r="B3078" s="8" t="s">
        <v>405</v>
      </c>
      <c r="C3078" s="54" t="s">
        <v>2819</v>
      </c>
      <c r="D3078" s="8">
        <v>2021</v>
      </c>
      <c r="E3078" s="8"/>
      <c r="F3078" s="8">
        <v>497</v>
      </c>
      <c r="G3078" s="8">
        <v>70</v>
      </c>
      <c r="H3078" s="8">
        <v>908</v>
      </c>
    </row>
    <row r="3079" spans="1:8" s="7" customFormat="1" ht="27" hidden="1" customHeight="1" outlineLevel="1" x14ac:dyDescent="0.25">
      <c r="A3079" s="61">
        <v>9444</v>
      </c>
      <c r="B3079" s="8" t="s">
        <v>405</v>
      </c>
      <c r="C3079" s="54" t="s">
        <v>2820</v>
      </c>
      <c r="D3079" s="8">
        <v>2021</v>
      </c>
      <c r="E3079" s="8"/>
      <c r="F3079" s="8">
        <v>20</v>
      </c>
      <c r="G3079" s="8">
        <v>149</v>
      </c>
      <c r="H3079" s="8">
        <v>77</v>
      </c>
    </row>
    <row r="3080" spans="1:8" s="7" customFormat="1" ht="27" hidden="1" customHeight="1" outlineLevel="1" x14ac:dyDescent="0.25">
      <c r="A3080" s="61">
        <v>9629</v>
      </c>
      <c r="B3080" s="8" t="s">
        <v>405</v>
      </c>
      <c r="C3080" s="54" t="s">
        <v>2821</v>
      </c>
      <c r="D3080" s="8">
        <v>2021</v>
      </c>
      <c r="E3080" s="8"/>
      <c r="F3080" s="8">
        <v>15</v>
      </c>
      <c r="G3080" s="8">
        <v>450</v>
      </c>
      <c r="H3080" s="8">
        <v>39.874079999999999</v>
      </c>
    </row>
    <row r="3081" spans="1:8" s="7" customFormat="1" ht="27" hidden="1" customHeight="1" outlineLevel="1" x14ac:dyDescent="0.25">
      <c r="A3081" s="62">
        <v>3876</v>
      </c>
      <c r="B3081" s="8" t="s">
        <v>405</v>
      </c>
      <c r="C3081" s="54" t="s">
        <v>2795</v>
      </c>
      <c r="D3081" s="8">
        <v>2021</v>
      </c>
      <c r="E3081" s="8"/>
      <c r="F3081" s="8">
        <v>695</v>
      </c>
      <c r="G3081" s="8">
        <v>120</v>
      </c>
      <c r="H3081" s="8">
        <v>581.18787999999995</v>
      </c>
    </row>
    <row r="3082" spans="1:8" s="7" customFormat="1" ht="27" hidden="1" customHeight="1" outlineLevel="1" x14ac:dyDescent="0.25">
      <c r="A3082" s="61">
        <v>9521</v>
      </c>
      <c r="B3082" s="8" t="s">
        <v>405</v>
      </c>
      <c r="C3082" s="54" t="s">
        <v>2796</v>
      </c>
      <c r="D3082" s="8">
        <v>2021</v>
      </c>
      <c r="E3082" s="8"/>
      <c r="F3082" s="8">
        <v>78</v>
      </c>
      <c r="G3082" s="8">
        <v>150</v>
      </c>
      <c r="H3082" s="8">
        <v>177.19664</v>
      </c>
    </row>
    <row r="3083" spans="1:8" s="7" customFormat="1" ht="27" hidden="1" customHeight="1" outlineLevel="1" x14ac:dyDescent="0.25">
      <c r="A3083" s="61">
        <v>9622</v>
      </c>
      <c r="B3083" s="8" t="s">
        <v>405</v>
      </c>
      <c r="C3083" s="54" t="s">
        <v>2822</v>
      </c>
      <c r="D3083" s="8">
        <v>2021</v>
      </c>
      <c r="E3083" s="8"/>
      <c r="F3083" s="8">
        <v>5</v>
      </c>
      <c r="G3083" s="8">
        <v>1</v>
      </c>
      <c r="H3083" s="8">
        <v>65.558099999999996</v>
      </c>
    </row>
    <row r="3084" spans="1:8" s="7" customFormat="1" ht="27" hidden="1" customHeight="1" outlineLevel="1" x14ac:dyDescent="0.25">
      <c r="A3084" s="61">
        <v>9621</v>
      </c>
      <c r="B3084" s="8" t="s">
        <v>405</v>
      </c>
      <c r="C3084" s="54" t="s">
        <v>2585</v>
      </c>
      <c r="D3084" s="8">
        <v>2021</v>
      </c>
      <c r="E3084" s="8"/>
      <c r="F3084" s="8">
        <v>70</v>
      </c>
      <c r="G3084" s="8">
        <v>15</v>
      </c>
      <c r="H3084" s="8">
        <v>261.23066</v>
      </c>
    </row>
    <row r="3085" spans="1:8" s="7" customFormat="1" ht="27" hidden="1" customHeight="1" outlineLevel="1" x14ac:dyDescent="0.25">
      <c r="A3085" s="61">
        <v>9617</v>
      </c>
      <c r="B3085" s="8" t="s">
        <v>405</v>
      </c>
      <c r="C3085" s="54" t="s">
        <v>2587</v>
      </c>
      <c r="D3085" s="8">
        <v>2021</v>
      </c>
      <c r="E3085" s="8"/>
      <c r="F3085" s="8">
        <v>12</v>
      </c>
      <c r="G3085" s="8">
        <v>15</v>
      </c>
      <c r="H3085" s="8">
        <v>117.79866</v>
      </c>
    </row>
    <row r="3086" spans="1:8" s="7" customFormat="1" ht="27" hidden="1" customHeight="1" outlineLevel="1" x14ac:dyDescent="0.25">
      <c r="A3086" s="61">
        <v>9620</v>
      </c>
      <c r="B3086" s="8" t="s">
        <v>405</v>
      </c>
      <c r="C3086" s="54" t="s">
        <v>2588</v>
      </c>
      <c r="D3086" s="8">
        <v>2021</v>
      </c>
      <c r="E3086" s="8"/>
      <c r="F3086" s="8">
        <v>7</v>
      </c>
      <c r="G3086" s="8">
        <v>15</v>
      </c>
      <c r="H3086" s="8">
        <v>76.068389999999994</v>
      </c>
    </row>
    <row r="3087" spans="1:8" s="7" customFormat="1" ht="27" hidden="1" customHeight="1" outlineLevel="1" x14ac:dyDescent="0.25">
      <c r="A3087" s="61">
        <v>9455</v>
      </c>
      <c r="B3087" s="8" t="s">
        <v>405</v>
      </c>
      <c r="C3087" s="54" t="s">
        <v>2812</v>
      </c>
      <c r="D3087" s="8">
        <v>2021</v>
      </c>
      <c r="E3087" s="8"/>
      <c r="F3087" s="8">
        <v>221</v>
      </c>
      <c r="G3087" s="8">
        <v>20</v>
      </c>
      <c r="H3087" s="8">
        <v>455.94087000000002</v>
      </c>
    </row>
    <row r="3088" spans="1:8" s="7" customFormat="1" ht="17.25" hidden="1" customHeight="1" outlineLevel="1" x14ac:dyDescent="0.25">
      <c r="A3088" s="6">
        <v>6846</v>
      </c>
      <c r="B3088" s="8" t="s">
        <v>405</v>
      </c>
      <c r="C3088" s="54" t="s">
        <v>377</v>
      </c>
      <c r="D3088" s="8">
        <v>2019</v>
      </c>
      <c r="E3088" s="8"/>
      <c r="F3088" s="8">
        <v>50</v>
      </c>
      <c r="G3088" s="8">
        <v>270</v>
      </c>
      <c r="H3088" s="8">
        <v>124.294</v>
      </c>
    </row>
    <row r="3089" spans="1:8" s="7" customFormat="1" ht="18.75" hidden="1" customHeight="1" outlineLevel="1" x14ac:dyDescent="0.25">
      <c r="A3089" s="6">
        <v>6867</v>
      </c>
      <c r="B3089" s="8" t="s">
        <v>405</v>
      </c>
      <c r="C3089" s="54" t="s">
        <v>948</v>
      </c>
      <c r="D3089" s="8">
        <v>2019</v>
      </c>
      <c r="E3089" s="8"/>
      <c r="F3089" s="8">
        <v>76</v>
      </c>
      <c r="G3089" s="8">
        <v>370</v>
      </c>
      <c r="H3089" s="8">
        <v>234.47</v>
      </c>
    </row>
    <row r="3090" spans="1:8" s="7" customFormat="1" ht="18.75" hidden="1" customHeight="1" outlineLevel="1" x14ac:dyDescent="0.25">
      <c r="A3090" s="6">
        <v>6868</v>
      </c>
      <c r="B3090" s="8" t="s">
        <v>405</v>
      </c>
      <c r="C3090" s="54" t="s">
        <v>949</v>
      </c>
      <c r="D3090" s="8">
        <v>2019</v>
      </c>
      <c r="E3090" s="8"/>
      <c r="F3090" s="8">
        <v>984</v>
      </c>
      <c r="G3090" s="8">
        <v>450</v>
      </c>
      <c r="H3090" s="8">
        <v>1779</v>
      </c>
    </row>
    <row r="3091" spans="1:8" s="7" customFormat="1" ht="18.75" hidden="1" customHeight="1" outlineLevel="1" x14ac:dyDescent="0.25">
      <c r="A3091" s="6">
        <v>1911</v>
      </c>
      <c r="B3091" s="8" t="s">
        <v>405</v>
      </c>
      <c r="C3091" s="54" t="s">
        <v>950</v>
      </c>
      <c r="D3091" s="8">
        <v>2019</v>
      </c>
      <c r="E3091" s="8"/>
      <c r="F3091" s="8">
        <v>67</v>
      </c>
      <c r="G3091" s="8">
        <v>240</v>
      </c>
      <c r="H3091" s="8">
        <v>151.36199999999999</v>
      </c>
    </row>
    <row r="3092" spans="1:8" s="7" customFormat="1" ht="18.75" hidden="1" customHeight="1" outlineLevel="1" x14ac:dyDescent="0.25">
      <c r="A3092" s="6">
        <v>6869</v>
      </c>
      <c r="B3092" s="8" t="s">
        <v>405</v>
      </c>
      <c r="C3092" s="54" t="s">
        <v>951</v>
      </c>
      <c r="D3092" s="8">
        <v>2019</v>
      </c>
      <c r="E3092" s="8"/>
      <c r="F3092" s="8">
        <v>50</v>
      </c>
      <c r="G3092" s="8">
        <v>50</v>
      </c>
      <c r="H3092" s="8">
        <v>207.66200000000001</v>
      </c>
    </row>
    <row r="3093" spans="1:8" s="7" customFormat="1" ht="18.75" hidden="1" customHeight="1" outlineLevel="1" x14ac:dyDescent="0.25">
      <c r="A3093" s="6">
        <v>490</v>
      </c>
      <c r="B3093" s="8" t="s">
        <v>405</v>
      </c>
      <c r="C3093" s="54" t="s">
        <v>952</v>
      </c>
      <c r="D3093" s="8">
        <v>2019</v>
      </c>
      <c r="E3093" s="8"/>
      <c r="F3093" s="8">
        <v>688</v>
      </c>
      <c r="G3093" s="8">
        <v>15</v>
      </c>
      <c r="H3093" s="8">
        <v>1465.509</v>
      </c>
    </row>
    <row r="3094" spans="1:8" s="7" customFormat="1" ht="18.75" hidden="1" customHeight="1" outlineLevel="1" x14ac:dyDescent="0.25">
      <c r="A3094" s="6">
        <v>792</v>
      </c>
      <c r="B3094" s="8" t="s">
        <v>405</v>
      </c>
      <c r="C3094" s="54" t="s">
        <v>953</v>
      </c>
      <c r="D3094" s="8">
        <v>2019</v>
      </c>
      <c r="E3094" s="8"/>
      <c r="F3094" s="8">
        <v>1929</v>
      </c>
      <c r="G3094" s="8">
        <v>74</v>
      </c>
      <c r="H3094" s="8">
        <v>2456.6579999999999</v>
      </c>
    </row>
    <row r="3095" spans="1:8" s="7" customFormat="1" ht="18.75" hidden="1" customHeight="1" outlineLevel="1" x14ac:dyDescent="0.25">
      <c r="A3095" s="6">
        <v>6870</v>
      </c>
      <c r="B3095" s="8" t="s">
        <v>405</v>
      </c>
      <c r="C3095" s="54" t="s">
        <v>954</v>
      </c>
      <c r="D3095" s="8">
        <v>2019</v>
      </c>
      <c r="E3095" s="8"/>
      <c r="F3095" s="8">
        <v>243</v>
      </c>
      <c r="G3095" s="8">
        <v>47</v>
      </c>
      <c r="H3095" s="8">
        <v>382.35300000000001</v>
      </c>
    </row>
    <row r="3096" spans="1:8" s="7" customFormat="1" ht="18.75" hidden="1" customHeight="1" outlineLevel="1" x14ac:dyDescent="0.25">
      <c r="A3096" s="6">
        <v>1163</v>
      </c>
      <c r="B3096" s="8" t="s">
        <v>405</v>
      </c>
      <c r="C3096" s="54" t="s">
        <v>955</v>
      </c>
      <c r="D3096" s="8">
        <v>2019</v>
      </c>
      <c r="E3096" s="8"/>
      <c r="F3096" s="8">
        <v>1008</v>
      </c>
      <c r="G3096" s="8">
        <v>52</v>
      </c>
      <c r="H3096" s="8">
        <v>1593.96</v>
      </c>
    </row>
    <row r="3097" spans="1:8" s="7" customFormat="1" ht="18.75" hidden="1" customHeight="1" outlineLevel="1" x14ac:dyDescent="0.25">
      <c r="A3097" s="6">
        <v>704</v>
      </c>
      <c r="B3097" s="8" t="s">
        <v>405</v>
      </c>
      <c r="C3097" s="54" t="s">
        <v>956</v>
      </c>
      <c r="D3097" s="8">
        <v>2019</v>
      </c>
      <c r="E3097" s="8"/>
      <c r="F3097" s="8">
        <v>474</v>
      </c>
      <c r="G3097" s="8">
        <v>50</v>
      </c>
      <c r="H3097" s="8">
        <v>731.52300000000002</v>
      </c>
    </row>
    <row r="3098" spans="1:8" s="7" customFormat="1" ht="18.75" hidden="1" customHeight="1" outlineLevel="1" x14ac:dyDescent="0.25">
      <c r="A3098" s="6">
        <v>6871</v>
      </c>
      <c r="B3098" s="8" t="s">
        <v>405</v>
      </c>
      <c r="C3098" s="54" t="s">
        <v>957</v>
      </c>
      <c r="D3098" s="8">
        <v>2019</v>
      </c>
      <c r="E3098" s="8"/>
      <c r="F3098" s="8">
        <v>730</v>
      </c>
      <c r="G3098" s="8">
        <v>150</v>
      </c>
      <c r="H3098" s="8">
        <v>926.83199999999999</v>
      </c>
    </row>
    <row r="3099" spans="1:8" s="7" customFormat="1" ht="18.75" hidden="1" customHeight="1" outlineLevel="1" x14ac:dyDescent="0.25">
      <c r="A3099" s="6">
        <v>1019</v>
      </c>
      <c r="B3099" s="8" t="s">
        <v>405</v>
      </c>
      <c r="C3099" s="54" t="s">
        <v>958</v>
      </c>
      <c r="D3099" s="8">
        <v>2019</v>
      </c>
      <c r="E3099" s="8"/>
      <c r="F3099" s="8">
        <v>564</v>
      </c>
      <c r="G3099" s="8">
        <v>150</v>
      </c>
      <c r="H3099" s="8">
        <v>828.96799999999996</v>
      </c>
    </row>
    <row r="3100" spans="1:8" s="7" customFormat="1" ht="18.75" hidden="1" customHeight="1" outlineLevel="1" x14ac:dyDescent="0.25">
      <c r="A3100" s="6">
        <v>6829</v>
      </c>
      <c r="B3100" s="8" t="s">
        <v>405</v>
      </c>
      <c r="C3100" s="54" t="s">
        <v>959</v>
      </c>
      <c r="D3100" s="8">
        <v>2019</v>
      </c>
      <c r="E3100" s="8"/>
      <c r="F3100" s="8">
        <v>7</v>
      </c>
      <c r="G3100" s="8">
        <v>15</v>
      </c>
      <c r="H3100" s="8">
        <v>60.64</v>
      </c>
    </row>
    <row r="3101" spans="1:8" s="7" customFormat="1" ht="18.75" hidden="1" customHeight="1" outlineLevel="1" x14ac:dyDescent="0.25">
      <c r="A3101" s="6">
        <v>6872</v>
      </c>
      <c r="B3101" s="8" t="s">
        <v>405</v>
      </c>
      <c r="C3101" s="54" t="s">
        <v>960</v>
      </c>
      <c r="D3101" s="8">
        <v>2019</v>
      </c>
      <c r="E3101" s="8"/>
      <c r="F3101" s="8">
        <v>194</v>
      </c>
      <c r="G3101" s="8">
        <v>100</v>
      </c>
      <c r="H3101" s="8">
        <v>281.41699999999997</v>
      </c>
    </row>
    <row r="3102" spans="1:8" s="7" customFormat="1" ht="18.75" hidden="1" customHeight="1" outlineLevel="1" x14ac:dyDescent="0.25">
      <c r="A3102" s="6">
        <v>6832</v>
      </c>
      <c r="B3102" s="8" t="s">
        <v>405</v>
      </c>
      <c r="C3102" s="54" t="s">
        <v>961</v>
      </c>
      <c r="D3102" s="8">
        <v>2019</v>
      </c>
      <c r="E3102" s="8"/>
      <c r="F3102" s="8">
        <v>12</v>
      </c>
      <c r="G3102" s="8">
        <v>12</v>
      </c>
      <c r="H3102" s="8">
        <v>58.268000000000001</v>
      </c>
    </row>
    <row r="3103" spans="1:8" s="7" customFormat="1" ht="18.75" hidden="1" customHeight="1" outlineLevel="1" x14ac:dyDescent="0.25">
      <c r="A3103" s="6">
        <v>6873</v>
      </c>
      <c r="B3103" s="8" t="s">
        <v>405</v>
      </c>
      <c r="C3103" s="54" t="s">
        <v>962</v>
      </c>
      <c r="D3103" s="8">
        <v>2019</v>
      </c>
      <c r="E3103" s="8"/>
      <c r="F3103" s="8">
        <v>52</v>
      </c>
      <c r="G3103" s="8">
        <v>95</v>
      </c>
      <c r="H3103" s="8">
        <v>98.64</v>
      </c>
    </row>
    <row r="3104" spans="1:8" s="7" customFormat="1" ht="18.75" hidden="1" customHeight="1" outlineLevel="1" x14ac:dyDescent="0.25">
      <c r="A3104" s="6">
        <v>6874</v>
      </c>
      <c r="B3104" s="8" t="s">
        <v>405</v>
      </c>
      <c r="C3104" s="54" t="s">
        <v>963</v>
      </c>
      <c r="D3104" s="8">
        <v>2019</v>
      </c>
      <c r="E3104" s="8"/>
      <c r="F3104" s="8">
        <v>2305</v>
      </c>
      <c r="G3104" s="8">
        <v>30</v>
      </c>
      <c r="H3104" s="8">
        <v>2868.8890000000001</v>
      </c>
    </row>
    <row r="3105" spans="1:8" s="7" customFormat="1" ht="18.75" hidden="1" customHeight="1" outlineLevel="1" x14ac:dyDescent="0.25">
      <c r="A3105" s="6">
        <v>1118</v>
      </c>
      <c r="B3105" s="8" t="s">
        <v>405</v>
      </c>
      <c r="C3105" s="54" t="s">
        <v>964</v>
      </c>
      <c r="D3105" s="8">
        <v>2019</v>
      </c>
      <c r="E3105" s="8"/>
      <c r="F3105" s="8">
        <v>5</v>
      </c>
      <c r="G3105" s="8">
        <v>150</v>
      </c>
      <c r="H3105" s="8">
        <v>84.927000000000007</v>
      </c>
    </row>
    <row r="3106" spans="1:8" s="7" customFormat="1" ht="18.75" hidden="1" customHeight="1" outlineLevel="1" x14ac:dyDescent="0.25">
      <c r="A3106" s="6">
        <v>2298</v>
      </c>
      <c r="B3106" s="8" t="s">
        <v>405</v>
      </c>
      <c r="C3106" s="54" t="s">
        <v>965</v>
      </c>
      <c r="D3106" s="8">
        <v>2019</v>
      </c>
      <c r="E3106" s="8"/>
      <c r="F3106" s="8">
        <v>136</v>
      </c>
      <c r="G3106" s="8">
        <v>100</v>
      </c>
      <c r="H3106" s="8">
        <v>583.63</v>
      </c>
    </row>
    <row r="3107" spans="1:8" s="7" customFormat="1" ht="18.75" hidden="1" customHeight="1" outlineLevel="1" x14ac:dyDescent="0.25">
      <c r="A3107" s="6">
        <v>2528</v>
      </c>
      <c r="B3107" s="8" t="s">
        <v>405</v>
      </c>
      <c r="C3107" s="54" t="s">
        <v>966</v>
      </c>
      <c r="D3107" s="8">
        <v>2019</v>
      </c>
      <c r="E3107" s="8"/>
      <c r="F3107" s="8">
        <v>155</v>
      </c>
      <c r="G3107" s="8">
        <v>30</v>
      </c>
      <c r="H3107" s="8">
        <v>388.57299999999998</v>
      </c>
    </row>
    <row r="3108" spans="1:8" s="7" customFormat="1" ht="18.75" hidden="1" customHeight="1" outlineLevel="1" x14ac:dyDescent="0.25">
      <c r="A3108" s="6">
        <v>6801</v>
      </c>
      <c r="B3108" s="8" t="s">
        <v>405</v>
      </c>
      <c r="C3108" s="54" t="s">
        <v>967</v>
      </c>
      <c r="D3108" s="8">
        <v>2019</v>
      </c>
      <c r="E3108" s="8"/>
      <c r="F3108" s="8">
        <v>11</v>
      </c>
      <c r="G3108" s="8">
        <v>15</v>
      </c>
      <c r="H3108" s="8">
        <v>60.094999999999999</v>
      </c>
    </row>
    <row r="3109" spans="1:8" s="7" customFormat="1" ht="18.75" hidden="1" customHeight="1" outlineLevel="1" x14ac:dyDescent="0.25">
      <c r="A3109" s="6">
        <v>7019</v>
      </c>
      <c r="B3109" s="8" t="s">
        <v>405</v>
      </c>
      <c r="C3109" s="54" t="s">
        <v>968</v>
      </c>
      <c r="D3109" s="8">
        <v>2019</v>
      </c>
      <c r="E3109" s="8"/>
      <c r="F3109" s="8">
        <v>2460</v>
      </c>
      <c r="G3109" s="8">
        <v>255</v>
      </c>
      <c r="H3109" s="8">
        <v>3523</v>
      </c>
    </row>
    <row r="3110" spans="1:8" s="7" customFormat="1" ht="18.75" hidden="1" customHeight="1" outlineLevel="1" x14ac:dyDescent="0.25">
      <c r="A3110" s="6">
        <v>7138</v>
      </c>
      <c r="B3110" s="8" t="s">
        <v>405</v>
      </c>
      <c r="C3110" s="54" t="s">
        <v>969</v>
      </c>
      <c r="D3110" s="8">
        <v>2019</v>
      </c>
      <c r="E3110" s="8"/>
      <c r="F3110" s="8">
        <v>455</v>
      </c>
      <c r="G3110" s="8">
        <v>105.2</v>
      </c>
      <c r="H3110" s="8">
        <v>347</v>
      </c>
    </row>
    <row r="3111" spans="1:8" s="7" customFormat="1" ht="18.75" hidden="1" customHeight="1" outlineLevel="1" x14ac:dyDescent="0.25">
      <c r="A3111" s="6">
        <v>7139</v>
      </c>
      <c r="B3111" s="8" t="s">
        <v>405</v>
      </c>
      <c r="C3111" s="54" t="s">
        <v>970</v>
      </c>
      <c r="D3111" s="8">
        <v>2019</v>
      </c>
      <c r="E3111" s="8"/>
      <c r="F3111" s="8">
        <v>85</v>
      </c>
      <c r="G3111" s="8">
        <v>108.7</v>
      </c>
      <c r="H3111" s="8">
        <v>135.30000000000001</v>
      </c>
    </row>
    <row r="3112" spans="1:8" s="7" customFormat="1" ht="18.75" hidden="1" customHeight="1" outlineLevel="1" x14ac:dyDescent="0.25">
      <c r="A3112" s="6">
        <v>7140</v>
      </c>
      <c r="B3112" s="8" t="s">
        <v>405</v>
      </c>
      <c r="C3112" s="54" t="s">
        <v>971</v>
      </c>
      <c r="D3112" s="8">
        <v>2019</v>
      </c>
      <c r="E3112" s="8"/>
      <c r="F3112" s="8">
        <v>6430</v>
      </c>
      <c r="G3112" s="8">
        <v>885</v>
      </c>
      <c r="H3112" s="8">
        <v>753.75850000000003</v>
      </c>
    </row>
    <row r="3113" spans="1:8" s="7" customFormat="1" ht="18.75" hidden="1" customHeight="1" outlineLevel="1" x14ac:dyDescent="0.25">
      <c r="A3113" s="6">
        <v>7022</v>
      </c>
      <c r="B3113" s="8" t="s">
        <v>405</v>
      </c>
      <c r="C3113" s="54" t="s">
        <v>972</v>
      </c>
      <c r="D3113" s="8">
        <v>2019</v>
      </c>
      <c r="E3113" s="8"/>
      <c r="F3113" s="8">
        <v>21</v>
      </c>
      <c r="G3113" s="8">
        <v>15</v>
      </c>
      <c r="H3113" s="8">
        <v>179.1258</v>
      </c>
    </row>
    <row r="3114" spans="1:8" s="7" customFormat="1" ht="18.75" hidden="1" customHeight="1" outlineLevel="1" x14ac:dyDescent="0.25">
      <c r="A3114" s="6">
        <v>7023</v>
      </c>
      <c r="B3114" s="8" t="s">
        <v>405</v>
      </c>
      <c r="C3114" s="54" t="s">
        <v>973</v>
      </c>
      <c r="D3114" s="8">
        <v>2019</v>
      </c>
      <c r="E3114" s="8"/>
      <c r="F3114" s="8">
        <v>70</v>
      </c>
      <c r="G3114" s="8">
        <v>30</v>
      </c>
      <c r="H3114" s="8">
        <v>71.494960000000006</v>
      </c>
    </row>
    <row r="3115" spans="1:8" s="7" customFormat="1" ht="18.75" hidden="1" customHeight="1" outlineLevel="1" x14ac:dyDescent="0.25">
      <c r="A3115" s="6">
        <v>7034</v>
      </c>
      <c r="B3115" s="8" t="s">
        <v>405</v>
      </c>
      <c r="C3115" s="54" t="s">
        <v>974</v>
      </c>
      <c r="D3115" s="8">
        <v>2019</v>
      </c>
      <c r="E3115" s="8"/>
      <c r="F3115" s="8">
        <v>3</v>
      </c>
      <c r="G3115" s="8">
        <v>15</v>
      </c>
      <c r="H3115" s="8">
        <v>16.74006</v>
      </c>
    </row>
    <row r="3116" spans="1:8" s="7" customFormat="1" ht="18.75" hidden="1" customHeight="1" outlineLevel="1" x14ac:dyDescent="0.25">
      <c r="A3116" s="6">
        <v>7141</v>
      </c>
      <c r="B3116" s="8" t="s">
        <v>405</v>
      </c>
      <c r="C3116" s="54" t="s">
        <v>975</v>
      </c>
      <c r="D3116" s="8">
        <v>2019</v>
      </c>
      <c r="E3116" s="8"/>
      <c r="F3116" s="8">
        <v>3</v>
      </c>
      <c r="G3116" s="8">
        <v>15</v>
      </c>
      <c r="H3116" s="8">
        <v>87.309659999999994</v>
      </c>
    </row>
    <row r="3117" spans="1:8" s="7" customFormat="1" ht="18.75" hidden="1" customHeight="1" outlineLevel="1" x14ac:dyDescent="0.25">
      <c r="A3117" s="6">
        <v>7047</v>
      </c>
      <c r="B3117" s="8" t="s">
        <v>405</v>
      </c>
      <c r="C3117" s="54" t="s">
        <v>976</v>
      </c>
      <c r="D3117" s="8">
        <v>2019</v>
      </c>
      <c r="E3117" s="8"/>
      <c r="F3117" s="8">
        <v>5</v>
      </c>
      <c r="G3117" s="8">
        <v>14</v>
      </c>
      <c r="H3117" s="8">
        <v>71.84057</v>
      </c>
    </row>
    <row r="3118" spans="1:8" s="7" customFormat="1" ht="18.75" hidden="1" customHeight="1" outlineLevel="1" x14ac:dyDescent="0.25">
      <c r="A3118" s="6">
        <v>7142</v>
      </c>
      <c r="B3118" s="8" t="s">
        <v>405</v>
      </c>
      <c r="C3118" s="54" t="s">
        <v>977</v>
      </c>
      <c r="D3118" s="8">
        <v>2019</v>
      </c>
      <c r="E3118" s="8"/>
      <c r="F3118" s="8">
        <v>13</v>
      </c>
      <c r="G3118" s="8">
        <v>15</v>
      </c>
      <c r="H3118" s="8">
        <v>114.76022</v>
      </c>
    </row>
    <row r="3119" spans="1:8" s="7" customFormat="1" ht="18.75" hidden="1" customHeight="1" outlineLevel="1" x14ac:dyDescent="0.25">
      <c r="A3119" s="6">
        <v>7143</v>
      </c>
      <c r="B3119" s="8" t="s">
        <v>405</v>
      </c>
      <c r="C3119" s="54" t="s">
        <v>978</v>
      </c>
      <c r="D3119" s="8">
        <v>2019</v>
      </c>
      <c r="E3119" s="8"/>
      <c r="F3119" s="8">
        <v>31</v>
      </c>
      <c r="G3119" s="8">
        <v>100</v>
      </c>
      <c r="H3119" s="8">
        <v>68.968299999999999</v>
      </c>
    </row>
    <row r="3120" spans="1:8" s="7" customFormat="1" ht="18.75" hidden="1" customHeight="1" outlineLevel="1" x14ac:dyDescent="0.25">
      <c r="A3120" s="6">
        <v>7069</v>
      </c>
      <c r="B3120" s="8" t="s">
        <v>405</v>
      </c>
      <c r="C3120" s="54" t="s">
        <v>979</v>
      </c>
      <c r="D3120" s="8">
        <v>2019</v>
      </c>
      <c r="E3120" s="8"/>
      <c r="F3120" s="8">
        <v>651</v>
      </c>
      <c r="G3120" s="8">
        <v>15</v>
      </c>
      <c r="H3120" s="8">
        <v>850.41399999999999</v>
      </c>
    </row>
    <row r="3121" spans="1:8" s="7" customFormat="1" ht="18.75" hidden="1" customHeight="1" outlineLevel="1" x14ac:dyDescent="0.25">
      <c r="A3121" s="6">
        <v>7144</v>
      </c>
      <c r="B3121" s="8" t="s">
        <v>405</v>
      </c>
      <c r="C3121" s="54" t="s">
        <v>980</v>
      </c>
      <c r="D3121" s="8">
        <v>2019</v>
      </c>
      <c r="E3121" s="8"/>
      <c r="F3121" s="8">
        <v>100</v>
      </c>
      <c r="G3121" s="8">
        <v>1</v>
      </c>
      <c r="H3121" s="8">
        <v>202.82</v>
      </c>
    </row>
    <row r="3122" spans="1:8" s="7" customFormat="1" ht="18.75" hidden="1" customHeight="1" outlineLevel="1" x14ac:dyDescent="0.25">
      <c r="A3122" s="6">
        <v>7093</v>
      </c>
      <c r="B3122" s="8" t="s">
        <v>405</v>
      </c>
      <c r="C3122" s="54" t="s">
        <v>981</v>
      </c>
      <c r="D3122" s="8">
        <v>2019</v>
      </c>
      <c r="E3122" s="8"/>
      <c r="F3122" s="8">
        <v>450</v>
      </c>
      <c r="G3122" s="8">
        <v>111</v>
      </c>
      <c r="H3122" s="8">
        <v>534.53399999999999</v>
      </c>
    </row>
    <row r="3123" spans="1:8" s="7" customFormat="1" ht="18.75" hidden="1" customHeight="1" outlineLevel="1" x14ac:dyDescent="0.25">
      <c r="A3123" s="6">
        <v>7094</v>
      </c>
      <c r="B3123" s="8" t="s">
        <v>405</v>
      </c>
      <c r="C3123" s="54" t="s">
        <v>982</v>
      </c>
      <c r="D3123" s="8">
        <v>2019</v>
      </c>
      <c r="E3123" s="8"/>
      <c r="F3123" s="8">
        <v>413</v>
      </c>
      <c r="G3123" s="8">
        <v>120</v>
      </c>
      <c r="H3123" s="8">
        <v>933.23451999999997</v>
      </c>
    </row>
    <row r="3124" spans="1:8" s="7" customFormat="1" ht="18.75" hidden="1" customHeight="1" outlineLevel="1" x14ac:dyDescent="0.25">
      <c r="A3124" s="6">
        <v>7145</v>
      </c>
      <c r="B3124" s="8" t="s">
        <v>405</v>
      </c>
      <c r="C3124" s="54" t="s">
        <v>983</v>
      </c>
      <c r="D3124" s="8">
        <v>2019</v>
      </c>
      <c r="E3124" s="8"/>
      <c r="F3124" s="8">
        <v>17</v>
      </c>
      <c r="G3124" s="8">
        <v>70</v>
      </c>
      <c r="H3124" s="8">
        <v>70.471440000000001</v>
      </c>
    </row>
    <row r="3125" spans="1:8" s="7" customFormat="1" ht="18.75" hidden="1" customHeight="1" outlineLevel="1" x14ac:dyDescent="0.25">
      <c r="A3125" s="6">
        <v>653</v>
      </c>
      <c r="B3125" s="8" t="s">
        <v>405</v>
      </c>
      <c r="C3125" s="54" t="s">
        <v>984</v>
      </c>
      <c r="D3125" s="8">
        <v>2019</v>
      </c>
      <c r="E3125" s="8"/>
      <c r="F3125" s="8">
        <v>13</v>
      </c>
      <c r="G3125" s="8">
        <v>97</v>
      </c>
      <c r="H3125" s="8">
        <v>126.31699999999999</v>
      </c>
    </row>
    <row r="3126" spans="1:8" s="7" customFormat="1" ht="18.75" hidden="1" customHeight="1" outlineLevel="1" x14ac:dyDescent="0.25">
      <c r="A3126" s="6">
        <v>732</v>
      </c>
      <c r="B3126" s="8" t="s">
        <v>405</v>
      </c>
      <c r="C3126" s="54" t="s">
        <v>985</v>
      </c>
      <c r="D3126" s="8">
        <v>2019</v>
      </c>
      <c r="E3126" s="8"/>
      <c r="F3126" s="8">
        <v>761</v>
      </c>
      <c r="G3126" s="8">
        <v>70</v>
      </c>
      <c r="H3126" s="8">
        <v>1169.2300499999999</v>
      </c>
    </row>
    <row r="3127" spans="1:8" s="7" customFormat="1" ht="18.75" hidden="1" customHeight="1" outlineLevel="1" x14ac:dyDescent="0.25">
      <c r="A3127" s="6">
        <v>0</v>
      </c>
      <c r="B3127" s="8" t="s">
        <v>405</v>
      </c>
      <c r="C3127" s="54" t="s">
        <v>785</v>
      </c>
      <c r="D3127" s="8">
        <v>2019</v>
      </c>
      <c r="E3127" s="8"/>
      <c r="F3127" s="8">
        <v>25</v>
      </c>
      <c r="G3127" s="8">
        <v>27</v>
      </c>
      <c r="H3127" s="8">
        <v>256.0258</v>
      </c>
    </row>
    <row r="3128" spans="1:8" s="7" customFormat="1" ht="18.75" hidden="1" customHeight="1" outlineLevel="1" x14ac:dyDescent="0.25">
      <c r="A3128" s="6">
        <v>7146</v>
      </c>
      <c r="B3128" s="8" t="s">
        <v>405</v>
      </c>
      <c r="C3128" s="54" t="s">
        <v>986</v>
      </c>
      <c r="D3128" s="8">
        <v>2019</v>
      </c>
      <c r="E3128" s="8"/>
      <c r="F3128" s="8">
        <v>545</v>
      </c>
      <c r="G3128" s="8">
        <v>50</v>
      </c>
      <c r="H3128" s="8">
        <v>762</v>
      </c>
    </row>
    <row r="3129" spans="1:8" s="7" customFormat="1" ht="18.75" hidden="1" customHeight="1" outlineLevel="1" x14ac:dyDescent="0.25">
      <c r="A3129" s="6">
        <v>869</v>
      </c>
      <c r="B3129" s="8" t="s">
        <v>405</v>
      </c>
      <c r="C3129" s="54" t="s">
        <v>987</v>
      </c>
      <c r="D3129" s="8">
        <v>2019</v>
      </c>
      <c r="E3129" s="8"/>
      <c r="F3129" s="8">
        <v>484</v>
      </c>
      <c r="G3129" s="8">
        <v>150</v>
      </c>
      <c r="H3129" s="8">
        <v>764</v>
      </c>
    </row>
    <row r="3130" spans="1:8" s="7" customFormat="1" ht="18.75" hidden="1" customHeight="1" outlineLevel="1" x14ac:dyDescent="0.25">
      <c r="A3130" s="6">
        <v>921</v>
      </c>
      <c r="B3130" s="8" t="s">
        <v>405</v>
      </c>
      <c r="C3130" s="54" t="s">
        <v>988</v>
      </c>
      <c r="D3130" s="8">
        <v>2019</v>
      </c>
      <c r="E3130" s="8"/>
      <c r="F3130" s="8">
        <v>24</v>
      </c>
      <c r="G3130" s="8">
        <v>45</v>
      </c>
      <c r="H3130" s="8">
        <v>86.977999999999994</v>
      </c>
    </row>
    <row r="3131" spans="1:8" s="7" customFormat="1" ht="18.75" hidden="1" customHeight="1" outlineLevel="1" x14ac:dyDescent="0.25">
      <c r="A3131" s="6">
        <v>950</v>
      </c>
      <c r="B3131" s="8" t="s">
        <v>405</v>
      </c>
      <c r="C3131" s="54" t="s">
        <v>989</v>
      </c>
      <c r="D3131" s="8">
        <v>2019</v>
      </c>
      <c r="E3131" s="8"/>
      <c r="F3131" s="8">
        <v>565</v>
      </c>
      <c r="G3131" s="8">
        <v>15</v>
      </c>
      <c r="H3131" s="8">
        <v>640.67999999999995</v>
      </c>
    </row>
    <row r="3132" spans="1:8" s="7" customFormat="1" ht="18.75" hidden="1" customHeight="1" outlineLevel="1" x14ac:dyDescent="0.25">
      <c r="A3132" s="6">
        <v>7147</v>
      </c>
      <c r="B3132" s="8" t="s">
        <v>405</v>
      </c>
      <c r="C3132" s="54" t="s">
        <v>990</v>
      </c>
      <c r="D3132" s="8">
        <v>2019</v>
      </c>
      <c r="E3132" s="8"/>
      <c r="F3132" s="8">
        <v>30</v>
      </c>
      <c r="G3132" s="8">
        <v>120</v>
      </c>
      <c r="H3132" s="8">
        <v>118.477</v>
      </c>
    </row>
    <row r="3133" spans="1:8" s="7" customFormat="1" ht="18.75" hidden="1" customHeight="1" outlineLevel="1" x14ac:dyDescent="0.25">
      <c r="A3133" s="6">
        <v>7113</v>
      </c>
      <c r="B3133" s="8" t="s">
        <v>405</v>
      </c>
      <c r="C3133" s="54" t="s">
        <v>991</v>
      </c>
      <c r="D3133" s="8">
        <v>2019</v>
      </c>
      <c r="E3133" s="8"/>
      <c r="F3133" s="8">
        <v>6</v>
      </c>
      <c r="G3133" s="8">
        <v>30</v>
      </c>
      <c r="H3133" s="8">
        <v>48.086770000000001</v>
      </c>
    </row>
    <row r="3134" spans="1:8" s="7" customFormat="1" ht="18.75" hidden="1" customHeight="1" outlineLevel="1" x14ac:dyDescent="0.25">
      <c r="A3134" s="6">
        <v>908</v>
      </c>
      <c r="B3134" s="8" t="s">
        <v>405</v>
      </c>
      <c r="C3134" s="54" t="s">
        <v>992</v>
      </c>
      <c r="D3134" s="8">
        <v>2019</v>
      </c>
      <c r="E3134" s="8"/>
      <c r="F3134" s="8">
        <v>433</v>
      </c>
      <c r="G3134" s="8">
        <v>15</v>
      </c>
      <c r="H3134" s="8">
        <v>961.01396999999997</v>
      </c>
    </row>
    <row r="3135" spans="1:8" s="7" customFormat="1" ht="18.75" hidden="1" customHeight="1" outlineLevel="1" x14ac:dyDescent="0.25">
      <c r="A3135" s="6">
        <v>7116</v>
      </c>
      <c r="B3135" s="8" t="s">
        <v>405</v>
      </c>
      <c r="C3135" s="54" t="s">
        <v>993</v>
      </c>
      <c r="D3135" s="8">
        <v>2019</v>
      </c>
      <c r="E3135" s="8"/>
      <c r="F3135" s="8">
        <v>6</v>
      </c>
      <c r="G3135" s="8">
        <v>15</v>
      </c>
      <c r="H3135" s="8">
        <v>50.2</v>
      </c>
    </row>
    <row r="3136" spans="1:8" s="7" customFormat="1" ht="18.75" hidden="1" customHeight="1" outlineLevel="1" x14ac:dyDescent="0.25">
      <c r="A3136" s="6">
        <v>7117</v>
      </c>
      <c r="B3136" s="8" t="s">
        <v>405</v>
      </c>
      <c r="C3136" s="54" t="s">
        <v>994</v>
      </c>
      <c r="D3136" s="8">
        <v>2019</v>
      </c>
      <c r="E3136" s="8"/>
      <c r="F3136" s="8">
        <v>69</v>
      </c>
      <c r="G3136" s="8">
        <v>45</v>
      </c>
      <c r="H3136" s="8">
        <v>87.668999999999997</v>
      </c>
    </row>
    <row r="3137" spans="1:8" s="7" customFormat="1" ht="18.75" hidden="1" customHeight="1" outlineLevel="1" x14ac:dyDescent="0.25">
      <c r="A3137" s="6">
        <v>1143</v>
      </c>
      <c r="B3137" s="8" t="s">
        <v>405</v>
      </c>
      <c r="C3137" s="54" t="s">
        <v>995</v>
      </c>
      <c r="D3137" s="8">
        <v>2019</v>
      </c>
      <c r="E3137" s="8"/>
      <c r="F3137" s="8">
        <v>308</v>
      </c>
      <c r="G3137" s="8">
        <v>45.38</v>
      </c>
      <c r="H3137" s="8">
        <v>577</v>
      </c>
    </row>
    <row r="3138" spans="1:8" s="7" customFormat="1" ht="18.75" hidden="1" customHeight="1" outlineLevel="1" x14ac:dyDescent="0.25">
      <c r="A3138" s="6">
        <v>7148</v>
      </c>
      <c r="B3138" s="8" t="s">
        <v>405</v>
      </c>
      <c r="C3138" s="54" t="s">
        <v>996</v>
      </c>
      <c r="D3138" s="8">
        <v>2019</v>
      </c>
      <c r="E3138" s="8"/>
      <c r="F3138" s="8">
        <v>10</v>
      </c>
      <c r="G3138" s="8">
        <v>100</v>
      </c>
      <c r="H3138" s="8">
        <v>114.771</v>
      </c>
    </row>
    <row r="3139" spans="1:8" s="7" customFormat="1" ht="18.75" hidden="1" customHeight="1" outlineLevel="1" x14ac:dyDescent="0.25">
      <c r="A3139" s="6">
        <v>7122</v>
      </c>
      <c r="B3139" s="8" t="s">
        <v>405</v>
      </c>
      <c r="C3139" s="54" t="s">
        <v>997</v>
      </c>
      <c r="D3139" s="8">
        <v>2019</v>
      </c>
      <c r="E3139" s="8"/>
      <c r="F3139" s="8">
        <v>5</v>
      </c>
      <c r="G3139" s="8">
        <v>150</v>
      </c>
      <c r="H3139" s="8">
        <v>199.238</v>
      </c>
    </row>
    <row r="3140" spans="1:8" s="7" customFormat="1" ht="18.75" hidden="1" customHeight="1" outlineLevel="1" x14ac:dyDescent="0.25">
      <c r="A3140" s="6">
        <v>1801</v>
      </c>
      <c r="B3140" s="8" t="s">
        <v>405</v>
      </c>
      <c r="C3140" s="54" t="s">
        <v>998</v>
      </c>
      <c r="D3140" s="8">
        <v>2019</v>
      </c>
      <c r="E3140" s="8"/>
      <c r="F3140" s="8">
        <v>698</v>
      </c>
      <c r="G3140" s="8">
        <v>80</v>
      </c>
      <c r="H3140" s="8">
        <v>508.44900000000001</v>
      </c>
    </row>
    <row r="3141" spans="1:8" s="7" customFormat="1" ht="18.75" hidden="1" customHeight="1" outlineLevel="1" x14ac:dyDescent="0.25">
      <c r="A3141" s="6">
        <v>2189</v>
      </c>
      <c r="B3141" s="8" t="s">
        <v>405</v>
      </c>
      <c r="C3141" s="54" t="s">
        <v>999</v>
      </c>
      <c r="D3141" s="8">
        <v>2019</v>
      </c>
      <c r="E3141" s="8"/>
      <c r="F3141" s="8">
        <v>8</v>
      </c>
      <c r="G3141" s="8">
        <v>27</v>
      </c>
      <c r="H3141" s="8">
        <v>43.835000000000001</v>
      </c>
    </row>
    <row r="3142" spans="1:8" s="7" customFormat="1" ht="18.75" hidden="1" customHeight="1" outlineLevel="1" x14ac:dyDescent="0.25">
      <c r="A3142" s="6">
        <v>2129</v>
      </c>
      <c r="B3142" s="8" t="s">
        <v>405</v>
      </c>
      <c r="C3142" s="54" t="s">
        <v>1000</v>
      </c>
      <c r="D3142" s="8">
        <v>2019</v>
      </c>
      <c r="E3142" s="8"/>
      <c r="F3142" s="8">
        <v>46</v>
      </c>
      <c r="G3142" s="8">
        <v>120</v>
      </c>
      <c r="H3142" s="8">
        <v>61.341999999999999</v>
      </c>
    </row>
    <row r="3143" spans="1:8" s="7" customFormat="1" ht="18.75" hidden="1" customHeight="1" outlineLevel="1" x14ac:dyDescent="0.25">
      <c r="A3143" s="6">
        <v>7149</v>
      </c>
      <c r="B3143" s="8" t="s">
        <v>405</v>
      </c>
      <c r="C3143" s="54" t="s">
        <v>1001</v>
      </c>
      <c r="D3143" s="8">
        <v>2019</v>
      </c>
      <c r="E3143" s="8"/>
      <c r="F3143" s="8">
        <v>94</v>
      </c>
      <c r="G3143" s="8">
        <v>55.7</v>
      </c>
      <c r="H3143" s="8">
        <v>215.42599999999999</v>
      </c>
    </row>
    <row r="3144" spans="1:8" s="7" customFormat="1" ht="18.75" hidden="1" customHeight="1" outlineLevel="1" x14ac:dyDescent="0.25">
      <c r="A3144" s="6">
        <v>7150</v>
      </c>
      <c r="B3144" s="8" t="s">
        <v>405</v>
      </c>
      <c r="C3144" s="54" t="s">
        <v>1002</v>
      </c>
      <c r="D3144" s="8">
        <v>2019</v>
      </c>
      <c r="E3144" s="8"/>
      <c r="F3144" s="8">
        <v>58</v>
      </c>
      <c r="G3144" s="8">
        <v>80</v>
      </c>
      <c r="H3144" s="8">
        <v>177</v>
      </c>
    </row>
    <row r="3145" spans="1:8" s="7" customFormat="1" ht="18.75" hidden="1" customHeight="1" outlineLevel="1" x14ac:dyDescent="0.25">
      <c r="A3145" s="6">
        <v>7151</v>
      </c>
      <c r="B3145" s="8" t="s">
        <v>405</v>
      </c>
      <c r="C3145" s="54" t="s">
        <v>1003</v>
      </c>
      <c r="D3145" s="8">
        <v>2019</v>
      </c>
      <c r="E3145" s="8"/>
      <c r="F3145" s="8">
        <v>34</v>
      </c>
      <c r="G3145" s="8">
        <v>100</v>
      </c>
      <c r="H3145" s="8">
        <v>235</v>
      </c>
    </row>
    <row r="3146" spans="1:8" s="7" customFormat="1" ht="18.75" hidden="1" customHeight="1" outlineLevel="1" x14ac:dyDescent="0.25">
      <c r="A3146" s="6">
        <v>7152</v>
      </c>
      <c r="B3146" s="8" t="s">
        <v>405</v>
      </c>
      <c r="C3146" s="54" t="s">
        <v>1004</v>
      </c>
      <c r="D3146" s="8">
        <v>2019</v>
      </c>
      <c r="E3146" s="8"/>
      <c r="F3146" s="8">
        <v>3</v>
      </c>
      <c r="G3146" s="8">
        <v>55</v>
      </c>
      <c r="H3146" s="8">
        <v>68.968249999999998</v>
      </c>
    </row>
    <row r="3147" spans="1:8" s="7" customFormat="1" ht="18.75" hidden="1" customHeight="1" outlineLevel="1" x14ac:dyDescent="0.25">
      <c r="A3147" s="6">
        <v>7153</v>
      </c>
      <c r="B3147" s="8" t="s">
        <v>405</v>
      </c>
      <c r="C3147" s="54" t="s">
        <v>1005</v>
      </c>
      <c r="D3147" s="8">
        <v>2019</v>
      </c>
      <c r="E3147" s="8"/>
      <c r="F3147" s="8">
        <v>428</v>
      </c>
      <c r="G3147" s="8">
        <v>60</v>
      </c>
      <c r="H3147" s="8">
        <v>208</v>
      </c>
    </row>
    <row r="3148" spans="1:8" s="7" customFormat="1" ht="18.75" hidden="1" customHeight="1" outlineLevel="1" x14ac:dyDescent="0.25">
      <c r="A3148" s="6">
        <v>7154</v>
      </c>
      <c r="B3148" s="8" t="s">
        <v>405</v>
      </c>
      <c r="C3148" s="54" t="s">
        <v>1006</v>
      </c>
      <c r="D3148" s="8">
        <v>2019</v>
      </c>
      <c r="E3148" s="8"/>
      <c r="F3148" s="8">
        <v>5</v>
      </c>
      <c r="G3148" s="8">
        <v>50</v>
      </c>
      <c r="H3148" s="8">
        <v>108.93810999999999</v>
      </c>
    </row>
    <row r="3149" spans="1:8" s="7" customFormat="1" ht="18.75" hidden="1" customHeight="1" outlineLevel="1" x14ac:dyDescent="0.25">
      <c r="A3149" s="6">
        <v>7155</v>
      </c>
      <c r="B3149" s="8" t="s">
        <v>405</v>
      </c>
      <c r="C3149" s="54" t="s">
        <v>1007</v>
      </c>
      <c r="D3149" s="8">
        <v>2019</v>
      </c>
      <c r="E3149" s="8"/>
      <c r="F3149" s="8">
        <v>10</v>
      </c>
      <c r="G3149" s="8">
        <v>35</v>
      </c>
      <c r="H3149" s="8">
        <v>13.770490000000001</v>
      </c>
    </row>
    <row r="3150" spans="1:8" s="7" customFormat="1" ht="18.75" hidden="1" customHeight="1" outlineLevel="1" x14ac:dyDescent="0.25">
      <c r="A3150" s="6">
        <v>7156</v>
      </c>
      <c r="B3150" s="8" t="s">
        <v>405</v>
      </c>
      <c r="C3150" s="54" t="s">
        <v>1008</v>
      </c>
      <c r="D3150" s="8">
        <v>2019</v>
      </c>
      <c r="E3150" s="8"/>
      <c r="F3150" s="8">
        <v>30</v>
      </c>
      <c r="G3150" s="8">
        <v>70</v>
      </c>
      <c r="H3150" s="8">
        <v>43</v>
      </c>
    </row>
    <row r="3151" spans="1:8" s="7" customFormat="1" ht="18.75" hidden="1" customHeight="1" outlineLevel="1" x14ac:dyDescent="0.25">
      <c r="A3151" s="6">
        <v>2011</v>
      </c>
      <c r="B3151" s="8" t="s">
        <v>405</v>
      </c>
      <c r="C3151" s="54" t="s">
        <v>1009</v>
      </c>
      <c r="D3151" s="8">
        <v>2019</v>
      </c>
      <c r="E3151" s="8"/>
      <c r="F3151" s="8">
        <v>15</v>
      </c>
      <c r="G3151" s="8">
        <v>80</v>
      </c>
      <c r="H3151" s="8">
        <v>17.536000000000001</v>
      </c>
    </row>
    <row r="3152" spans="1:8" s="7" customFormat="1" ht="18.75" hidden="1" customHeight="1" outlineLevel="1" x14ac:dyDescent="0.25">
      <c r="A3152" s="6">
        <v>7133</v>
      </c>
      <c r="B3152" s="8" t="s">
        <v>405</v>
      </c>
      <c r="C3152" s="54" t="s">
        <v>1010</v>
      </c>
      <c r="D3152" s="8">
        <v>2019</v>
      </c>
      <c r="E3152" s="8"/>
      <c r="F3152" s="8">
        <v>17</v>
      </c>
      <c r="G3152" s="8">
        <v>52</v>
      </c>
      <c r="H3152" s="8">
        <v>14.196</v>
      </c>
    </row>
    <row r="3153" spans="1:8" s="7" customFormat="1" ht="18.75" hidden="1" customHeight="1" outlineLevel="1" x14ac:dyDescent="0.25">
      <c r="A3153" s="6">
        <v>7134</v>
      </c>
      <c r="B3153" s="8" t="s">
        <v>405</v>
      </c>
      <c r="C3153" s="54" t="s">
        <v>1011</v>
      </c>
      <c r="D3153" s="8">
        <v>2019</v>
      </c>
      <c r="E3153" s="8"/>
      <c r="F3153" s="8">
        <v>20</v>
      </c>
      <c r="G3153" s="8">
        <v>60</v>
      </c>
      <c r="H3153" s="8">
        <v>8</v>
      </c>
    </row>
    <row r="3154" spans="1:8" s="7" customFormat="1" ht="18.75" hidden="1" customHeight="1" outlineLevel="1" x14ac:dyDescent="0.25">
      <c r="A3154" s="6">
        <v>2071</v>
      </c>
      <c r="B3154" s="8" t="s">
        <v>405</v>
      </c>
      <c r="C3154" s="54" t="s">
        <v>1012</v>
      </c>
      <c r="D3154" s="8">
        <v>2019</v>
      </c>
      <c r="E3154" s="8"/>
      <c r="F3154" s="8">
        <v>20</v>
      </c>
      <c r="G3154" s="8">
        <v>150</v>
      </c>
      <c r="H3154" s="8">
        <v>43</v>
      </c>
    </row>
    <row r="3155" spans="1:8" s="7" customFormat="1" ht="18.75" hidden="1" customHeight="1" outlineLevel="1" x14ac:dyDescent="0.25">
      <c r="A3155" s="6">
        <v>7136</v>
      </c>
      <c r="B3155" s="8" t="s">
        <v>405</v>
      </c>
      <c r="C3155" s="54" t="s">
        <v>1013</v>
      </c>
      <c r="D3155" s="8">
        <v>2019</v>
      </c>
      <c r="E3155" s="8"/>
      <c r="F3155" s="8">
        <v>5</v>
      </c>
      <c r="G3155" s="8">
        <v>70</v>
      </c>
      <c r="H3155" s="8">
        <v>8.5820000000000007</v>
      </c>
    </row>
    <row r="3156" spans="1:8" s="7" customFormat="1" ht="18.75" hidden="1" customHeight="1" outlineLevel="1" x14ac:dyDescent="0.25">
      <c r="A3156" s="6">
        <v>7157</v>
      </c>
      <c r="B3156" s="8" t="s">
        <v>405</v>
      </c>
      <c r="C3156" s="54" t="s">
        <v>1014</v>
      </c>
      <c r="D3156" s="8">
        <v>2019</v>
      </c>
      <c r="E3156" s="8"/>
      <c r="F3156" s="8">
        <v>222</v>
      </c>
      <c r="G3156" s="8">
        <v>150</v>
      </c>
      <c r="H3156" s="8">
        <v>285</v>
      </c>
    </row>
    <row r="3157" spans="1:8" s="7" customFormat="1" ht="18.75" hidden="1" customHeight="1" outlineLevel="1" x14ac:dyDescent="0.25">
      <c r="A3157" s="6">
        <v>84</v>
      </c>
      <c r="B3157" s="8" t="s">
        <v>405</v>
      </c>
      <c r="C3157" s="54" t="s">
        <v>1015</v>
      </c>
      <c r="D3157" s="8">
        <v>2020</v>
      </c>
      <c r="E3157" s="8"/>
      <c r="F3157" s="8">
        <v>8</v>
      </c>
      <c r="G3157" s="8">
        <v>15</v>
      </c>
      <c r="H3157" s="8">
        <v>45</v>
      </c>
    </row>
    <row r="3158" spans="1:8" s="7" customFormat="1" ht="18.75" hidden="1" customHeight="1" outlineLevel="1" x14ac:dyDescent="0.25">
      <c r="A3158" s="6">
        <v>76</v>
      </c>
      <c r="B3158" s="8" t="s">
        <v>405</v>
      </c>
      <c r="C3158" s="54" t="s">
        <v>1016</v>
      </c>
      <c r="D3158" s="8">
        <v>2020</v>
      </c>
      <c r="E3158" s="8"/>
      <c r="F3158" s="8">
        <v>164</v>
      </c>
      <c r="G3158" s="8">
        <v>121</v>
      </c>
      <c r="H3158" s="8">
        <v>370</v>
      </c>
    </row>
    <row r="3159" spans="1:8" s="7" customFormat="1" ht="18.75" hidden="1" customHeight="1" outlineLevel="1" x14ac:dyDescent="0.25">
      <c r="A3159" s="6">
        <v>1819</v>
      </c>
      <c r="B3159" s="8" t="s">
        <v>405</v>
      </c>
      <c r="C3159" s="54" t="s">
        <v>1017</v>
      </c>
      <c r="D3159" s="8">
        <v>2020</v>
      </c>
      <c r="E3159" s="8"/>
      <c r="F3159" s="8">
        <v>121</v>
      </c>
      <c r="G3159" s="8">
        <v>45</v>
      </c>
      <c r="H3159" s="8">
        <v>453</v>
      </c>
    </row>
    <row r="3160" spans="1:8" s="7" customFormat="1" ht="18.75" hidden="1" customHeight="1" outlineLevel="1" x14ac:dyDescent="0.25">
      <c r="A3160" s="6">
        <v>101</v>
      </c>
      <c r="B3160" s="8" t="s">
        <v>405</v>
      </c>
      <c r="C3160" s="54" t="s">
        <v>1018</v>
      </c>
      <c r="D3160" s="8">
        <v>2020</v>
      </c>
      <c r="E3160" s="8"/>
      <c r="F3160" s="8">
        <v>1493</v>
      </c>
      <c r="G3160" s="8">
        <v>50</v>
      </c>
      <c r="H3160" s="8">
        <v>2573</v>
      </c>
    </row>
    <row r="3161" spans="1:8" s="7" customFormat="1" ht="18.75" hidden="1" customHeight="1" outlineLevel="1" x14ac:dyDescent="0.25">
      <c r="A3161" s="6">
        <v>1826</v>
      </c>
      <c r="B3161" s="8" t="s">
        <v>405</v>
      </c>
      <c r="C3161" s="54" t="s">
        <v>1019</v>
      </c>
      <c r="D3161" s="8">
        <v>2020</v>
      </c>
      <c r="E3161" s="8"/>
      <c r="F3161" s="8">
        <v>8</v>
      </c>
      <c r="G3161" s="8">
        <v>65</v>
      </c>
      <c r="H3161" s="8">
        <v>110</v>
      </c>
    </row>
    <row r="3162" spans="1:8" s="7" customFormat="1" ht="18.75" hidden="1" customHeight="1" outlineLevel="1" x14ac:dyDescent="0.25">
      <c r="A3162" s="6">
        <v>1821</v>
      </c>
      <c r="B3162" s="8" t="s">
        <v>405</v>
      </c>
      <c r="C3162" s="54" t="s">
        <v>1020</v>
      </c>
      <c r="D3162" s="8">
        <v>2020</v>
      </c>
      <c r="E3162" s="8"/>
      <c r="F3162" s="8">
        <v>9</v>
      </c>
      <c r="G3162" s="8">
        <v>21.72</v>
      </c>
      <c r="H3162" s="8">
        <v>61</v>
      </c>
    </row>
    <row r="3163" spans="1:8" s="7" customFormat="1" ht="18.75" hidden="1" customHeight="1" outlineLevel="1" x14ac:dyDescent="0.25">
      <c r="A3163" s="6">
        <v>1827</v>
      </c>
      <c r="B3163" s="8" t="s">
        <v>405</v>
      </c>
      <c r="C3163" s="54" t="s">
        <v>1021</v>
      </c>
      <c r="D3163" s="8">
        <v>2020</v>
      </c>
      <c r="E3163" s="8"/>
      <c r="F3163" s="8">
        <v>1048</v>
      </c>
      <c r="G3163" s="8">
        <v>100</v>
      </c>
      <c r="H3163" s="8">
        <v>2093</v>
      </c>
    </row>
    <row r="3164" spans="1:8" s="7" customFormat="1" ht="18.75" hidden="1" customHeight="1" outlineLevel="1" x14ac:dyDescent="0.25">
      <c r="A3164" s="6">
        <v>1773</v>
      </c>
      <c r="B3164" s="8" t="s">
        <v>405</v>
      </c>
      <c r="C3164" s="54" t="s">
        <v>1022</v>
      </c>
      <c r="D3164" s="8">
        <v>2020</v>
      </c>
      <c r="E3164" s="8"/>
      <c r="F3164" s="8">
        <v>11</v>
      </c>
      <c r="G3164" s="8">
        <v>426.3</v>
      </c>
      <c r="H3164" s="8">
        <v>303.21739000000002</v>
      </c>
    </row>
    <row r="3165" spans="1:8" s="7" customFormat="1" ht="18.75" hidden="1" customHeight="1" outlineLevel="1" x14ac:dyDescent="0.25">
      <c r="A3165" s="6">
        <v>1560</v>
      </c>
      <c r="B3165" s="8" t="s">
        <v>405</v>
      </c>
      <c r="C3165" s="54" t="s">
        <v>612</v>
      </c>
      <c r="D3165" s="8">
        <v>2020</v>
      </c>
      <c r="E3165" s="8"/>
      <c r="F3165" s="8">
        <v>8</v>
      </c>
      <c r="G3165" s="8">
        <v>15</v>
      </c>
      <c r="H3165" s="8">
        <v>78.186920000000001</v>
      </c>
    </row>
    <row r="3166" spans="1:8" s="7" customFormat="1" ht="18.75" hidden="1" customHeight="1" outlineLevel="1" x14ac:dyDescent="0.25">
      <c r="A3166" s="6">
        <v>968</v>
      </c>
      <c r="B3166" s="8" t="s">
        <v>405</v>
      </c>
      <c r="C3166" s="54" t="s">
        <v>616</v>
      </c>
      <c r="D3166" s="8">
        <v>2020</v>
      </c>
      <c r="E3166" s="8"/>
      <c r="F3166" s="8">
        <v>336</v>
      </c>
      <c r="G3166" s="8">
        <v>320</v>
      </c>
      <c r="H3166" s="8">
        <v>800.07434000000001</v>
      </c>
    </row>
    <row r="3167" spans="1:8" s="7" customFormat="1" ht="18.75" hidden="1" customHeight="1" outlineLevel="1" x14ac:dyDescent="0.25">
      <c r="A3167" s="6">
        <v>1616</v>
      </c>
      <c r="B3167" s="8" t="s">
        <v>405</v>
      </c>
      <c r="C3167" s="54" t="s">
        <v>648</v>
      </c>
      <c r="D3167" s="8">
        <v>2020</v>
      </c>
      <c r="E3167" s="8"/>
      <c r="F3167" s="8">
        <v>164</v>
      </c>
      <c r="G3167" s="8">
        <v>18</v>
      </c>
      <c r="H3167" s="8">
        <v>237.4666</v>
      </c>
    </row>
    <row r="3168" spans="1:8" s="7" customFormat="1" ht="18.75" hidden="1" customHeight="1" outlineLevel="1" x14ac:dyDescent="0.25">
      <c r="A3168" s="6">
        <v>1718</v>
      </c>
      <c r="B3168" s="8" t="s">
        <v>405</v>
      </c>
      <c r="C3168" s="54" t="s">
        <v>1023</v>
      </c>
      <c r="D3168" s="8">
        <v>2020</v>
      </c>
      <c r="E3168" s="8"/>
      <c r="F3168" s="8">
        <v>1373</v>
      </c>
      <c r="G3168" s="8">
        <v>15</v>
      </c>
      <c r="H3168" s="8">
        <v>1828.7249999999999</v>
      </c>
    </row>
    <row r="3169" spans="1:8" s="7" customFormat="1" ht="18.75" hidden="1" customHeight="1" outlineLevel="1" x14ac:dyDescent="0.25">
      <c r="A3169" s="6">
        <v>249</v>
      </c>
      <c r="B3169" s="8" t="s">
        <v>405</v>
      </c>
      <c r="C3169" s="54" t="s">
        <v>1024</v>
      </c>
      <c r="D3169" s="8">
        <v>2020</v>
      </c>
      <c r="E3169" s="8"/>
      <c r="F3169" s="8">
        <v>313</v>
      </c>
      <c r="G3169" s="8">
        <v>285</v>
      </c>
      <c r="H3169" s="8">
        <v>897.04300000000001</v>
      </c>
    </row>
    <row r="3170" spans="1:8" s="7" customFormat="1" ht="18.75" hidden="1" customHeight="1" outlineLevel="1" x14ac:dyDescent="0.25">
      <c r="A3170" s="6">
        <v>1724</v>
      </c>
      <c r="B3170" s="8" t="s">
        <v>405</v>
      </c>
      <c r="C3170" s="54" t="s">
        <v>1025</v>
      </c>
      <c r="D3170" s="8">
        <v>2020</v>
      </c>
      <c r="E3170" s="8"/>
      <c r="F3170" s="8">
        <v>330</v>
      </c>
      <c r="G3170" s="8">
        <v>15</v>
      </c>
      <c r="H3170" s="8">
        <v>341.50099999999998</v>
      </c>
    </row>
    <row r="3171" spans="1:8" s="7" customFormat="1" ht="18.75" hidden="1" customHeight="1" outlineLevel="1" x14ac:dyDescent="0.25">
      <c r="A3171" s="6">
        <v>1716</v>
      </c>
      <c r="B3171" s="8" t="s">
        <v>405</v>
      </c>
      <c r="C3171" s="54" t="s">
        <v>1026</v>
      </c>
      <c r="D3171" s="8">
        <v>2020</v>
      </c>
      <c r="E3171" s="8"/>
      <c r="F3171" s="8">
        <v>669</v>
      </c>
      <c r="G3171" s="8">
        <v>5</v>
      </c>
      <c r="H3171" s="8">
        <v>1054.2909999999999</v>
      </c>
    </row>
    <row r="3172" spans="1:8" s="7" customFormat="1" ht="18.75" hidden="1" customHeight="1" outlineLevel="1" x14ac:dyDescent="0.25">
      <c r="A3172" s="6">
        <v>326</v>
      </c>
      <c r="B3172" s="8" t="s">
        <v>405</v>
      </c>
      <c r="C3172" s="54" t="s">
        <v>1027</v>
      </c>
      <c r="D3172" s="8">
        <v>2020</v>
      </c>
      <c r="E3172" s="8"/>
      <c r="F3172" s="8">
        <v>993</v>
      </c>
      <c r="G3172" s="8">
        <v>1440</v>
      </c>
      <c r="H3172" s="8">
        <v>1575.68</v>
      </c>
    </row>
    <row r="3173" spans="1:8" s="7" customFormat="1" ht="18.75" hidden="1" customHeight="1" outlineLevel="1" x14ac:dyDescent="0.25">
      <c r="A3173" s="6">
        <v>1614</v>
      </c>
      <c r="B3173" s="8" t="s">
        <v>405</v>
      </c>
      <c r="C3173" s="54" t="s">
        <v>1028</v>
      </c>
      <c r="D3173" s="8">
        <v>2020</v>
      </c>
      <c r="E3173" s="8"/>
      <c r="F3173" s="8">
        <v>305</v>
      </c>
      <c r="G3173" s="8">
        <v>346</v>
      </c>
      <c r="H3173" s="8">
        <v>889.12099999999998</v>
      </c>
    </row>
    <row r="3174" spans="1:8" s="7" customFormat="1" ht="18.75" hidden="1" customHeight="1" outlineLevel="1" x14ac:dyDescent="0.25">
      <c r="A3174" s="6">
        <v>1755</v>
      </c>
      <c r="B3174" s="8" t="s">
        <v>405</v>
      </c>
      <c r="C3174" s="54" t="s">
        <v>1029</v>
      </c>
      <c r="D3174" s="8">
        <v>2020</v>
      </c>
      <c r="E3174" s="8"/>
      <c r="F3174" s="8">
        <v>18</v>
      </c>
      <c r="G3174" s="8">
        <v>50</v>
      </c>
      <c r="H3174" s="8">
        <v>129.02000000000001</v>
      </c>
    </row>
    <row r="3175" spans="1:8" s="7" customFormat="1" ht="18.75" hidden="1" customHeight="1" outlineLevel="1" x14ac:dyDescent="0.25">
      <c r="A3175" s="6">
        <v>1748</v>
      </c>
      <c r="B3175" s="8" t="s">
        <v>405</v>
      </c>
      <c r="C3175" s="54" t="s">
        <v>1030</v>
      </c>
      <c r="D3175" s="8">
        <v>2020</v>
      </c>
      <c r="E3175" s="8"/>
      <c r="F3175" s="8">
        <v>458</v>
      </c>
      <c r="G3175" s="8">
        <v>15</v>
      </c>
      <c r="H3175" s="8">
        <v>801.43299999999999</v>
      </c>
    </row>
    <row r="3176" spans="1:8" s="7" customFormat="1" ht="18.75" hidden="1" customHeight="1" outlineLevel="1" x14ac:dyDescent="0.25">
      <c r="A3176" s="6">
        <v>1739</v>
      </c>
      <c r="B3176" s="8" t="s">
        <v>405</v>
      </c>
      <c r="C3176" s="54" t="s">
        <v>1031</v>
      </c>
      <c r="D3176" s="8">
        <v>2020</v>
      </c>
      <c r="E3176" s="8"/>
      <c r="F3176" s="8">
        <v>148</v>
      </c>
      <c r="G3176" s="8">
        <v>290</v>
      </c>
      <c r="H3176" s="8">
        <v>372.31599999999997</v>
      </c>
    </row>
    <row r="3177" spans="1:8" s="7" customFormat="1" ht="18.75" hidden="1" customHeight="1" outlineLevel="1" x14ac:dyDescent="0.25">
      <c r="A3177" s="6">
        <v>424</v>
      </c>
      <c r="B3177" s="8" t="s">
        <v>405</v>
      </c>
      <c r="C3177" s="54" t="s">
        <v>1032</v>
      </c>
      <c r="D3177" s="8">
        <v>2020</v>
      </c>
      <c r="E3177" s="8"/>
      <c r="F3177" s="8">
        <v>4</v>
      </c>
      <c r="G3177" s="8">
        <v>80</v>
      </c>
      <c r="H3177" s="8">
        <v>75.483000000000004</v>
      </c>
    </row>
    <row r="3178" spans="1:8" s="7" customFormat="1" ht="78.75" hidden="1" outlineLevel="1" x14ac:dyDescent="0.25">
      <c r="A3178" s="6">
        <v>1723</v>
      </c>
      <c r="B3178" s="8" t="s">
        <v>405</v>
      </c>
      <c r="C3178" s="54" t="s">
        <v>1033</v>
      </c>
      <c r="D3178" s="8">
        <v>2020</v>
      </c>
      <c r="E3178" s="8"/>
      <c r="F3178" s="8">
        <v>14</v>
      </c>
      <c r="G3178" s="8">
        <v>15</v>
      </c>
      <c r="H3178" s="8">
        <v>136.035</v>
      </c>
    </row>
    <row r="3179" spans="1:8" s="7" customFormat="1" ht="94.5" hidden="1" outlineLevel="1" x14ac:dyDescent="0.25">
      <c r="A3179" s="6">
        <v>232</v>
      </c>
      <c r="B3179" s="8" t="s">
        <v>405</v>
      </c>
      <c r="C3179" s="54" t="s">
        <v>1034</v>
      </c>
      <c r="D3179" s="8">
        <v>2020</v>
      </c>
      <c r="E3179" s="8"/>
      <c r="F3179" s="8">
        <v>41.4</v>
      </c>
      <c r="G3179" s="8">
        <v>30</v>
      </c>
      <c r="H3179" s="8">
        <v>593.76119000000006</v>
      </c>
    </row>
    <row r="3180" spans="1:8" s="7" customFormat="1" ht="78.75" hidden="1" outlineLevel="1" x14ac:dyDescent="0.25">
      <c r="A3180" s="6">
        <v>1754</v>
      </c>
      <c r="B3180" s="8" t="s">
        <v>405</v>
      </c>
      <c r="C3180" s="54" t="s">
        <v>1035</v>
      </c>
      <c r="D3180" s="8">
        <v>2020</v>
      </c>
      <c r="E3180" s="8"/>
      <c r="F3180" s="8">
        <v>23</v>
      </c>
      <c r="G3180" s="8">
        <v>150</v>
      </c>
      <c r="H3180" s="8">
        <v>246.66900000000001</v>
      </c>
    </row>
    <row r="3181" spans="1:8" s="7" customFormat="1" ht="78.75" hidden="1" outlineLevel="1" x14ac:dyDescent="0.25">
      <c r="A3181" s="6">
        <v>813</v>
      </c>
      <c r="B3181" s="8" t="s">
        <v>405</v>
      </c>
      <c r="C3181" s="54" t="s">
        <v>1036</v>
      </c>
      <c r="D3181" s="8">
        <v>2020</v>
      </c>
      <c r="E3181" s="8"/>
      <c r="F3181" s="8">
        <v>30</v>
      </c>
      <c r="G3181" s="8">
        <v>150</v>
      </c>
      <c r="H3181" s="8">
        <v>144.84100000000001</v>
      </c>
    </row>
    <row r="3182" spans="1:8" s="7" customFormat="1" ht="78.75" hidden="1" outlineLevel="1" x14ac:dyDescent="0.25">
      <c r="A3182" s="6">
        <v>1650</v>
      </c>
      <c r="B3182" s="8" t="s">
        <v>405</v>
      </c>
      <c r="C3182" s="54" t="s">
        <v>1037</v>
      </c>
      <c r="D3182" s="8">
        <v>2020</v>
      </c>
      <c r="E3182" s="8"/>
      <c r="F3182" s="8">
        <v>25</v>
      </c>
      <c r="G3182" s="8">
        <v>149</v>
      </c>
      <c r="H3182" s="8">
        <v>64.463999999999999</v>
      </c>
    </row>
    <row r="3183" spans="1:8" s="7" customFormat="1" ht="78.75" hidden="1" outlineLevel="1" x14ac:dyDescent="0.25">
      <c r="A3183" s="6">
        <v>440</v>
      </c>
      <c r="B3183" s="8" t="s">
        <v>405</v>
      </c>
      <c r="C3183" s="54" t="s">
        <v>1038</v>
      </c>
      <c r="D3183" s="8">
        <v>2020</v>
      </c>
      <c r="E3183" s="8"/>
      <c r="F3183" s="8">
        <v>139</v>
      </c>
      <c r="G3183" s="8">
        <v>100</v>
      </c>
      <c r="H3183" s="8">
        <v>36.883000000000003</v>
      </c>
    </row>
    <row r="3184" spans="1:8" s="7" customFormat="1" ht="78.75" hidden="1" outlineLevel="1" x14ac:dyDescent="0.25">
      <c r="A3184" s="6">
        <v>610</v>
      </c>
      <c r="B3184" s="8" t="s">
        <v>405</v>
      </c>
      <c r="C3184" s="54" t="s">
        <v>1039</v>
      </c>
      <c r="D3184" s="8">
        <v>2020</v>
      </c>
      <c r="E3184" s="8"/>
      <c r="F3184" s="8">
        <v>184</v>
      </c>
      <c r="G3184" s="8">
        <v>46.5</v>
      </c>
      <c r="H3184" s="8">
        <v>394.15600000000001</v>
      </c>
    </row>
    <row r="3185" spans="1:8" s="7" customFormat="1" ht="63" hidden="1" outlineLevel="1" x14ac:dyDescent="0.25">
      <c r="A3185" s="6">
        <v>1894</v>
      </c>
      <c r="B3185" s="8" t="s">
        <v>405</v>
      </c>
      <c r="C3185" s="54" t="s">
        <v>1040</v>
      </c>
      <c r="D3185" s="8">
        <v>2020</v>
      </c>
      <c r="E3185" s="8"/>
      <c r="F3185" s="8">
        <v>165</v>
      </c>
      <c r="G3185" s="8">
        <v>10</v>
      </c>
      <c r="H3185" s="8">
        <v>289.49700000000001</v>
      </c>
    </row>
    <row r="3186" spans="1:8" s="7" customFormat="1" ht="78.75" hidden="1" outlineLevel="1" x14ac:dyDescent="0.25">
      <c r="A3186" s="6">
        <v>1654</v>
      </c>
      <c r="B3186" s="8" t="s">
        <v>405</v>
      </c>
      <c r="C3186" s="54" t="s">
        <v>1041</v>
      </c>
      <c r="D3186" s="8">
        <v>2020</v>
      </c>
      <c r="E3186" s="8"/>
      <c r="F3186" s="8">
        <v>500</v>
      </c>
      <c r="G3186" s="8">
        <v>150</v>
      </c>
      <c r="H3186" s="8">
        <v>390.03899999999999</v>
      </c>
    </row>
    <row r="3187" spans="1:8" s="7" customFormat="1" ht="78.75" hidden="1" outlineLevel="1" x14ac:dyDescent="0.25">
      <c r="A3187" s="6">
        <v>674</v>
      </c>
      <c r="B3187" s="8" t="s">
        <v>405</v>
      </c>
      <c r="C3187" s="54" t="s">
        <v>1042</v>
      </c>
      <c r="D3187" s="8">
        <v>2020</v>
      </c>
      <c r="E3187" s="8"/>
      <c r="F3187" s="8">
        <v>186</v>
      </c>
      <c r="G3187" s="8">
        <v>35</v>
      </c>
      <c r="H3187" s="8">
        <v>379.00799999999998</v>
      </c>
    </row>
    <row r="3188" spans="1:8" s="7" customFormat="1" ht="78.75" hidden="1" outlineLevel="1" x14ac:dyDescent="0.25">
      <c r="A3188" s="6">
        <v>670</v>
      </c>
      <c r="B3188" s="8" t="s">
        <v>405</v>
      </c>
      <c r="C3188" s="54" t="s">
        <v>1043</v>
      </c>
      <c r="D3188" s="8">
        <v>2020</v>
      </c>
      <c r="E3188" s="8"/>
      <c r="F3188" s="8">
        <v>80</v>
      </c>
      <c r="G3188" s="8">
        <v>45</v>
      </c>
      <c r="H3188" s="8">
        <v>240.54599999999999</v>
      </c>
    </row>
    <row r="3189" spans="1:8" s="7" customFormat="1" ht="78.75" hidden="1" outlineLevel="1" x14ac:dyDescent="0.25">
      <c r="A3189" s="6">
        <v>1655</v>
      </c>
      <c r="B3189" s="8" t="s">
        <v>405</v>
      </c>
      <c r="C3189" s="54" t="s">
        <v>1044</v>
      </c>
      <c r="D3189" s="8">
        <v>2020</v>
      </c>
      <c r="E3189" s="8"/>
      <c r="F3189" s="8">
        <v>430</v>
      </c>
      <c r="G3189" s="8">
        <v>60</v>
      </c>
      <c r="H3189" s="8">
        <v>380.21199999999999</v>
      </c>
    </row>
    <row r="3190" spans="1:8" s="7" customFormat="1" ht="78.75" hidden="1" outlineLevel="1" x14ac:dyDescent="0.25">
      <c r="A3190" s="6">
        <v>1772</v>
      </c>
      <c r="B3190" s="8" t="s">
        <v>405</v>
      </c>
      <c r="C3190" s="54" t="s">
        <v>1045</v>
      </c>
      <c r="D3190" s="8">
        <v>2020</v>
      </c>
      <c r="E3190" s="8"/>
      <c r="F3190" s="8">
        <v>12</v>
      </c>
      <c r="G3190" s="8">
        <v>150</v>
      </c>
      <c r="H3190" s="8">
        <v>86.302000000000007</v>
      </c>
    </row>
    <row r="3191" spans="1:8" s="7" customFormat="1" ht="78.75" hidden="1" outlineLevel="1" x14ac:dyDescent="0.25">
      <c r="A3191" s="6">
        <v>1659</v>
      </c>
      <c r="B3191" s="8" t="s">
        <v>405</v>
      </c>
      <c r="C3191" s="54" t="s">
        <v>1046</v>
      </c>
      <c r="D3191" s="8">
        <v>2020</v>
      </c>
      <c r="E3191" s="8"/>
      <c r="F3191" s="8">
        <v>6</v>
      </c>
      <c r="G3191" s="8">
        <v>80</v>
      </c>
      <c r="H3191" s="8">
        <v>92.528999999999996</v>
      </c>
    </row>
    <row r="3192" spans="1:8" s="7" customFormat="1" ht="78.75" hidden="1" outlineLevel="1" x14ac:dyDescent="0.25">
      <c r="A3192" s="6">
        <v>1766</v>
      </c>
      <c r="B3192" s="8" t="s">
        <v>405</v>
      </c>
      <c r="C3192" s="54" t="s">
        <v>1047</v>
      </c>
      <c r="D3192" s="8">
        <v>2020</v>
      </c>
      <c r="E3192" s="8"/>
      <c r="F3192" s="8">
        <v>6</v>
      </c>
      <c r="G3192" s="8">
        <v>45</v>
      </c>
      <c r="H3192" s="8">
        <v>106.035</v>
      </c>
    </row>
    <row r="3193" spans="1:8" s="7" customFormat="1" ht="78.75" hidden="1" outlineLevel="1" x14ac:dyDescent="0.25">
      <c r="A3193" s="6">
        <v>1663</v>
      </c>
      <c r="B3193" s="8" t="s">
        <v>405</v>
      </c>
      <c r="C3193" s="54" t="s">
        <v>1048</v>
      </c>
      <c r="D3193" s="8">
        <v>2020</v>
      </c>
      <c r="E3193" s="8"/>
      <c r="F3193" s="8">
        <v>26</v>
      </c>
      <c r="G3193" s="8">
        <v>50</v>
      </c>
      <c r="H3193" s="8">
        <v>191.20400000000001</v>
      </c>
    </row>
    <row r="3194" spans="1:8" s="7" customFormat="1" ht="78.75" hidden="1" outlineLevel="1" x14ac:dyDescent="0.25">
      <c r="A3194" s="6">
        <v>843</v>
      </c>
      <c r="B3194" s="8" t="s">
        <v>405</v>
      </c>
      <c r="C3194" s="54" t="s">
        <v>378</v>
      </c>
      <c r="D3194" s="8">
        <v>2019</v>
      </c>
      <c r="E3194" s="8"/>
      <c r="F3194" s="8">
        <v>110</v>
      </c>
      <c r="G3194" s="8">
        <v>70</v>
      </c>
      <c r="H3194" s="8">
        <v>350</v>
      </c>
    </row>
    <row r="3195" spans="1:8" s="7" customFormat="1" ht="78.75" hidden="1" outlineLevel="1" x14ac:dyDescent="0.25">
      <c r="A3195" s="6">
        <v>6710</v>
      </c>
      <c r="B3195" s="8" t="s">
        <v>405</v>
      </c>
      <c r="C3195" s="54" t="s">
        <v>379</v>
      </c>
      <c r="D3195" s="8">
        <v>2019</v>
      </c>
      <c r="E3195" s="8"/>
      <c r="F3195" s="8">
        <v>404</v>
      </c>
      <c r="G3195" s="8">
        <v>15</v>
      </c>
      <c r="H3195" s="8">
        <v>455</v>
      </c>
    </row>
    <row r="3196" spans="1:8" s="7" customFormat="1" ht="94.5" hidden="1" outlineLevel="1" x14ac:dyDescent="0.25">
      <c r="A3196" s="6">
        <v>1308</v>
      </c>
      <c r="B3196" s="8" t="s">
        <v>405</v>
      </c>
      <c r="C3196" s="54" t="s">
        <v>380</v>
      </c>
      <c r="D3196" s="8">
        <v>2019</v>
      </c>
      <c r="E3196" s="8"/>
      <c r="F3196" s="8">
        <v>230</v>
      </c>
      <c r="G3196" s="8">
        <v>15</v>
      </c>
      <c r="H3196" s="8">
        <v>301</v>
      </c>
    </row>
    <row r="3197" spans="1:8" s="7" customFormat="1" ht="63" hidden="1" outlineLevel="1" x14ac:dyDescent="0.25">
      <c r="A3197" s="6">
        <v>1166</v>
      </c>
      <c r="B3197" s="8" t="s">
        <v>405</v>
      </c>
      <c r="C3197" s="54" t="s">
        <v>381</v>
      </c>
      <c r="D3197" s="8">
        <v>2019</v>
      </c>
      <c r="E3197" s="8"/>
      <c r="F3197" s="8">
        <v>2165</v>
      </c>
      <c r="G3197" s="8">
        <v>150</v>
      </c>
      <c r="H3197" s="8">
        <v>3047</v>
      </c>
    </row>
    <row r="3198" spans="1:8" s="7" customFormat="1" ht="78.75" hidden="1" outlineLevel="1" x14ac:dyDescent="0.25">
      <c r="A3198" s="6">
        <v>6847</v>
      </c>
      <c r="B3198" s="8" t="s">
        <v>405</v>
      </c>
      <c r="C3198" s="54" t="s">
        <v>382</v>
      </c>
      <c r="D3198" s="8">
        <v>2019</v>
      </c>
      <c r="E3198" s="8"/>
      <c r="F3198" s="8">
        <v>542</v>
      </c>
      <c r="G3198" s="8">
        <v>4000</v>
      </c>
      <c r="H3198" s="8">
        <v>2216.413</v>
      </c>
    </row>
    <row r="3199" spans="1:8" s="7" customFormat="1" ht="63" hidden="1" outlineLevel="1" x14ac:dyDescent="0.25">
      <c r="A3199" s="6">
        <v>6715</v>
      </c>
      <c r="B3199" s="8" t="s">
        <v>405</v>
      </c>
      <c r="C3199" s="54" t="s">
        <v>383</v>
      </c>
      <c r="D3199" s="8">
        <v>2019</v>
      </c>
      <c r="E3199" s="8"/>
      <c r="F3199" s="8">
        <v>3</v>
      </c>
      <c r="G3199" s="8">
        <v>90</v>
      </c>
      <c r="H3199" s="8">
        <v>40.965000000000003</v>
      </c>
    </row>
    <row r="3200" spans="1:8" s="7" customFormat="1" ht="94.5" hidden="1" outlineLevel="1" x14ac:dyDescent="0.25">
      <c r="A3200" s="6">
        <v>318</v>
      </c>
      <c r="B3200" s="8" t="s">
        <v>405</v>
      </c>
      <c r="C3200" s="54" t="s">
        <v>384</v>
      </c>
      <c r="D3200" s="8">
        <v>2020</v>
      </c>
      <c r="E3200" s="8"/>
      <c r="F3200" s="8">
        <v>58</v>
      </c>
      <c r="G3200" s="8">
        <v>15</v>
      </c>
      <c r="H3200" s="8">
        <v>432</v>
      </c>
    </row>
    <row r="3201" spans="1:41" s="7" customFormat="1" ht="110.25" hidden="1" outlineLevel="1" x14ac:dyDescent="0.25">
      <c r="A3201" s="6">
        <v>1804</v>
      </c>
      <c r="B3201" s="8" t="s">
        <v>405</v>
      </c>
      <c r="C3201" s="54" t="s">
        <v>385</v>
      </c>
      <c r="D3201" s="8">
        <v>2020</v>
      </c>
      <c r="E3201" s="8"/>
      <c r="F3201" s="8">
        <v>1087</v>
      </c>
      <c r="G3201" s="8">
        <v>60</v>
      </c>
      <c r="H3201" s="8">
        <v>1752</v>
      </c>
    </row>
    <row r="3202" spans="1:41" s="7" customFormat="1" ht="110.25" hidden="1" outlineLevel="1" x14ac:dyDescent="0.25">
      <c r="A3202" s="6">
        <v>151</v>
      </c>
      <c r="B3202" s="8" t="s">
        <v>405</v>
      </c>
      <c r="C3202" s="54" t="s">
        <v>386</v>
      </c>
      <c r="D3202" s="8">
        <v>2020</v>
      </c>
      <c r="E3202" s="8"/>
      <c r="F3202" s="8">
        <v>262</v>
      </c>
      <c r="G3202" s="8">
        <v>100</v>
      </c>
      <c r="H3202" s="8">
        <v>601</v>
      </c>
    </row>
    <row r="3203" spans="1:41" s="7" customFormat="1" ht="94.5" hidden="1" outlineLevel="1" x14ac:dyDescent="0.25">
      <c r="A3203" s="6">
        <v>255</v>
      </c>
      <c r="B3203" s="8" t="s">
        <v>405</v>
      </c>
      <c r="C3203" s="54" t="s">
        <v>387</v>
      </c>
      <c r="D3203" s="8">
        <v>2020</v>
      </c>
      <c r="E3203" s="8"/>
      <c r="F3203" s="8">
        <v>889</v>
      </c>
      <c r="G3203" s="8">
        <v>75</v>
      </c>
      <c r="H3203" s="8">
        <v>1010</v>
      </c>
    </row>
    <row r="3204" spans="1:41" s="7" customFormat="1" ht="78.75" hidden="1" outlineLevel="1" x14ac:dyDescent="0.25">
      <c r="A3204" s="6">
        <v>1757</v>
      </c>
      <c r="B3204" s="8" t="s">
        <v>405</v>
      </c>
      <c r="C3204" s="54" t="s">
        <v>388</v>
      </c>
      <c r="D3204" s="8">
        <v>2020</v>
      </c>
      <c r="E3204" s="8"/>
      <c r="F3204" s="8">
        <v>490</v>
      </c>
      <c r="G3204" s="8">
        <v>150</v>
      </c>
      <c r="H3204" s="8">
        <v>872.61199999999997</v>
      </c>
    </row>
    <row r="3205" spans="1:41" s="7" customFormat="1" ht="78.75" hidden="1" outlineLevel="1" x14ac:dyDescent="0.25">
      <c r="A3205" s="6">
        <v>1758</v>
      </c>
      <c r="B3205" s="8" t="s">
        <v>405</v>
      </c>
      <c r="C3205" s="54" t="s">
        <v>389</v>
      </c>
      <c r="D3205" s="8">
        <v>2020</v>
      </c>
      <c r="E3205" s="8"/>
      <c r="F3205" s="8">
        <v>5</v>
      </c>
      <c r="G3205" s="8">
        <v>150</v>
      </c>
      <c r="H3205" s="8">
        <v>79.141999999999996</v>
      </c>
    </row>
    <row r="3206" spans="1:41" s="7" customFormat="1" ht="30.75" customHeight="1" collapsed="1" x14ac:dyDescent="0.25">
      <c r="A3206" s="6"/>
      <c r="B3206" s="123" t="s">
        <v>471</v>
      </c>
      <c r="C3206" s="126" t="s">
        <v>4031</v>
      </c>
      <c r="D3206" s="126"/>
      <c r="E3206" s="123" t="s">
        <v>22</v>
      </c>
      <c r="F3206" s="123"/>
      <c r="G3206" s="123"/>
      <c r="H3206" s="123"/>
    </row>
    <row r="3207" spans="1:41" s="7" customFormat="1" ht="15" customHeight="1" x14ac:dyDescent="0.25">
      <c r="A3207" s="6"/>
      <c r="B3207" s="124"/>
      <c r="C3207" s="137"/>
      <c r="D3207" s="137"/>
      <c r="E3207" s="124"/>
      <c r="F3207" s="124"/>
      <c r="G3207" s="124"/>
      <c r="H3207" s="124"/>
    </row>
    <row r="3208" spans="1:41" s="15" customFormat="1" ht="10.5" customHeight="1" x14ac:dyDescent="0.25">
      <c r="A3208" s="6"/>
      <c r="B3208" s="124"/>
      <c r="C3208" s="137"/>
      <c r="D3208" s="137"/>
      <c r="E3208" s="124" t="s">
        <v>22</v>
      </c>
      <c r="F3208" s="124"/>
      <c r="G3208" s="124"/>
      <c r="H3208" s="124"/>
      <c r="I3208" s="7"/>
      <c r="J3208" s="7"/>
      <c r="K3208" s="7"/>
      <c r="L3208" s="7"/>
      <c r="M3208" s="7"/>
      <c r="N3208" s="7"/>
      <c r="O3208" s="7"/>
      <c r="P3208" s="7"/>
      <c r="Q3208" s="7"/>
      <c r="R3208" s="7"/>
      <c r="S3208" s="7"/>
      <c r="T3208" s="7"/>
      <c r="U3208" s="7"/>
      <c r="V3208" s="7"/>
      <c r="W3208" s="7"/>
      <c r="X3208" s="7"/>
      <c r="Y3208" s="7"/>
      <c r="Z3208" s="7"/>
      <c r="AA3208" s="7"/>
      <c r="AB3208" s="7"/>
      <c r="AC3208" s="7"/>
      <c r="AD3208" s="7"/>
      <c r="AE3208" s="7"/>
      <c r="AF3208" s="7"/>
      <c r="AG3208" s="7"/>
      <c r="AH3208" s="7"/>
      <c r="AI3208" s="7"/>
      <c r="AJ3208" s="7"/>
      <c r="AK3208" s="7"/>
      <c r="AL3208" s="7"/>
      <c r="AM3208" s="7"/>
      <c r="AN3208" s="7"/>
      <c r="AO3208" s="7"/>
    </row>
    <row r="3209" spans="1:41" s="15" customFormat="1" ht="15.75" customHeight="1" x14ac:dyDescent="0.25">
      <c r="A3209" s="6"/>
      <c r="B3209" s="125"/>
      <c r="C3209" s="138"/>
      <c r="D3209" s="138"/>
      <c r="E3209" s="125"/>
      <c r="F3209" s="125"/>
      <c r="G3209" s="125"/>
      <c r="H3209" s="125"/>
      <c r="I3209" s="7"/>
      <c r="J3209" s="7"/>
      <c r="K3209" s="7"/>
      <c r="L3209" s="7"/>
      <c r="M3209" s="7"/>
      <c r="N3209" s="7"/>
      <c r="O3209" s="7"/>
      <c r="P3209" s="7"/>
      <c r="Q3209" s="7"/>
      <c r="R3209" s="7"/>
      <c r="S3209" s="7"/>
      <c r="T3209" s="7"/>
      <c r="U3209" s="7"/>
      <c r="V3209" s="7"/>
      <c r="W3209" s="7"/>
      <c r="X3209" s="7"/>
      <c r="Y3209" s="7"/>
      <c r="Z3209" s="7"/>
      <c r="AA3209" s="7"/>
      <c r="AB3209" s="7"/>
      <c r="AC3209" s="7"/>
      <c r="AD3209" s="7"/>
      <c r="AE3209" s="7"/>
      <c r="AF3209" s="7"/>
      <c r="AG3209" s="7"/>
      <c r="AH3209" s="7"/>
      <c r="AI3209" s="7"/>
      <c r="AJ3209" s="7"/>
      <c r="AK3209" s="7"/>
      <c r="AL3209" s="7"/>
      <c r="AM3209" s="7"/>
      <c r="AN3209" s="7"/>
      <c r="AO3209" s="7"/>
    </row>
    <row r="3210" spans="1:41" s="15" customFormat="1" ht="18.75" customHeight="1" x14ac:dyDescent="0.25">
      <c r="A3210" s="6"/>
      <c r="B3210" s="13" t="s">
        <v>471</v>
      </c>
      <c r="C3210" s="14" t="s">
        <v>1941</v>
      </c>
      <c r="D3210" s="13">
        <v>2019</v>
      </c>
      <c r="E3210" s="13" t="s">
        <v>22</v>
      </c>
      <c r="F3210" s="13">
        <f ca="1">SUMIF($D$3213:$H$3219,$D$3210,$F$3213:$F$3219)</f>
        <v>0</v>
      </c>
      <c r="G3210" s="13">
        <f ca="1">SUMIF($D$3213:$H$3219,$D$3210,$G$3213:$G$3219)</f>
        <v>0</v>
      </c>
      <c r="H3210" s="13">
        <f ca="1">SUMIF($D$3213:$H$3219,$D$3210,$H$3213:$H$3219)</f>
        <v>0</v>
      </c>
      <c r="I3210" s="7"/>
      <c r="J3210" s="7"/>
      <c r="K3210" s="7"/>
      <c r="L3210" s="7"/>
      <c r="M3210" s="7"/>
      <c r="N3210" s="7"/>
      <c r="O3210" s="7"/>
      <c r="P3210" s="7"/>
      <c r="Q3210" s="7"/>
      <c r="R3210" s="7"/>
      <c r="S3210" s="7"/>
      <c r="T3210" s="7"/>
      <c r="U3210" s="7"/>
      <c r="V3210" s="7"/>
      <c r="W3210" s="7"/>
      <c r="X3210" s="7"/>
      <c r="Y3210" s="7"/>
      <c r="Z3210" s="7"/>
      <c r="AA3210" s="7"/>
      <c r="AB3210" s="7"/>
      <c r="AC3210" s="7"/>
      <c r="AD3210" s="7"/>
      <c r="AE3210" s="7"/>
      <c r="AF3210" s="7"/>
      <c r="AG3210" s="7"/>
      <c r="AH3210" s="7"/>
      <c r="AI3210" s="7"/>
      <c r="AJ3210" s="7"/>
      <c r="AK3210" s="7"/>
      <c r="AL3210" s="7"/>
      <c r="AM3210" s="7"/>
      <c r="AN3210" s="7"/>
      <c r="AO3210" s="7"/>
    </row>
    <row r="3211" spans="1:41" s="15" customFormat="1" ht="18.75" customHeight="1" x14ac:dyDescent="0.25">
      <c r="A3211" s="6"/>
      <c r="B3211" s="13" t="s">
        <v>471</v>
      </c>
      <c r="C3211" s="14" t="s">
        <v>1941</v>
      </c>
      <c r="D3211" s="13">
        <v>2020</v>
      </c>
      <c r="E3211" s="13" t="s">
        <v>22</v>
      </c>
      <c r="F3211" s="13">
        <f ca="1">SUMIF($D$3213:$H$3219,$D$3211,$F$3213:$F$3219)</f>
        <v>212</v>
      </c>
      <c r="G3211" s="16">
        <f ca="1">SUMIF($D$3213:$H$3219,$D$3211,$G$3213:$G$3219)</f>
        <v>572</v>
      </c>
      <c r="H3211" s="16">
        <f ca="1">SUMIF($D$3213:$H$3219,$D$3211,$H$3213:$H$3219)</f>
        <v>505.31700000000001</v>
      </c>
      <c r="I3211" s="7"/>
      <c r="J3211" s="7"/>
      <c r="K3211" s="7"/>
      <c r="L3211" s="7"/>
      <c r="M3211" s="7"/>
      <c r="N3211" s="7"/>
      <c r="O3211" s="7"/>
      <c r="P3211" s="7"/>
      <c r="Q3211" s="7"/>
      <c r="R3211" s="7"/>
      <c r="S3211" s="7"/>
      <c r="T3211" s="7"/>
      <c r="U3211" s="7"/>
      <c r="V3211" s="7"/>
      <c r="W3211" s="7"/>
      <c r="X3211" s="7"/>
      <c r="Y3211" s="7"/>
      <c r="Z3211" s="7"/>
      <c r="AA3211" s="7"/>
      <c r="AB3211" s="7"/>
      <c r="AC3211" s="7"/>
      <c r="AD3211" s="7"/>
      <c r="AE3211" s="7"/>
      <c r="AF3211" s="7"/>
      <c r="AG3211" s="7"/>
      <c r="AH3211" s="7"/>
      <c r="AI3211" s="7"/>
      <c r="AJ3211" s="7"/>
      <c r="AK3211" s="7"/>
      <c r="AL3211" s="7"/>
      <c r="AM3211" s="7"/>
      <c r="AN3211" s="7"/>
      <c r="AO3211" s="7"/>
    </row>
    <row r="3212" spans="1:41" s="33" customFormat="1" ht="18.75" customHeight="1" x14ac:dyDescent="0.25">
      <c r="A3212" s="6"/>
      <c r="B3212" s="13" t="s">
        <v>471</v>
      </c>
      <c r="C3212" s="14" t="s">
        <v>1941</v>
      </c>
      <c r="D3212" s="13">
        <v>2021</v>
      </c>
      <c r="E3212" s="13" t="s">
        <v>22</v>
      </c>
      <c r="F3212" s="13">
        <f ca="1">SUMIF($D$3213:$H$3219,$D$3212,$F$3213:$F$3219)</f>
        <v>1581</v>
      </c>
      <c r="G3212" s="16">
        <f ca="1">SUMIF($D$3213:$H$3219,$D$3212,$G$3213:$G$3219)</f>
        <v>713</v>
      </c>
      <c r="H3212" s="16">
        <f ca="1">SUMIF($D$3213:$H$3219,$D$3212,$H$3213:$H$3219)</f>
        <v>2818.3739999999998</v>
      </c>
      <c r="I3212" s="7"/>
      <c r="J3212" s="7"/>
      <c r="K3212" s="7"/>
      <c r="L3212" s="7"/>
      <c r="M3212" s="7"/>
      <c r="N3212" s="7"/>
      <c r="O3212" s="7"/>
      <c r="P3212" s="7"/>
      <c r="Q3212" s="7"/>
      <c r="R3212" s="7"/>
      <c r="S3212" s="7"/>
      <c r="T3212" s="7"/>
      <c r="U3212" s="7"/>
      <c r="V3212" s="7"/>
      <c r="W3212" s="7"/>
      <c r="X3212" s="7"/>
      <c r="Y3212" s="7"/>
      <c r="Z3212" s="7"/>
      <c r="AA3212" s="7"/>
      <c r="AB3212" s="7"/>
      <c r="AC3212" s="7"/>
      <c r="AD3212" s="7"/>
      <c r="AE3212" s="7"/>
      <c r="AF3212" s="7"/>
      <c r="AG3212" s="7"/>
      <c r="AH3212" s="7"/>
      <c r="AI3212" s="7"/>
      <c r="AJ3212" s="7"/>
      <c r="AK3212" s="7"/>
      <c r="AL3212" s="7"/>
      <c r="AM3212" s="7"/>
      <c r="AN3212" s="7"/>
      <c r="AO3212" s="7"/>
    </row>
    <row r="3213" spans="1:41" s="7" customFormat="1" ht="110.25" hidden="1" outlineLevel="1" x14ac:dyDescent="0.25">
      <c r="A3213" s="6">
        <v>1660</v>
      </c>
      <c r="B3213" s="8" t="s">
        <v>471</v>
      </c>
      <c r="C3213" s="54" t="s">
        <v>875</v>
      </c>
      <c r="D3213" s="8">
        <v>2020</v>
      </c>
      <c r="E3213" s="8"/>
      <c r="F3213" s="8">
        <v>5</v>
      </c>
      <c r="G3213" s="8">
        <v>437</v>
      </c>
      <c r="H3213" s="8">
        <v>149.56899999999999</v>
      </c>
    </row>
    <row r="3214" spans="1:41" s="7" customFormat="1" ht="78.75" hidden="1" outlineLevel="1" x14ac:dyDescent="0.25">
      <c r="A3214" s="6">
        <v>1729</v>
      </c>
      <c r="B3214" s="8" t="s">
        <v>471</v>
      </c>
      <c r="C3214" s="54" t="s">
        <v>936</v>
      </c>
      <c r="D3214" s="8">
        <v>2020</v>
      </c>
      <c r="E3214" s="8"/>
      <c r="F3214" s="8">
        <v>207</v>
      </c>
      <c r="G3214" s="8">
        <v>135</v>
      </c>
      <c r="H3214" s="8">
        <v>355.74799999999999</v>
      </c>
    </row>
    <row r="3215" spans="1:41" s="7" customFormat="1" ht="27" hidden="1" customHeight="1" outlineLevel="1" x14ac:dyDescent="0.25">
      <c r="A3215" s="61">
        <v>9506</v>
      </c>
      <c r="B3215" s="8" t="s">
        <v>471</v>
      </c>
      <c r="C3215" s="54" t="s">
        <v>2823</v>
      </c>
      <c r="D3215" s="8">
        <v>2021</v>
      </c>
      <c r="E3215" s="8"/>
      <c r="F3215" s="8">
        <v>15</v>
      </c>
      <c r="G3215" s="8">
        <v>200</v>
      </c>
      <c r="H3215" s="8">
        <v>145.96600000000001</v>
      </c>
    </row>
    <row r="3216" spans="1:41" s="7" customFormat="1" ht="27" hidden="1" customHeight="1" outlineLevel="1" x14ac:dyDescent="0.25">
      <c r="A3216" s="61">
        <v>9100</v>
      </c>
      <c r="B3216" s="8" t="s">
        <v>471</v>
      </c>
      <c r="C3216" s="54" t="s">
        <v>2824</v>
      </c>
      <c r="D3216" s="8">
        <v>2021</v>
      </c>
      <c r="E3216" s="8"/>
      <c r="F3216" s="8">
        <v>672</v>
      </c>
      <c r="G3216" s="8">
        <v>184</v>
      </c>
      <c r="H3216" s="8">
        <v>1205</v>
      </c>
    </row>
    <row r="3217" spans="1:41" s="7" customFormat="1" ht="27" hidden="1" customHeight="1" outlineLevel="1" x14ac:dyDescent="0.25">
      <c r="A3217" s="61">
        <v>9414</v>
      </c>
      <c r="B3217" s="8" t="s">
        <v>471</v>
      </c>
      <c r="C3217" s="54" t="s">
        <v>2825</v>
      </c>
      <c r="D3217" s="8">
        <v>2021</v>
      </c>
      <c r="E3217" s="8"/>
      <c r="F3217" s="8">
        <v>277</v>
      </c>
      <c r="G3217" s="8">
        <v>100</v>
      </c>
      <c r="H3217" s="8">
        <v>621</v>
      </c>
    </row>
    <row r="3218" spans="1:41" s="7" customFormat="1" ht="27" hidden="1" customHeight="1" outlineLevel="1" x14ac:dyDescent="0.25">
      <c r="A3218" s="61">
        <v>9430</v>
      </c>
      <c r="B3218" s="8" t="s">
        <v>471</v>
      </c>
      <c r="C3218" s="54" t="s">
        <v>2826</v>
      </c>
      <c r="D3218" s="8">
        <v>2021</v>
      </c>
      <c r="E3218" s="8"/>
      <c r="F3218" s="8">
        <v>350</v>
      </c>
      <c r="G3218" s="8">
        <v>149</v>
      </c>
      <c r="H3218" s="8">
        <v>467.23500000000001</v>
      </c>
    </row>
    <row r="3219" spans="1:41" s="7" customFormat="1" ht="27" hidden="1" customHeight="1" outlineLevel="1" x14ac:dyDescent="0.25">
      <c r="A3219" s="62">
        <v>3712</v>
      </c>
      <c r="B3219" s="8" t="s">
        <v>471</v>
      </c>
      <c r="C3219" s="54" t="s">
        <v>2129</v>
      </c>
      <c r="D3219" s="8">
        <v>2021</v>
      </c>
      <c r="E3219" s="8"/>
      <c r="F3219" s="8">
        <v>267</v>
      </c>
      <c r="G3219" s="8">
        <v>80</v>
      </c>
      <c r="H3219" s="8">
        <v>379.173</v>
      </c>
    </row>
    <row r="3220" spans="1:41" s="7" customFormat="1" ht="20.25" customHeight="1" collapsed="1" x14ac:dyDescent="0.25">
      <c r="A3220" s="6"/>
      <c r="B3220" s="8"/>
      <c r="C3220" s="86" t="s">
        <v>18</v>
      </c>
      <c r="D3220" s="8"/>
      <c r="E3220" s="8"/>
      <c r="F3220" s="8"/>
      <c r="G3220" s="8"/>
      <c r="H3220" s="8"/>
    </row>
    <row r="3221" spans="1:41" s="7" customFormat="1" ht="17.25" customHeight="1" x14ac:dyDescent="0.25">
      <c r="A3221" s="6"/>
      <c r="B3221" s="117" t="s">
        <v>472</v>
      </c>
      <c r="C3221" s="120" t="s">
        <v>4032</v>
      </c>
      <c r="D3221" s="120"/>
      <c r="E3221" s="117" t="s">
        <v>23</v>
      </c>
      <c r="F3221" s="117"/>
      <c r="G3221" s="117"/>
      <c r="H3221" s="117"/>
    </row>
    <row r="3222" spans="1:41" s="7" customFormat="1" ht="17.25" customHeight="1" x14ac:dyDescent="0.25">
      <c r="A3222" s="6"/>
      <c r="B3222" s="118"/>
      <c r="C3222" s="139"/>
      <c r="D3222" s="139"/>
      <c r="E3222" s="118"/>
      <c r="F3222" s="118"/>
      <c r="G3222" s="118"/>
      <c r="H3222" s="118"/>
    </row>
    <row r="3223" spans="1:41" s="7" customFormat="1" ht="17.25" customHeight="1" x14ac:dyDescent="0.25">
      <c r="A3223" s="6"/>
      <c r="B3223" s="118"/>
      <c r="C3223" s="139"/>
      <c r="D3223" s="139"/>
      <c r="E3223" s="118"/>
      <c r="F3223" s="118"/>
      <c r="G3223" s="118"/>
      <c r="H3223" s="118"/>
    </row>
    <row r="3224" spans="1:41" s="7" customFormat="1" ht="17.25" customHeight="1" x14ac:dyDescent="0.25">
      <c r="A3224" s="6"/>
      <c r="B3224" s="119"/>
      <c r="C3224" s="140"/>
      <c r="D3224" s="140"/>
      <c r="E3224" s="119"/>
      <c r="F3224" s="119"/>
      <c r="G3224" s="119"/>
      <c r="H3224" s="119"/>
    </row>
    <row r="3225" spans="1:41" s="7" customFormat="1" ht="17.25" customHeight="1" x14ac:dyDescent="0.25">
      <c r="A3225" s="6"/>
      <c r="B3225" s="9" t="s">
        <v>472</v>
      </c>
      <c r="C3225" s="10" t="s">
        <v>1941</v>
      </c>
      <c r="D3225" s="9">
        <v>2019</v>
      </c>
      <c r="E3225" s="9" t="s">
        <v>23</v>
      </c>
      <c r="F3225" s="19">
        <f ca="1">SUMIF($D$3228:$H$3343,$D$3225,$F$3228:$F$3343)</f>
        <v>11407</v>
      </c>
      <c r="G3225" s="46">
        <f ca="1">SUMIF($D$3228:$H$3343,$D$3225,$G$3228:$G$3343)</f>
        <v>2967.09</v>
      </c>
      <c r="H3225" s="46">
        <f ca="1">SUMIF($D$3228:$H$3343,$D$3225,$H$3228:$H$3343)</f>
        <v>19136.750999999997</v>
      </c>
    </row>
    <row r="3226" spans="1:41" s="7" customFormat="1" ht="17.25" customHeight="1" x14ac:dyDescent="0.25">
      <c r="A3226" s="6"/>
      <c r="B3226" s="9" t="s">
        <v>472</v>
      </c>
      <c r="C3226" s="10" t="s">
        <v>1941</v>
      </c>
      <c r="D3226" s="9">
        <v>2020</v>
      </c>
      <c r="E3226" s="9" t="s">
        <v>23</v>
      </c>
      <c r="F3226" s="19">
        <f ca="1">SUMIF($D$3228:$H$3343,$D$3226,$F$3228:$F$3343)</f>
        <v>23486</v>
      </c>
      <c r="G3226" s="46">
        <f ca="1">SUMIF($D$3228:$H$3343,$D$3226,$G$3228:$G$3343)</f>
        <v>4853.25</v>
      </c>
      <c r="H3226" s="46">
        <f ca="1">SUMIF($D$3228:$H$3343,$D$3226,$H$3228:$H$3343)</f>
        <v>32642.53499</v>
      </c>
    </row>
    <row r="3227" spans="1:41" s="33" customFormat="1" ht="17.25" customHeight="1" x14ac:dyDescent="0.25">
      <c r="A3227" s="6"/>
      <c r="B3227" s="9" t="s">
        <v>472</v>
      </c>
      <c r="C3227" s="10" t="s">
        <v>1941</v>
      </c>
      <c r="D3227" s="9">
        <v>2021</v>
      </c>
      <c r="E3227" s="9" t="s">
        <v>23</v>
      </c>
      <c r="F3227" s="9">
        <f ca="1">SUMIF($D$3228:$H$3343,$D$3227,$F$3228:$F$3343)</f>
        <v>31717</v>
      </c>
      <c r="G3227" s="12">
        <f ca="1">SUMIF($D$3228:$H$3343,$D$3227,$G$3228:$G$3343)</f>
        <v>2302.6999999999998</v>
      </c>
      <c r="H3227" s="12">
        <f ca="1">SUMIF($D$3228:$H$3343,$D$3227,$H$3228:$H$3343)</f>
        <v>40718.410000000003</v>
      </c>
      <c r="I3227" s="7"/>
      <c r="J3227" s="7"/>
      <c r="K3227" s="7"/>
      <c r="L3227" s="7"/>
      <c r="M3227" s="7"/>
      <c r="N3227" s="7"/>
      <c r="O3227" s="7"/>
      <c r="P3227" s="7"/>
      <c r="Q3227" s="7"/>
      <c r="R3227" s="7"/>
      <c r="S3227" s="7"/>
      <c r="T3227" s="7"/>
      <c r="U3227" s="7"/>
      <c r="V3227" s="7"/>
      <c r="W3227" s="7"/>
      <c r="X3227" s="7"/>
      <c r="Y3227" s="7"/>
      <c r="Z3227" s="7"/>
      <c r="AA3227" s="7"/>
      <c r="AB3227" s="7"/>
      <c r="AC3227" s="7"/>
      <c r="AD3227" s="7"/>
      <c r="AE3227" s="7"/>
      <c r="AF3227" s="7"/>
      <c r="AG3227" s="7"/>
      <c r="AH3227" s="7"/>
      <c r="AI3227" s="7"/>
      <c r="AJ3227" s="7"/>
      <c r="AK3227" s="7"/>
      <c r="AL3227" s="7"/>
      <c r="AM3227" s="7"/>
      <c r="AN3227" s="7"/>
      <c r="AO3227" s="7"/>
    </row>
    <row r="3228" spans="1:41" s="7" customFormat="1" ht="17.25" hidden="1" customHeight="1" outlineLevel="1" x14ac:dyDescent="0.25">
      <c r="A3228" s="6">
        <v>2256</v>
      </c>
      <c r="B3228" s="8" t="s">
        <v>472</v>
      </c>
      <c r="C3228" s="54" t="s">
        <v>406</v>
      </c>
      <c r="D3228" s="8">
        <v>2019</v>
      </c>
      <c r="E3228" s="8"/>
      <c r="F3228" s="8">
        <v>75</v>
      </c>
      <c r="G3228" s="8">
        <v>30</v>
      </c>
      <c r="H3228" s="8">
        <v>691</v>
      </c>
    </row>
    <row r="3229" spans="1:41" s="7" customFormat="1" ht="17.25" hidden="1" customHeight="1" outlineLevel="1" x14ac:dyDescent="0.25">
      <c r="A3229" s="6">
        <v>6875</v>
      </c>
      <c r="B3229" s="8" t="s">
        <v>472</v>
      </c>
      <c r="C3229" s="54" t="s">
        <v>1890</v>
      </c>
      <c r="D3229" s="8">
        <v>2019</v>
      </c>
      <c r="E3229" s="8"/>
      <c r="F3229" s="8">
        <v>1991</v>
      </c>
      <c r="G3229" s="8">
        <v>3</v>
      </c>
      <c r="H3229" s="8">
        <v>3507.9470000000001</v>
      </c>
    </row>
    <row r="3230" spans="1:41" s="7" customFormat="1" ht="17.25" hidden="1" customHeight="1" outlineLevel="1" x14ac:dyDescent="0.25">
      <c r="A3230" s="6">
        <v>1164</v>
      </c>
      <c r="B3230" s="8" t="s">
        <v>472</v>
      </c>
      <c r="C3230" s="54" t="s">
        <v>1207</v>
      </c>
      <c r="D3230" s="8">
        <v>2019</v>
      </c>
      <c r="E3230" s="8"/>
      <c r="F3230" s="8">
        <v>12</v>
      </c>
      <c r="G3230" s="8">
        <v>75</v>
      </c>
      <c r="H3230" s="8">
        <v>52.359000000000002</v>
      </c>
    </row>
    <row r="3231" spans="1:41" s="7" customFormat="1" ht="17.25" hidden="1" customHeight="1" outlineLevel="1" x14ac:dyDescent="0.25">
      <c r="A3231" s="6">
        <v>1282</v>
      </c>
      <c r="B3231" s="8" t="s">
        <v>472</v>
      </c>
      <c r="C3231" s="54" t="s">
        <v>1209</v>
      </c>
      <c r="D3231" s="8">
        <v>2019</v>
      </c>
      <c r="E3231" s="8"/>
      <c r="F3231" s="8">
        <v>15</v>
      </c>
      <c r="G3231" s="8">
        <v>42</v>
      </c>
      <c r="H3231" s="8">
        <v>20.305</v>
      </c>
    </row>
    <row r="3232" spans="1:41" s="7" customFormat="1" ht="17.25" hidden="1" customHeight="1" outlineLevel="1" x14ac:dyDescent="0.25">
      <c r="A3232" s="6">
        <v>1479</v>
      </c>
      <c r="B3232" s="8" t="s">
        <v>472</v>
      </c>
      <c r="C3232" s="54" t="s">
        <v>1210</v>
      </c>
      <c r="D3232" s="8">
        <v>2019</v>
      </c>
      <c r="E3232" s="8"/>
      <c r="F3232" s="8">
        <v>300</v>
      </c>
      <c r="G3232" s="8">
        <v>30</v>
      </c>
      <c r="H3232" s="8">
        <v>278.37</v>
      </c>
    </row>
    <row r="3233" spans="1:8" s="7" customFormat="1" ht="17.25" hidden="1" customHeight="1" outlineLevel="1" x14ac:dyDescent="0.25">
      <c r="A3233" s="6">
        <v>6811</v>
      </c>
      <c r="B3233" s="8" t="s">
        <v>472</v>
      </c>
      <c r="C3233" s="54" t="s">
        <v>1673</v>
      </c>
      <c r="D3233" s="8">
        <v>2019</v>
      </c>
      <c r="E3233" s="8"/>
      <c r="F3233" s="8">
        <v>950</v>
      </c>
      <c r="G3233" s="8">
        <v>15</v>
      </c>
      <c r="H3233" s="8">
        <v>1088.511</v>
      </c>
    </row>
    <row r="3234" spans="1:8" s="7" customFormat="1" ht="17.25" hidden="1" customHeight="1" outlineLevel="1" x14ac:dyDescent="0.25">
      <c r="A3234" s="6">
        <v>1465</v>
      </c>
      <c r="B3234" s="8" t="s">
        <v>472</v>
      </c>
      <c r="C3234" s="54" t="s">
        <v>1211</v>
      </c>
      <c r="D3234" s="8">
        <v>2019</v>
      </c>
      <c r="E3234" s="8"/>
      <c r="F3234" s="8">
        <v>215</v>
      </c>
      <c r="G3234" s="8">
        <v>15</v>
      </c>
      <c r="H3234" s="8">
        <v>218.29300000000001</v>
      </c>
    </row>
    <row r="3235" spans="1:8" s="7" customFormat="1" ht="19.5" hidden="1" customHeight="1" outlineLevel="1" x14ac:dyDescent="0.25">
      <c r="A3235" s="6">
        <v>2062</v>
      </c>
      <c r="B3235" s="8" t="s">
        <v>472</v>
      </c>
      <c r="C3235" s="54" t="s">
        <v>1700</v>
      </c>
      <c r="D3235" s="8">
        <v>2019</v>
      </c>
      <c r="E3235" s="8"/>
      <c r="F3235" s="8">
        <v>3461</v>
      </c>
      <c r="G3235" s="8">
        <v>150</v>
      </c>
      <c r="H3235" s="8">
        <v>5921.7039999999997</v>
      </c>
    </row>
    <row r="3236" spans="1:8" s="7" customFormat="1" ht="17.25" hidden="1" customHeight="1" outlineLevel="1" x14ac:dyDescent="0.25">
      <c r="A3236" s="6">
        <v>1799</v>
      </c>
      <c r="B3236" s="8" t="s">
        <v>472</v>
      </c>
      <c r="C3236" s="54" t="s">
        <v>1891</v>
      </c>
      <c r="D3236" s="8">
        <v>2020</v>
      </c>
      <c r="E3236" s="8"/>
      <c r="F3236" s="8">
        <v>713</v>
      </c>
      <c r="G3236" s="8">
        <v>300</v>
      </c>
      <c r="H3236" s="8">
        <v>1449</v>
      </c>
    </row>
    <row r="3237" spans="1:8" s="7" customFormat="1" ht="17.25" hidden="1" customHeight="1" outlineLevel="1" x14ac:dyDescent="0.25">
      <c r="A3237" s="6">
        <v>600</v>
      </c>
      <c r="B3237" s="8" t="s">
        <v>472</v>
      </c>
      <c r="C3237" s="54" t="s">
        <v>1287</v>
      </c>
      <c r="D3237" s="8">
        <v>2020</v>
      </c>
      <c r="E3237" s="8"/>
      <c r="F3237" s="8">
        <v>185</v>
      </c>
      <c r="G3237" s="8">
        <v>65</v>
      </c>
      <c r="H3237" s="8">
        <v>320</v>
      </c>
    </row>
    <row r="3238" spans="1:8" s="7" customFormat="1" ht="17.25" hidden="1" customHeight="1" outlineLevel="1" x14ac:dyDescent="0.25">
      <c r="A3238" s="6">
        <v>56</v>
      </c>
      <c r="B3238" s="8" t="s">
        <v>472</v>
      </c>
      <c r="C3238" s="54" t="s">
        <v>1892</v>
      </c>
      <c r="D3238" s="8">
        <v>2020</v>
      </c>
      <c r="E3238" s="8"/>
      <c r="F3238" s="8">
        <v>22</v>
      </c>
      <c r="G3238" s="8">
        <v>10</v>
      </c>
      <c r="H3238" s="8">
        <v>154</v>
      </c>
    </row>
    <row r="3239" spans="1:8" s="7" customFormat="1" ht="17.25" hidden="1" customHeight="1" outlineLevel="1" x14ac:dyDescent="0.25">
      <c r="A3239" s="6">
        <v>462</v>
      </c>
      <c r="B3239" s="8" t="s">
        <v>472</v>
      </c>
      <c r="C3239" s="54" t="s">
        <v>1893</v>
      </c>
      <c r="D3239" s="8">
        <v>2020</v>
      </c>
      <c r="E3239" s="8"/>
      <c r="F3239" s="8">
        <v>50</v>
      </c>
      <c r="G3239" s="8">
        <v>40</v>
      </c>
      <c r="H3239" s="8">
        <v>118</v>
      </c>
    </row>
    <row r="3240" spans="1:8" s="7" customFormat="1" ht="17.25" hidden="1" customHeight="1" outlineLevel="1" x14ac:dyDescent="0.25">
      <c r="A3240" s="6">
        <v>482</v>
      </c>
      <c r="B3240" s="8" t="s">
        <v>472</v>
      </c>
      <c r="C3240" s="54" t="s">
        <v>1894</v>
      </c>
      <c r="D3240" s="8">
        <v>2020</v>
      </c>
      <c r="E3240" s="8"/>
      <c r="F3240" s="8">
        <v>5</v>
      </c>
      <c r="G3240" s="8">
        <v>150</v>
      </c>
      <c r="H3240" s="8">
        <v>60</v>
      </c>
    </row>
    <row r="3241" spans="1:8" s="7" customFormat="1" ht="17.25" hidden="1" customHeight="1" outlineLevel="1" x14ac:dyDescent="0.25">
      <c r="A3241" s="6">
        <v>582</v>
      </c>
      <c r="B3241" s="8" t="s">
        <v>472</v>
      </c>
      <c r="C3241" s="54" t="s">
        <v>1325</v>
      </c>
      <c r="D3241" s="8">
        <v>2020</v>
      </c>
      <c r="E3241" s="8"/>
      <c r="F3241" s="8">
        <v>8</v>
      </c>
      <c r="G3241" s="8">
        <v>15</v>
      </c>
      <c r="H3241" s="8">
        <v>64</v>
      </c>
    </row>
    <row r="3242" spans="1:8" s="7" customFormat="1" ht="17.25" hidden="1" customHeight="1" outlineLevel="1" x14ac:dyDescent="0.25">
      <c r="A3242" s="6">
        <v>470</v>
      </c>
      <c r="B3242" s="8" t="s">
        <v>472</v>
      </c>
      <c r="C3242" s="54" t="s">
        <v>1333</v>
      </c>
      <c r="D3242" s="8">
        <v>2020</v>
      </c>
      <c r="E3242" s="8"/>
      <c r="F3242" s="8">
        <v>422</v>
      </c>
      <c r="G3242" s="8">
        <v>15</v>
      </c>
      <c r="H3242" s="8">
        <v>437</v>
      </c>
    </row>
    <row r="3243" spans="1:8" s="7" customFormat="1" ht="17.25" hidden="1" customHeight="1" outlineLevel="1" x14ac:dyDescent="0.25">
      <c r="A3243" s="6">
        <v>693</v>
      </c>
      <c r="B3243" s="8" t="s">
        <v>472</v>
      </c>
      <c r="C3243" s="54" t="s">
        <v>1335</v>
      </c>
      <c r="D3243" s="8">
        <v>2020</v>
      </c>
      <c r="E3243" s="8"/>
      <c r="F3243" s="8">
        <v>40</v>
      </c>
      <c r="G3243" s="8">
        <v>115</v>
      </c>
      <c r="H3243" s="8">
        <v>126</v>
      </c>
    </row>
    <row r="3244" spans="1:8" s="7" customFormat="1" ht="17.25" hidden="1" customHeight="1" outlineLevel="1" x14ac:dyDescent="0.25">
      <c r="A3244" s="6">
        <v>187</v>
      </c>
      <c r="B3244" s="8" t="s">
        <v>472</v>
      </c>
      <c r="C3244" s="54" t="s">
        <v>1848</v>
      </c>
      <c r="D3244" s="8">
        <v>2020</v>
      </c>
      <c r="E3244" s="8"/>
      <c r="F3244" s="8">
        <v>3629</v>
      </c>
      <c r="G3244" s="8">
        <v>5</v>
      </c>
      <c r="H3244" s="8">
        <v>4528</v>
      </c>
    </row>
    <row r="3245" spans="1:8" s="7" customFormat="1" ht="17.25" hidden="1" customHeight="1" outlineLevel="1" x14ac:dyDescent="0.25">
      <c r="A3245" s="6">
        <v>1801</v>
      </c>
      <c r="B3245" s="8" t="s">
        <v>472</v>
      </c>
      <c r="C3245" s="54" t="s">
        <v>1895</v>
      </c>
      <c r="D3245" s="8">
        <v>2020</v>
      </c>
      <c r="E3245" s="8"/>
      <c r="F3245" s="8">
        <v>1381</v>
      </c>
      <c r="G3245" s="8">
        <v>350</v>
      </c>
      <c r="H3245" s="8">
        <v>1406</v>
      </c>
    </row>
    <row r="3246" spans="1:8" s="7" customFormat="1" ht="17.25" hidden="1" customHeight="1" outlineLevel="1" x14ac:dyDescent="0.25">
      <c r="A3246" s="6">
        <v>944</v>
      </c>
      <c r="B3246" s="8" t="s">
        <v>472</v>
      </c>
      <c r="C3246" s="54" t="s">
        <v>1344</v>
      </c>
      <c r="D3246" s="8">
        <v>2020</v>
      </c>
      <c r="E3246" s="8"/>
      <c r="F3246" s="8">
        <v>120</v>
      </c>
      <c r="G3246" s="8">
        <v>16.5</v>
      </c>
      <c r="H3246" s="8">
        <v>281</v>
      </c>
    </row>
    <row r="3247" spans="1:8" s="7" customFormat="1" ht="17.25" hidden="1" customHeight="1" outlineLevel="1" x14ac:dyDescent="0.25">
      <c r="A3247" s="6">
        <v>763</v>
      </c>
      <c r="B3247" s="8" t="s">
        <v>472</v>
      </c>
      <c r="C3247" s="54" t="s">
        <v>1348</v>
      </c>
      <c r="D3247" s="8">
        <v>2020</v>
      </c>
      <c r="E3247" s="8"/>
      <c r="F3247" s="8">
        <v>25</v>
      </c>
      <c r="G3247" s="8">
        <v>30</v>
      </c>
      <c r="H3247" s="8">
        <v>56</v>
      </c>
    </row>
    <row r="3248" spans="1:8" s="7" customFormat="1" ht="17.25" hidden="1" customHeight="1" outlineLevel="1" x14ac:dyDescent="0.25">
      <c r="A3248" s="6">
        <v>356</v>
      </c>
      <c r="B3248" s="8" t="s">
        <v>472</v>
      </c>
      <c r="C3248" s="54" t="s">
        <v>1852</v>
      </c>
      <c r="D3248" s="8">
        <v>2020</v>
      </c>
      <c r="E3248" s="8"/>
      <c r="F3248" s="8">
        <v>925</v>
      </c>
      <c r="G3248" s="8">
        <v>100</v>
      </c>
      <c r="H3248" s="8">
        <v>1227</v>
      </c>
    </row>
    <row r="3249" spans="1:8" s="7" customFormat="1" ht="17.25" hidden="1" customHeight="1" outlineLevel="1" x14ac:dyDescent="0.25">
      <c r="A3249" s="6">
        <v>954</v>
      </c>
      <c r="B3249" s="8" t="s">
        <v>472</v>
      </c>
      <c r="C3249" s="54" t="s">
        <v>1355</v>
      </c>
      <c r="D3249" s="8">
        <v>2020</v>
      </c>
      <c r="E3249" s="8"/>
      <c r="F3249" s="8">
        <v>15</v>
      </c>
      <c r="G3249" s="8">
        <v>15</v>
      </c>
      <c r="H3249" s="8">
        <v>49</v>
      </c>
    </row>
    <row r="3250" spans="1:8" s="7" customFormat="1" ht="17.25" hidden="1" customHeight="1" outlineLevel="1" x14ac:dyDescent="0.25">
      <c r="A3250" s="6">
        <v>1621</v>
      </c>
      <c r="B3250" s="8" t="s">
        <v>472</v>
      </c>
      <c r="C3250" s="54" t="s">
        <v>1896</v>
      </c>
      <c r="D3250" s="8">
        <v>2020</v>
      </c>
      <c r="E3250" s="8"/>
      <c r="F3250" s="8">
        <v>462</v>
      </c>
      <c r="G3250" s="8">
        <v>1500</v>
      </c>
      <c r="H3250" s="8">
        <v>621.57329000000004</v>
      </c>
    </row>
    <row r="3251" spans="1:8" s="7" customFormat="1" ht="17.25" hidden="1" customHeight="1" outlineLevel="1" x14ac:dyDescent="0.25">
      <c r="A3251" s="6">
        <v>241</v>
      </c>
      <c r="B3251" s="8" t="s">
        <v>472</v>
      </c>
      <c r="C3251" s="54" t="s">
        <v>1467</v>
      </c>
      <c r="D3251" s="8">
        <v>2020</v>
      </c>
      <c r="E3251" s="8"/>
      <c r="F3251" s="8">
        <v>105</v>
      </c>
      <c r="G3251" s="8">
        <v>25</v>
      </c>
      <c r="H3251" s="8">
        <v>32.706000000000003</v>
      </c>
    </row>
    <row r="3252" spans="1:8" s="7" customFormat="1" ht="17.25" hidden="1" customHeight="1" outlineLevel="1" x14ac:dyDescent="0.25">
      <c r="A3252" s="6">
        <v>195</v>
      </c>
      <c r="B3252" s="8" t="s">
        <v>472</v>
      </c>
      <c r="C3252" s="54" t="s">
        <v>1468</v>
      </c>
      <c r="D3252" s="8">
        <v>2020</v>
      </c>
      <c r="E3252" s="8"/>
      <c r="F3252" s="8">
        <v>465</v>
      </c>
      <c r="G3252" s="8">
        <v>15</v>
      </c>
      <c r="H3252" s="8">
        <v>1102.568</v>
      </c>
    </row>
    <row r="3253" spans="1:8" s="7" customFormat="1" ht="17.25" hidden="1" customHeight="1" outlineLevel="1" x14ac:dyDescent="0.25">
      <c r="A3253" s="6">
        <v>1124</v>
      </c>
      <c r="B3253" s="8" t="s">
        <v>472</v>
      </c>
      <c r="C3253" s="54" t="s">
        <v>1545</v>
      </c>
      <c r="D3253" s="8">
        <v>2020</v>
      </c>
      <c r="E3253" s="8"/>
      <c r="F3253" s="8">
        <v>10</v>
      </c>
      <c r="G3253" s="8">
        <v>5</v>
      </c>
      <c r="H3253" s="8">
        <v>52.603000000000002</v>
      </c>
    </row>
    <row r="3254" spans="1:8" s="7" customFormat="1" ht="17.25" hidden="1" customHeight="1" outlineLevel="1" x14ac:dyDescent="0.25">
      <c r="A3254" s="6">
        <v>1650</v>
      </c>
      <c r="B3254" s="8" t="s">
        <v>472</v>
      </c>
      <c r="C3254" s="54" t="s">
        <v>1037</v>
      </c>
      <c r="D3254" s="8">
        <v>2020</v>
      </c>
      <c r="E3254" s="8"/>
      <c r="F3254" s="8">
        <v>10</v>
      </c>
      <c r="G3254" s="8">
        <v>149</v>
      </c>
      <c r="H3254" s="8">
        <v>67.429699999999997</v>
      </c>
    </row>
    <row r="3255" spans="1:8" s="7" customFormat="1" ht="17.25" hidden="1" customHeight="1" outlineLevel="1" x14ac:dyDescent="0.25">
      <c r="A3255" s="6">
        <v>246</v>
      </c>
      <c r="B3255" s="8" t="s">
        <v>472</v>
      </c>
      <c r="C3255" s="54" t="s">
        <v>1577</v>
      </c>
      <c r="D3255" s="8">
        <v>2020</v>
      </c>
      <c r="E3255" s="8"/>
      <c r="F3255" s="8">
        <v>2614</v>
      </c>
      <c r="G3255" s="8">
        <v>15</v>
      </c>
      <c r="H3255" s="8">
        <v>3432.84</v>
      </c>
    </row>
    <row r="3256" spans="1:8" s="7" customFormat="1" ht="17.25" hidden="1" customHeight="1" outlineLevel="1" x14ac:dyDescent="0.25">
      <c r="A3256" s="6">
        <v>626</v>
      </c>
      <c r="B3256" s="8" t="s">
        <v>472</v>
      </c>
      <c r="C3256" s="54" t="s">
        <v>1608</v>
      </c>
      <c r="D3256" s="8">
        <v>2020</v>
      </c>
      <c r="E3256" s="8"/>
      <c r="F3256" s="8">
        <v>15</v>
      </c>
      <c r="G3256" s="8">
        <v>15</v>
      </c>
      <c r="H3256" s="8">
        <v>16.715</v>
      </c>
    </row>
    <row r="3257" spans="1:8" s="7" customFormat="1" ht="17.25" hidden="1" customHeight="1" outlineLevel="1" x14ac:dyDescent="0.25">
      <c r="A3257" s="6">
        <v>1122</v>
      </c>
      <c r="B3257" s="8" t="s">
        <v>472</v>
      </c>
      <c r="C3257" s="54" t="s">
        <v>1897</v>
      </c>
      <c r="D3257" s="8">
        <v>2020</v>
      </c>
      <c r="E3257" s="8"/>
      <c r="F3257" s="8">
        <v>60</v>
      </c>
      <c r="G3257" s="8">
        <v>15</v>
      </c>
      <c r="H3257" s="8">
        <v>95.983999999999995</v>
      </c>
    </row>
    <row r="3258" spans="1:8" s="7" customFormat="1" ht="17.25" hidden="1" customHeight="1" outlineLevel="1" x14ac:dyDescent="0.25">
      <c r="A3258" s="6">
        <v>2510</v>
      </c>
      <c r="B3258" s="8" t="s">
        <v>472</v>
      </c>
      <c r="C3258" s="54" t="s">
        <v>407</v>
      </c>
      <c r="D3258" s="8">
        <v>2019</v>
      </c>
      <c r="E3258" s="8"/>
      <c r="F3258" s="8">
        <v>35</v>
      </c>
      <c r="G3258" s="8">
        <v>15</v>
      </c>
      <c r="H3258" s="8">
        <v>111.405</v>
      </c>
    </row>
    <row r="3259" spans="1:8" s="7" customFormat="1" ht="17.25" hidden="1" customHeight="1" outlineLevel="1" x14ac:dyDescent="0.25">
      <c r="A3259" s="6">
        <v>6684</v>
      </c>
      <c r="B3259" s="8" t="s">
        <v>472</v>
      </c>
      <c r="C3259" s="54" t="s">
        <v>217</v>
      </c>
      <c r="D3259" s="8">
        <v>2019</v>
      </c>
      <c r="E3259" s="8"/>
      <c r="F3259" s="8">
        <v>50</v>
      </c>
      <c r="G3259" s="8">
        <v>16.579999999999998</v>
      </c>
      <c r="H3259" s="8">
        <v>359.12099999999998</v>
      </c>
    </row>
    <row r="3260" spans="1:8" s="7" customFormat="1" ht="17.25" hidden="1" customHeight="1" outlineLevel="1" x14ac:dyDescent="0.25">
      <c r="A3260" s="6">
        <v>1302</v>
      </c>
      <c r="B3260" s="8" t="s">
        <v>472</v>
      </c>
      <c r="C3260" s="54" t="s">
        <v>408</v>
      </c>
      <c r="D3260" s="8">
        <v>2019</v>
      </c>
      <c r="E3260" s="8"/>
      <c r="F3260" s="8">
        <v>20</v>
      </c>
      <c r="G3260" s="8">
        <v>115</v>
      </c>
      <c r="H3260" s="8">
        <v>188.922</v>
      </c>
    </row>
    <row r="3261" spans="1:8" s="7" customFormat="1" ht="17.25" hidden="1" customHeight="1" outlineLevel="1" x14ac:dyDescent="0.25">
      <c r="A3261" s="6">
        <v>1340</v>
      </c>
      <c r="B3261" s="8" t="s">
        <v>472</v>
      </c>
      <c r="C3261" s="54" t="s">
        <v>410</v>
      </c>
      <c r="D3261" s="8">
        <v>2019</v>
      </c>
      <c r="E3261" s="8"/>
      <c r="F3261" s="8">
        <v>70</v>
      </c>
      <c r="G3261" s="8">
        <v>15</v>
      </c>
      <c r="H3261" s="8">
        <v>334.26499999999999</v>
      </c>
    </row>
    <row r="3262" spans="1:8" s="7" customFormat="1" ht="17.25" hidden="1" customHeight="1" outlineLevel="1" x14ac:dyDescent="0.25">
      <c r="A3262" s="6">
        <v>6705</v>
      </c>
      <c r="B3262" s="8" t="s">
        <v>472</v>
      </c>
      <c r="C3262" s="54" t="s">
        <v>411</v>
      </c>
      <c r="D3262" s="8">
        <v>2019</v>
      </c>
      <c r="E3262" s="8"/>
      <c r="F3262" s="8">
        <v>10</v>
      </c>
      <c r="G3262" s="8">
        <v>15</v>
      </c>
      <c r="H3262" s="8">
        <v>159.19</v>
      </c>
    </row>
    <row r="3263" spans="1:8" s="7" customFormat="1" ht="17.25" hidden="1" customHeight="1" outlineLevel="1" x14ac:dyDescent="0.25">
      <c r="A3263" s="6">
        <v>1537</v>
      </c>
      <c r="B3263" s="8" t="s">
        <v>472</v>
      </c>
      <c r="C3263" s="54" t="s">
        <v>412</v>
      </c>
      <c r="D3263" s="8">
        <v>2019</v>
      </c>
      <c r="E3263" s="8"/>
      <c r="F3263" s="8">
        <v>20</v>
      </c>
      <c r="G3263" s="8">
        <v>25</v>
      </c>
      <c r="H3263" s="8">
        <v>215.47399999999999</v>
      </c>
    </row>
    <row r="3264" spans="1:8" s="7" customFormat="1" ht="17.25" hidden="1" customHeight="1" outlineLevel="1" x14ac:dyDescent="0.25">
      <c r="A3264" s="6">
        <v>1459</v>
      </c>
      <c r="B3264" s="8" t="s">
        <v>472</v>
      </c>
      <c r="C3264" s="54" t="s">
        <v>413</v>
      </c>
      <c r="D3264" s="8">
        <v>2019</v>
      </c>
      <c r="E3264" s="8"/>
      <c r="F3264" s="8">
        <v>100</v>
      </c>
      <c r="G3264" s="8">
        <v>15</v>
      </c>
      <c r="H3264" s="8">
        <v>268.16699999999997</v>
      </c>
    </row>
    <row r="3265" spans="1:8" s="7" customFormat="1" ht="17.25" hidden="1" customHeight="1" outlineLevel="1" x14ac:dyDescent="0.25">
      <c r="A3265" s="6">
        <v>6706</v>
      </c>
      <c r="B3265" s="8" t="s">
        <v>472</v>
      </c>
      <c r="C3265" s="54" t="s">
        <v>414</v>
      </c>
      <c r="D3265" s="8">
        <v>2019</v>
      </c>
      <c r="E3265" s="8"/>
      <c r="F3265" s="8">
        <v>500</v>
      </c>
      <c r="G3265" s="8">
        <v>46.14</v>
      </c>
      <c r="H3265" s="8">
        <v>530.69299999999998</v>
      </c>
    </row>
    <row r="3266" spans="1:8" s="7" customFormat="1" ht="17.25" hidden="1" customHeight="1" outlineLevel="1" x14ac:dyDescent="0.25">
      <c r="A3266" s="6">
        <v>1767</v>
      </c>
      <c r="B3266" s="8" t="s">
        <v>472</v>
      </c>
      <c r="C3266" s="54" t="s">
        <v>417</v>
      </c>
      <c r="D3266" s="8">
        <v>2019</v>
      </c>
      <c r="E3266" s="8"/>
      <c r="F3266" s="8">
        <v>225</v>
      </c>
      <c r="G3266" s="8">
        <v>15</v>
      </c>
      <c r="H3266" s="8">
        <v>184.12799999999999</v>
      </c>
    </row>
    <row r="3267" spans="1:8" s="7" customFormat="1" ht="17.25" hidden="1" customHeight="1" outlineLevel="1" x14ac:dyDescent="0.25">
      <c r="A3267" s="6">
        <v>6707</v>
      </c>
      <c r="B3267" s="8" t="s">
        <v>472</v>
      </c>
      <c r="C3267" s="54" t="s">
        <v>418</v>
      </c>
      <c r="D3267" s="8">
        <v>2019</v>
      </c>
      <c r="E3267" s="8"/>
      <c r="F3267" s="8">
        <v>195</v>
      </c>
      <c r="G3267" s="8">
        <v>90</v>
      </c>
      <c r="H3267" s="8">
        <v>539.15300000000002</v>
      </c>
    </row>
    <row r="3268" spans="1:8" s="7" customFormat="1" ht="17.25" hidden="1" customHeight="1" outlineLevel="1" x14ac:dyDescent="0.25">
      <c r="A3268" s="6">
        <v>6708</v>
      </c>
      <c r="B3268" s="8" t="s">
        <v>472</v>
      </c>
      <c r="C3268" s="54" t="s">
        <v>423</v>
      </c>
      <c r="D3268" s="8">
        <v>2019</v>
      </c>
      <c r="E3268" s="8"/>
      <c r="F3268" s="8">
        <v>40</v>
      </c>
      <c r="G3268" s="8">
        <v>36.369999999999997</v>
      </c>
      <c r="H3268" s="8">
        <v>91.221000000000004</v>
      </c>
    </row>
    <row r="3269" spans="1:8" s="7" customFormat="1" ht="17.25" hidden="1" customHeight="1" outlineLevel="1" x14ac:dyDescent="0.25">
      <c r="A3269" s="6">
        <v>4369</v>
      </c>
      <c r="B3269" s="8" t="s">
        <v>472</v>
      </c>
      <c r="C3269" s="54" t="s">
        <v>424</v>
      </c>
      <c r="D3269" s="8">
        <v>2019</v>
      </c>
      <c r="E3269" s="8"/>
      <c r="F3269" s="8">
        <v>100</v>
      </c>
      <c r="G3269" s="8">
        <v>120</v>
      </c>
      <c r="H3269" s="8">
        <v>278</v>
      </c>
    </row>
    <row r="3270" spans="1:8" s="7" customFormat="1" ht="17.25" hidden="1" customHeight="1" outlineLevel="1" x14ac:dyDescent="0.25">
      <c r="A3270" s="6">
        <v>6848</v>
      </c>
      <c r="B3270" s="8" t="s">
        <v>472</v>
      </c>
      <c r="C3270" s="54" t="s">
        <v>473</v>
      </c>
      <c r="D3270" s="8">
        <v>2019</v>
      </c>
      <c r="E3270" s="8"/>
      <c r="F3270" s="8">
        <v>50</v>
      </c>
      <c r="G3270" s="8">
        <v>300</v>
      </c>
      <c r="H3270" s="8">
        <v>98.263999999999996</v>
      </c>
    </row>
    <row r="3271" spans="1:8" s="7" customFormat="1" ht="17.25" hidden="1" customHeight="1" outlineLevel="1" x14ac:dyDescent="0.25">
      <c r="A3271" s="6">
        <v>6849</v>
      </c>
      <c r="B3271" s="8" t="s">
        <v>472</v>
      </c>
      <c r="C3271" s="54" t="s">
        <v>474</v>
      </c>
      <c r="D3271" s="8">
        <v>2019</v>
      </c>
      <c r="E3271" s="8"/>
      <c r="F3271" s="8">
        <v>50</v>
      </c>
      <c r="G3271" s="8">
        <v>345</v>
      </c>
      <c r="H3271" s="8">
        <v>143.51599999999999</v>
      </c>
    </row>
    <row r="3272" spans="1:8" s="7" customFormat="1" ht="17.25" hidden="1" customHeight="1" outlineLevel="1" x14ac:dyDescent="0.25">
      <c r="A3272" s="6">
        <v>6884</v>
      </c>
      <c r="B3272" s="8" t="s">
        <v>472</v>
      </c>
      <c r="C3272" s="54" t="s">
        <v>475</v>
      </c>
      <c r="D3272" s="8">
        <v>2019</v>
      </c>
      <c r="E3272" s="8"/>
      <c r="F3272" s="8">
        <v>164</v>
      </c>
      <c r="G3272" s="8">
        <v>15</v>
      </c>
      <c r="H3272" s="8">
        <v>340</v>
      </c>
    </row>
    <row r="3273" spans="1:8" s="7" customFormat="1" ht="17.25" hidden="1" customHeight="1" outlineLevel="1" x14ac:dyDescent="0.25">
      <c r="A3273" s="6">
        <v>970</v>
      </c>
      <c r="B3273" s="8" t="s">
        <v>472</v>
      </c>
      <c r="C3273" s="54" t="s">
        <v>476</v>
      </c>
      <c r="D3273" s="8">
        <v>2019</v>
      </c>
      <c r="E3273" s="8"/>
      <c r="F3273" s="8">
        <v>10</v>
      </c>
      <c r="G3273" s="8">
        <v>111</v>
      </c>
      <c r="H3273" s="8">
        <v>116</v>
      </c>
    </row>
    <row r="3274" spans="1:8" s="7" customFormat="1" ht="17.25" hidden="1" customHeight="1" outlineLevel="1" x14ac:dyDescent="0.25">
      <c r="A3274" s="6">
        <v>1723</v>
      </c>
      <c r="B3274" s="8" t="s">
        <v>472</v>
      </c>
      <c r="C3274" s="54" t="s">
        <v>296</v>
      </c>
      <c r="D3274" s="8">
        <v>2019</v>
      </c>
      <c r="E3274" s="8"/>
      <c r="F3274" s="8">
        <v>170</v>
      </c>
      <c r="G3274" s="8">
        <v>25</v>
      </c>
      <c r="H3274" s="8">
        <v>353</v>
      </c>
    </row>
    <row r="3275" spans="1:8" s="7" customFormat="1" ht="17.25" hidden="1" customHeight="1" outlineLevel="1" x14ac:dyDescent="0.25">
      <c r="A3275" s="6">
        <v>6850</v>
      </c>
      <c r="B3275" s="8" t="s">
        <v>472</v>
      </c>
      <c r="C3275" s="54" t="s">
        <v>477</v>
      </c>
      <c r="D3275" s="8">
        <v>2019</v>
      </c>
      <c r="E3275" s="8"/>
      <c r="F3275" s="8">
        <v>90</v>
      </c>
      <c r="G3275" s="8">
        <v>450</v>
      </c>
      <c r="H3275" s="8">
        <v>152</v>
      </c>
    </row>
    <row r="3276" spans="1:8" s="7" customFormat="1" ht="17.25" hidden="1" customHeight="1" outlineLevel="1" x14ac:dyDescent="0.25">
      <c r="A3276" s="6">
        <v>6692</v>
      </c>
      <c r="B3276" s="8" t="s">
        <v>472</v>
      </c>
      <c r="C3276" s="54" t="s">
        <v>300</v>
      </c>
      <c r="D3276" s="8">
        <v>2019</v>
      </c>
      <c r="E3276" s="8"/>
      <c r="F3276" s="8">
        <v>520</v>
      </c>
      <c r="G3276" s="8">
        <v>150</v>
      </c>
      <c r="H3276" s="8">
        <v>421</v>
      </c>
    </row>
    <row r="3277" spans="1:8" s="7" customFormat="1" ht="17.25" hidden="1" customHeight="1" outlineLevel="1" x14ac:dyDescent="0.25">
      <c r="A3277" s="6">
        <v>6693</v>
      </c>
      <c r="B3277" s="8" t="s">
        <v>472</v>
      </c>
      <c r="C3277" s="54" t="s">
        <v>301</v>
      </c>
      <c r="D3277" s="8">
        <v>2019</v>
      </c>
      <c r="E3277" s="8"/>
      <c r="F3277" s="8">
        <v>300</v>
      </c>
      <c r="G3277" s="8">
        <v>150</v>
      </c>
      <c r="H3277" s="8">
        <v>376</v>
      </c>
    </row>
    <row r="3278" spans="1:8" s="7" customFormat="1" ht="17.25" hidden="1" customHeight="1" outlineLevel="1" x14ac:dyDescent="0.25">
      <c r="A3278" s="6">
        <v>6694</v>
      </c>
      <c r="B3278" s="8" t="s">
        <v>472</v>
      </c>
      <c r="C3278" s="54" t="s">
        <v>302</v>
      </c>
      <c r="D3278" s="8">
        <v>2019</v>
      </c>
      <c r="E3278" s="8"/>
      <c r="F3278" s="8">
        <v>43</v>
      </c>
      <c r="G3278" s="8">
        <v>150</v>
      </c>
      <c r="H3278" s="8">
        <v>101</v>
      </c>
    </row>
    <row r="3279" spans="1:8" s="7" customFormat="1" ht="17.25" hidden="1" customHeight="1" outlineLevel="1" x14ac:dyDescent="0.25">
      <c r="A3279" s="6">
        <v>6711</v>
      </c>
      <c r="B3279" s="8" t="s">
        <v>472</v>
      </c>
      <c r="C3279" s="54" t="s">
        <v>431</v>
      </c>
      <c r="D3279" s="8">
        <v>2019</v>
      </c>
      <c r="E3279" s="8"/>
      <c r="F3279" s="8">
        <v>1076</v>
      </c>
      <c r="G3279" s="8">
        <v>15</v>
      </c>
      <c r="H3279" s="8">
        <v>1068</v>
      </c>
    </row>
    <row r="3280" spans="1:8" s="7" customFormat="1" ht="17.25" hidden="1" customHeight="1" outlineLevel="1" x14ac:dyDescent="0.25">
      <c r="A3280" s="6">
        <v>6695</v>
      </c>
      <c r="B3280" s="8" t="s">
        <v>472</v>
      </c>
      <c r="C3280" s="54" t="s">
        <v>303</v>
      </c>
      <c r="D3280" s="8">
        <v>2019</v>
      </c>
      <c r="E3280" s="8"/>
      <c r="F3280" s="8">
        <v>15</v>
      </c>
      <c r="G3280" s="8">
        <v>150</v>
      </c>
      <c r="H3280" s="8">
        <v>47</v>
      </c>
    </row>
    <row r="3281" spans="1:8" s="7" customFormat="1" ht="17.25" hidden="1" customHeight="1" outlineLevel="1" x14ac:dyDescent="0.25">
      <c r="A3281" s="6">
        <v>1431</v>
      </c>
      <c r="B3281" s="8" t="s">
        <v>472</v>
      </c>
      <c r="C3281" s="54" t="s">
        <v>306</v>
      </c>
      <c r="D3281" s="8">
        <v>2019</v>
      </c>
      <c r="E3281" s="8"/>
      <c r="F3281" s="8">
        <v>500</v>
      </c>
      <c r="G3281" s="8">
        <v>15</v>
      </c>
      <c r="H3281" s="8">
        <v>617.78</v>
      </c>
    </row>
    <row r="3282" spans="1:8" s="7" customFormat="1" ht="17.25" hidden="1" customHeight="1" outlineLevel="1" x14ac:dyDescent="0.25">
      <c r="A3282" s="6">
        <v>2050</v>
      </c>
      <c r="B3282" s="8" t="s">
        <v>472</v>
      </c>
      <c r="C3282" s="54" t="s">
        <v>307</v>
      </c>
      <c r="D3282" s="8">
        <v>2019</v>
      </c>
      <c r="E3282" s="8"/>
      <c r="F3282" s="8">
        <v>5</v>
      </c>
      <c r="G3282" s="8">
        <v>30</v>
      </c>
      <c r="H3282" s="8">
        <v>41</v>
      </c>
    </row>
    <row r="3283" spans="1:8" s="7" customFormat="1" ht="17.25" hidden="1" customHeight="1" outlineLevel="1" x14ac:dyDescent="0.25">
      <c r="A3283" s="6">
        <v>1508</v>
      </c>
      <c r="B3283" s="8" t="s">
        <v>472</v>
      </c>
      <c r="C3283" s="54" t="s">
        <v>31</v>
      </c>
      <c r="D3283" s="8">
        <v>2019</v>
      </c>
      <c r="E3283" s="8"/>
      <c r="F3283" s="8">
        <v>10</v>
      </c>
      <c r="G3283" s="8">
        <v>15</v>
      </c>
      <c r="H3283" s="8">
        <v>40</v>
      </c>
    </row>
    <row r="3284" spans="1:8" s="7" customFormat="1" ht="17.25" hidden="1" customHeight="1" outlineLevel="1" x14ac:dyDescent="0.25">
      <c r="A3284" s="6">
        <v>1370</v>
      </c>
      <c r="B3284" s="8" t="s">
        <v>472</v>
      </c>
      <c r="C3284" s="54" t="s">
        <v>34</v>
      </c>
      <c r="D3284" s="8">
        <v>2019</v>
      </c>
      <c r="E3284" s="8"/>
      <c r="F3284" s="8">
        <v>10</v>
      </c>
      <c r="G3284" s="8">
        <v>147</v>
      </c>
      <c r="H3284" s="8">
        <v>125.80500000000001</v>
      </c>
    </row>
    <row r="3285" spans="1:8" s="7" customFormat="1" ht="17.25" hidden="1" customHeight="1" outlineLevel="1" x14ac:dyDescent="0.25">
      <c r="A3285" s="6">
        <v>2640</v>
      </c>
      <c r="B3285" s="8" t="s">
        <v>472</v>
      </c>
      <c r="C3285" s="54" t="s">
        <v>46</v>
      </c>
      <c r="D3285" s="8">
        <v>2019</v>
      </c>
      <c r="E3285" s="8"/>
      <c r="F3285" s="8">
        <v>10</v>
      </c>
      <c r="G3285" s="8">
        <v>15</v>
      </c>
      <c r="H3285" s="8">
        <v>58.158000000000001</v>
      </c>
    </row>
    <row r="3286" spans="1:8" s="7" customFormat="1" ht="17.25" hidden="1" customHeight="1" outlineLevel="1" x14ac:dyDescent="0.25">
      <c r="A3286" s="6">
        <v>456</v>
      </c>
      <c r="B3286" s="8" t="s">
        <v>472</v>
      </c>
      <c r="C3286" s="54" t="s">
        <v>340</v>
      </c>
      <c r="D3286" s="8">
        <v>2020</v>
      </c>
      <c r="E3286" s="8"/>
      <c r="F3286" s="8">
        <v>20</v>
      </c>
      <c r="G3286" s="8">
        <v>15</v>
      </c>
      <c r="H3286" s="8">
        <v>77.227999999999994</v>
      </c>
    </row>
    <row r="3287" spans="1:8" s="7" customFormat="1" ht="17.25" hidden="1" customHeight="1" outlineLevel="1" x14ac:dyDescent="0.25">
      <c r="A3287" s="6">
        <v>683</v>
      </c>
      <c r="B3287" s="8" t="s">
        <v>472</v>
      </c>
      <c r="C3287" s="54" t="s">
        <v>341</v>
      </c>
      <c r="D3287" s="8">
        <v>2020</v>
      </c>
      <c r="E3287" s="8"/>
      <c r="F3287" s="8">
        <v>20</v>
      </c>
      <c r="G3287" s="8">
        <v>15</v>
      </c>
      <c r="H3287" s="8">
        <v>76.554000000000002</v>
      </c>
    </row>
    <row r="3288" spans="1:8" s="7" customFormat="1" ht="17.25" hidden="1" customHeight="1" outlineLevel="1" x14ac:dyDescent="0.25">
      <c r="A3288" s="6">
        <v>629</v>
      </c>
      <c r="B3288" s="8" t="s">
        <v>472</v>
      </c>
      <c r="C3288" s="54" t="s">
        <v>462</v>
      </c>
      <c r="D3288" s="8">
        <v>2020</v>
      </c>
      <c r="E3288" s="8"/>
      <c r="F3288" s="8">
        <v>255</v>
      </c>
      <c r="G3288" s="8">
        <v>30</v>
      </c>
      <c r="H3288" s="8">
        <v>233.339</v>
      </c>
    </row>
    <row r="3289" spans="1:8" s="7" customFormat="1" ht="17.25" hidden="1" customHeight="1" outlineLevel="1" x14ac:dyDescent="0.25">
      <c r="A3289" s="6">
        <v>675</v>
      </c>
      <c r="B3289" s="8" t="s">
        <v>472</v>
      </c>
      <c r="C3289" s="54" t="s">
        <v>463</v>
      </c>
      <c r="D3289" s="8">
        <v>2020</v>
      </c>
      <c r="E3289" s="8"/>
      <c r="F3289" s="8">
        <v>60</v>
      </c>
      <c r="G3289" s="8">
        <v>45</v>
      </c>
      <c r="H3289" s="8">
        <v>109.012</v>
      </c>
    </row>
    <row r="3290" spans="1:8" s="7" customFormat="1" ht="17.25" hidden="1" customHeight="1" outlineLevel="1" x14ac:dyDescent="0.25">
      <c r="A3290" s="6">
        <v>746</v>
      </c>
      <c r="B3290" s="8" t="s">
        <v>472</v>
      </c>
      <c r="C3290" s="54" t="s">
        <v>468</v>
      </c>
      <c r="D3290" s="8">
        <v>2020</v>
      </c>
      <c r="E3290" s="8"/>
      <c r="F3290" s="8">
        <v>226</v>
      </c>
      <c r="G3290" s="8">
        <v>10</v>
      </c>
      <c r="H3290" s="8">
        <v>369.983</v>
      </c>
    </row>
    <row r="3291" spans="1:8" s="7" customFormat="1" ht="17.25" hidden="1" customHeight="1" outlineLevel="1" x14ac:dyDescent="0.25">
      <c r="A3291" s="6">
        <v>711</v>
      </c>
      <c r="B3291" s="8" t="s">
        <v>472</v>
      </c>
      <c r="C3291" s="54" t="s">
        <v>478</v>
      </c>
      <c r="D3291" s="8">
        <v>2020</v>
      </c>
      <c r="E3291" s="8"/>
      <c r="F3291" s="8">
        <v>330</v>
      </c>
      <c r="G3291" s="8">
        <v>150</v>
      </c>
      <c r="H3291" s="8">
        <v>194</v>
      </c>
    </row>
    <row r="3292" spans="1:8" s="7" customFormat="1" ht="17.25" hidden="1" customHeight="1" outlineLevel="1" x14ac:dyDescent="0.25">
      <c r="A3292" s="6">
        <v>389</v>
      </c>
      <c r="B3292" s="8" t="s">
        <v>472</v>
      </c>
      <c r="C3292" s="54" t="s">
        <v>479</v>
      </c>
      <c r="D3292" s="8">
        <v>2020</v>
      </c>
      <c r="E3292" s="8"/>
      <c r="F3292" s="8">
        <v>340</v>
      </c>
      <c r="G3292" s="8">
        <v>10</v>
      </c>
      <c r="H3292" s="8">
        <v>372</v>
      </c>
    </row>
    <row r="3293" spans="1:8" s="7" customFormat="1" ht="17.25" hidden="1" customHeight="1" outlineLevel="1" x14ac:dyDescent="0.25">
      <c r="A3293" s="6">
        <v>458</v>
      </c>
      <c r="B3293" s="8" t="s">
        <v>472</v>
      </c>
      <c r="C3293" s="54" t="s">
        <v>480</v>
      </c>
      <c r="D3293" s="8">
        <v>2020</v>
      </c>
      <c r="E3293" s="8"/>
      <c r="F3293" s="8">
        <v>920</v>
      </c>
      <c r="G3293" s="8">
        <v>10</v>
      </c>
      <c r="H3293" s="8">
        <v>1506</v>
      </c>
    </row>
    <row r="3294" spans="1:8" s="7" customFormat="1" ht="17.25" hidden="1" customHeight="1" outlineLevel="1" x14ac:dyDescent="0.25">
      <c r="A3294" s="6">
        <v>261</v>
      </c>
      <c r="B3294" s="8" t="s">
        <v>472</v>
      </c>
      <c r="C3294" s="54" t="s">
        <v>481</v>
      </c>
      <c r="D3294" s="8">
        <v>2020</v>
      </c>
      <c r="E3294" s="8"/>
      <c r="F3294" s="8">
        <v>20</v>
      </c>
      <c r="G3294" s="8">
        <v>25</v>
      </c>
      <c r="H3294" s="8">
        <v>51</v>
      </c>
    </row>
    <row r="3295" spans="1:8" s="7" customFormat="1" ht="17.25" hidden="1" customHeight="1" outlineLevel="1" x14ac:dyDescent="0.25">
      <c r="A3295" s="6">
        <v>488</v>
      </c>
      <c r="B3295" s="8" t="s">
        <v>472</v>
      </c>
      <c r="C3295" s="54" t="s">
        <v>482</v>
      </c>
      <c r="D3295" s="8">
        <v>2020</v>
      </c>
      <c r="E3295" s="8"/>
      <c r="F3295" s="8">
        <v>41</v>
      </c>
      <c r="G3295" s="8">
        <v>30</v>
      </c>
      <c r="H3295" s="8">
        <v>101</v>
      </c>
    </row>
    <row r="3296" spans="1:8" s="7" customFormat="1" ht="17.25" hidden="1" customHeight="1" outlineLevel="1" x14ac:dyDescent="0.25">
      <c r="A3296" s="6">
        <v>741</v>
      </c>
      <c r="B3296" s="8" t="s">
        <v>472</v>
      </c>
      <c r="C3296" s="54" t="s">
        <v>483</v>
      </c>
      <c r="D3296" s="8">
        <v>2020</v>
      </c>
      <c r="E3296" s="8"/>
      <c r="F3296" s="8">
        <v>150</v>
      </c>
      <c r="G3296" s="8">
        <v>150</v>
      </c>
      <c r="H3296" s="8">
        <v>157</v>
      </c>
    </row>
    <row r="3297" spans="1:8" s="7" customFormat="1" ht="17.25" hidden="1" customHeight="1" outlineLevel="1" x14ac:dyDescent="0.25">
      <c r="A3297" s="6">
        <v>933</v>
      </c>
      <c r="B3297" s="8" t="s">
        <v>472</v>
      </c>
      <c r="C3297" s="54" t="s">
        <v>484</v>
      </c>
      <c r="D3297" s="8">
        <v>2020</v>
      </c>
      <c r="E3297" s="8"/>
      <c r="F3297" s="8">
        <v>118</v>
      </c>
      <c r="G3297" s="8">
        <v>150</v>
      </c>
      <c r="H3297" s="8">
        <v>152</v>
      </c>
    </row>
    <row r="3298" spans="1:8" s="7" customFormat="1" ht="17.25" hidden="1" customHeight="1" outlineLevel="1" x14ac:dyDescent="0.25">
      <c r="A3298" s="6">
        <v>534</v>
      </c>
      <c r="B3298" s="8" t="s">
        <v>472</v>
      </c>
      <c r="C3298" s="54" t="s">
        <v>485</v>
      </c>
      <c r="D3298" s="8">
        <v>2020</v>
      </c>
      <c r="E3298" s="8"/>
      <c r="F3298" s="8">
        <v>756</v>
      </c>
      <c r="G3298" s="8">
        <v>150</v>
      </c>
      <c r="H3298" s="8">
        <v>976</v>
      </c>
    </row>
    <row r="3299" spans="1:8" s="7" customFormat="1" ht="17.25" hidden="1" customHeight="1" outlineLevel="1" x14ac:dyDescent="0.25">
      <c r="A3299" s="6">
        <v>866</v>
      </c>
      <c r="B3299" s="8" t="s">
        <v>472</v>
      </c>
      <c r="C3299" s="54" t="s">
        <v>486</v>
      </c>
      <c r="D3299" s="8">
        <v>2020</v>
      </c>
      <c r="E3299" s="8"/>
      <c r="F3299" s="8">
        <v>246</v>
      </c>
      <c r="G3299" s="8">
        <v>40</v>
      </c>
      <c r="H3299" s="8">
        <v>266</v>
      </c>
    </row>
    <row r="3300" spans="1:8" s="7" customFormat="1" ht="17.25" hidden="1" customHeight="1" outlineLevel="1" x14ac:dyDescent="0.25">
      <c r="A3300" s="6">
        <v>1810</v>
      </c>
      <c r="B3300" s="8" t="s">
        <v>472</v>
      </c>
      <c r="C3300" s="54" t="s">
        <v>487</v>
      </c>
      <c r="D3300" s="8">
        <v>2020</v>
      </c>
      <c r="E3300" s="8"/>
      <c r="F3300" s="8">
        <v>3207</v>
      </c>
      <c r="G3300" s="8">
        <v>57.3</v>
      </c>
      <c r="H3300" s="8">
        <v>3413</v>
      </c>
    </row>
    <row r="3301" spans="1:8" s="7" customFormat="1" ht="17.25" hidden="1" customHeight="1" outlineLevel="1" x14ac:dyDescent="0.25">
      <c r="A3301" s="6">
        <v>1703</v>
      </c>
      <c r="B3301" s="8" t="s">
        <v>472</v>
      </c>
      <c r="C3301" s="54" t="s">
        <v>488</v>
      </c>
      <c r="D3301" s="8">
        <v>2020</v>
      </c>
      <c r="E3301" s="8"/>
      <c r="F3301" s="8">
        <v>2098</v>
      </c>
      <c r="G3301" s="8">
        <v>240.45</v>
      </c>
      <c r="H3301" s="8">
        <v>3947</v>
      </c>
    </row>
    <row r="3302" spans="1:8" s="7" customFormat="1" ht="17.25" hidden="1" customHeight="1" outlineLevel="1" x14ac:dyDescent="0.25">
      <c r="A3302" s="6">
        <v>1803</v>
      </c>
      <c r="B3302" s="8" t="s">
        <v>472</v>
      </c>
      <c r="C3302" s="54" t="s">
        <v>489</v>
      </c>
      <c r="D3302" s="8">
        <v>2020</v>
      </c>
      <c r="E3302" s="8"/>
      <c r="F3302" s="8">
        <v>15</v>
      </c>
      <c r="G3302" s="8">
        <v>140</v>
      </c>
      <c r="H3302" s="8">
        <v>105</v>
      </c>
    </row>
    <row r="3303" spans="1:8" s="7" customFormat="1" ht="17.25" hidden="1" customHeight="1" outlineLevel="1" x14ac:dyDescent="0.25">
      <c r="A3303" s="6">
        <v>1116</v>
      </c>
      <c r="B3303" s="8" t="s">
        <v>472</v>
      </c>
      <c r="C3303" s="54" t="s">
        <v>490</v>
      </c>
      <c r="D3303" s="8">
        <v>2020</v>
      </c>
      <c r="E3303" s="8"/>
      <c r="F3303" s="8">
        <v>500</v>
      </c>
      <c r="G3303" s="8">
        <v>100</v>
      </c>
      <c r="H3303" s="8">
        <v>499</v>
      </c>
    </row>
    <row r="3304" spans="1:8" s="7" customFormat="1" ht="17.25" hidden="1" customHeight="1" outlineLevel="1" x14ac:dyDescent="0.25">
      <c r="A3304" s="6">
        <v>1042</v>
      </c>
      <c r="B3304" s="8" t="s">
        <v>472</v>
      </c>
      <c r="C3304" s="54" t="s">
        <v>491</v>
      </c>
      <c r="D3304" s="8">
        <v>2020</v>
      </c>
      <c r="E3304" s="8"/>
      <c r="F3304" s="8">
        <v>53</v>
      </c>
      <c r="G3304" s="8">
        <v>150</v>
      </c>
      <c r="H3304" s="8">
        <v>104</v>
      </c>
    </row>
    <row r="3305" spans="1:8" s="7" customFormat="1" ht="17.25" hidden="1" customHeight="1" outlineLevel="1" x14ac:dyDescent="0.25">
      <c r="A3305" s="6">
        <v>435</v>
      </c>
      <c r="B3305" s="8" t="s">
        <v>472</v>
      </c>
      <c r="C3305" s="54" t="s">
        <v>492</v>
      </c>
      <c r="D3305" s="8">
        <v>2020</v>
      </c>
      <c r="E3305" s="8"/>
      <c r="F3305" s="8">
        <v>34</v>
      </c>
      <c r="G3305" s="8">
        <v>15</v>
      </c>
      <c r="H3305" s="8">
        <v>210</v>
      </c>
    </row>
    <row r="3306" spans="1:8" s="7" customFormat="1" ht="17.25" hidden="1" customHeight="1" outlineLevel="1" x14ac:dyDescent="0.25">
      <c r="A3306" s="6">
        <v>388</v>
      </c>
      <c r="B3306" s="8" t="s">
        <v>472</v>
      </c>
      <c r="C3306" s="54" t="s">
        <v>493</v>
      </c>
      <c r="D3306" s="8">
        <v>2020</v>
      </c>
      <c r="E3306" s="8"/>
      <c r="F3306" s="8">
        <v>911</v>
      </c>
      <c r="G3306" s="8">
        <v>15</v>
      </c>
      <c r="H3306" s="8">
        <v>1035</v>
      </c>
    </row>
    <row r="3307" spans="1:8" s="7" customFormat="1" ht="17.25" hidden="1" customHeight="1" outlineLevel="1" x14ac:dyDescent="0.25">
      <c r="A3307" s="6">
        <v>464</v>
      </c>
      <c r="B3307" s="8" t="s">
        <v>472</v>
      </c>
      <c r="C3307" s="54" t="s">
        <v>494</v>
      </c>
      <c r="D3307" s="8">
        <v>2020</v>
      </c>
      <c r="E3307" s="8"/>
      <c r="F3307" s="8">
        <v>340</v>
      </c>
      <c r="G3307" s="8">
        <v>40</v>
      </c>
      <c r="H3307" s="8">
        <v>507</v>
      </c>
    </row>
    <row r="3308" spans="1:8" s="7" customFormat="1" ht="17.25" hidden="1" customHeight="1" outlineLevel="1" x14ac:dyDescent="0.25">
      <c r="A3308" s="6">
        <v>1795</v>
      </c>
      <c r="B3308" s="8" t="s">
        <v>472</v>
      </c>
      <c r="C3308" s="54" t="s">
        <v>495</v>
      </c>
      <c r="D3308" s="8">
        <v>2020</v>
      </c>
      <c r="E3308" s="8"/>
      <c r="F3308" s="8">
        <v>1545</v>
      </c>
      <c r="G3308" s="8">
        <v>300</v>
      </c>
      <c r="H3308" s="8">
        <v>2484</v>
      </c>
    </row>
    <row r="3309" spans="1:8" s="7" customFormat="1" ht="26.25" hidden="1" customHeight="1" outlineLevel="1" x14ac:dyDescent="0.25">
      <c r="A3309" s="62">
        <v>1282</v>
      </c>
      <c r="B3309" s="8" t="s">
        <v>472</v>
      </c>
      <c r="C3309" s="54" t="s">
        <v>2219</v>
      </c>
      <c r="D3309" s="8">
        <v>2021</v>
      </c>
      <c r="E3309" s="8"/>
      <c r="F3309" s="8">
        <v>1272</v>
      </c>
      <c r="G3309" s="8">
        <v>20</v>
      </c>
      <c r="H3309" s="8">
        <v>1244</v>
      </c>
    </row>
    <row r="3310" spans="1:8" s="7" customFormat="1" ht="26.25" hidden="1" customHeight="1" outlineLevel="1" x14ac:dyDescent="0.25">
      <c r="A3310" s="61">
        <v>9731</v>
      </c>
      <c r="B3310" s="8" t="s">
        <v>472</v>
      </c>
      <c r="C3310" s="54" t="s">
        <v>2717</v>
      </c>
      <c r="D3310" s="8">
        <v>2021</v>
      </c>
      <c r="E3310" s="8"/>
      <c r="F3310" s="8">
        <v>4707</v>
      </c>
      <c r="G3310" s="8">
        <v>40</v>
      </c>
      <c r="H3310" s="8">
        <v>5658</v>
      </c>
    </row>
    <row r="3311" spans="1:8" s="7" customFormat="1" ht="26.25" hidden="1" customHeight="1" outlineLevel="1" x14ac:dyDescent="0.25">
      <c r="A3311" s="62">
        <v>1267</v>
      </c>
      <c r="B3311" s="8" t="s">
        <v>472</v>
      </c>
      <c r="C3311" s="54" t="s">
        <v>2265</v>
      </c>
      <c r="D3311" s="8">
        <v>2021</v>
      </c>
      <c r="E3311" s="8"/>
      <c r="F3311" s="8">
        <v>10</v>
      </c>
      <c r="G3311" s="8">
        <v>15</v>
      </c>
      <c r="H3311" s="8">
        <v>104</v>
      </c>
    </row>
    <row r="3312" spans="1:8" s="7" customFormat="1" ht="26.25" hidden="1" customHeight="1" outlineLevel="1" x14ac:dyDescent="0.25">
      <c r="A3312" s="62">
        <v>1265</v>
      </c>
      <c r="B3312" s="8" t="s">
        <v>472</v>
      </c>
      <c r="C3312" s="54" t="s">
        <v>2283</v>
      </c>
      <c r="D3312" s="8">
        <v>2021</v>
      </c>
      <c r="E3312" s="8"/>
      <c r="F3312" s="8">
        <v>120</v>
      </c>
      <c r="G3312" s="8">
        <v>15</v>
      </c>
      <c r="H3312" s="8">
        <v>207</v>
      </c>
    </row>
    <row r="3313" spans="1:8" s="7" customFormat="1" ht="26.25" hidden="1" customHeight="1" outlineLevel="1" x14ac:dyDescent="0.25">
      <c r="A3313" s="61">
        <v>9730</v>
      </c>
      <c r="B3313" s="8" t="s">
        <v>472</v>
      </c>
      <c r="C3313" s="54" t="s">
        <v>2725</v>
      </c>
      <c r="D3313" s="8">
        <v>2021</v>
      </c>
      <c r="E3313" s="8"/>
      <c r="F3313" s="8">
        <v>4817</v>
      </c>
      <c r="G3313" s="8">
        <v>140</v>
      </c>
      <c r="H3313" s="8">
        <v>7298</v>
      </c>
    </row>
    <row r="3314" spans="1:8" s="7" customFormat="1" ht="26.25" hidden="1" customHeight="1" outlineLevel="1" x14ac:dyDescent="0.25">
      <c r="A3314" s="62">
        <v>1283</v>
      </c>
      <c r="B3314" s="8" t="s">
        <v>472</v>
      </c>
      <c r="C3314" s="54" t="s">
        <v>1993</v>
      </c>
      <c r="D3314" s="8">
        <v>2021</v>
      </c>
      <c r="E3314" s="8"/>
      <c r="F3314" s="8">
        <v>2868</v>
      </c>
      <c r="G3314" s="8">
        <v>3</v>
      </c>
      <c r="H3314" s="8">
        <v>3857.56</v>
      </c>
    </row>
    <row r="3315" spans="1:8" s="7" customFormat="1" ht="26.25" hidden="1" customHeight="1" outlineLevel="1" x14ac:dyDescent="0.25">
      <c r="A3315" s="61">
        <v>9506</v>
      </c>
      <c r="B3315" s="8" t="s">
        <v>472</v>
      </c>
      <c r="C3315" s="54" t="s">
        <v>2823</v>
      </c>
      <c r="D3315" s="8">
        <v>2021</v>
      </c>
      <c r="E3315" s="8"/>
      <c r="F3315" s="8">
        <v>72</v>
      </c>
      <c r="G3315" s="8">
        <v>200</v>
      </c>
      <c r="H3315" s="8">
        <v>291.93099999999998</v>
      </c>
    </row>
    <row r="3316" spans="1:8" s="7" customFormat="1" ht="26.25" hidden="1" customHeight="1" outlineLevel="1" x14ac:dyDescent="0.25">
      <c r="A3316" s="61">
        <v>9513</v>
      </c>
      <c r="B3316" s="8" t="s">
        <v>472</v>
      </c>
      <c r="C3316" s="54" t="s">
        <v>2827</v>
      </c>
      <c r="D3316" s="8">
        <v>2021</v>
      </c>
      <c r="E3316" s="8"/>
      <c r="F3316" s="8">
        <v>20</v>
      </c>
      <c r="G3316" s="8">
        <v>214.7</v>
      </c>
      <c r="H3316" s="8">
        <v>141.41399999999999</v>
      </c>
    </row>
    <row r="3317" spans="1:8" s="7" customFormat="1" ht="26.25" hidden="1" customHeight="1" outlineLevel="1" x14ac:dyDescent="0.25">
      <c r="A3317" s="62">
        <v>760</v>
      </c>
      <c r="B3317" s="8" t="s">
        <v>472</v>
      </c>
      <c r="C3317" s="54" t="s">
        <v>2348</v>
      </c>
      <c r="D3317" s="8">
        <v>2021</v>
      </c>
      <c r="E3317" s="8"/>
      <c r="F3317" s="8">
        <v>5350</v>
      </c>
      <c r="G3317" s="8">
        <v>25</v>
      </c>
      <c r="H3317" s="8">
        <v>5939.4740000000002</v>
      </c>
    </row>
    <row r="3318" spans="1:8" s="7" customFormat="1" ht="26.25" hidden="1" customHeight="1" outlineLevel="1" x14ac:dyDescent="0.25">
      <c r="A3318" s="62">
        <v>736</v>
      </c>
      <c r="B3318" s="8" t="s">
        <v>472</v>
      </c>
      <c r="C3318" s="54" t="s">
        <v>2349</v>
      </c>
      <c r="D3318" s="8">
        <v>2021</v>
      </c>
      <c r="E3318" s="8"/>
      <c r="F3318" s="8">
        <v>300</v>
      </c>
      <c r="G3318" s="8">
        <v>15</v>
      </c>
      <c r="H3318" s="8">
        <v>465.08300000000003</v>
      </c>
    </row>
    <row r="3319" spans="1:8" s="7" customFormat="1" ht="26.25" hidden="1" customHeight="1" outlineLevel="1" x14ac:dyDescent="0.25">
      <c r="A3319" s="61">
        <v>9507</v>
      </c>
      <c r="B3319" s="8" t="s">
        <v>472</v>
      </c>
      <c r="C3319" s="54" t="s">
        <v>2352</v>
      </c>
      <c r="D3319" s="8">
        <v>2021</v>
      </c>
      <c r="E3319" s="8"/>
      <c r="F3319" s="8">
        <v>35</v>
      </c>
      <c r="G3319" s="8">
        <v>10</v>
      </c>
      <c r="H3319" s="8">
        <v>123.297</v>
      </c>
    </row>
    <row r="3320" spans="1:8" s="7" customFormat="1" ht="26.25" hidden="1" customHeight="1" outlineLevel="1" x14ac:dyDescent="0.25">
      <c r="A3320" s="61">
        <v>9520</v>
      </c>
      <c r="B3320" s="8" t="s">
        <v>472</v>
      </c>
      <c r="C3320" s="54" t="s">
        <v>2353</v>
      </c>
      <c r="D3320" s="8">
        <v>2021</v>
      </c>
      <c r="E3320" s="8"/>
      <c r="F3320" s="8">
        <v>35</v>
      </c>
      <c r="G3320" s="8">
        <v>50</v>
      </c>
      <c r="H3320" s="8">
        <v>109.298</v>
      </c>
    </row>
    <row r="3321" spans="1:8" s="7" customFormat="1" ht="26.25" hidden="1" customHeight="1" outlineLevel="1" x14ac:dyDescent="0.25">
      <c r="A3321" s="61">
        <v>9519</v>
      </c>
      <c r="B3321" s="8" t="s">
        <v>472</v>
      </c>
      <c r="C3321" s="54" t="s">
        <v>2354</v>
      </c>
      <c r="D3321" s="8">
        <v>2021</v>
      </c>
      <c r="E3321" s="8"/>
      <c r="F3321" s="8">
        <v>643</v>
      </c>
      <c r="G3321" s="8">
        <v>15</v>
      </c>
      <c r="H3321" s="8">
        <v>569.95000000000005</v>
      </c>
    </row>
    <row r="3322" spans="1:8" s="7" customFormat="1" ht="26.25" hidden="1" customHeight="1" outlineLevel="1" x14ac:dyDescent="0.25">
      <c r="A3322" s="61">
        <v>9509</v>
      </c>
      <c r="B3322" s="8" t="s">
        <v>472</v>
      </c>
      <c r="C3322" s="54" t="s">
        <v>2828</v>
      </c>
      <c r="D3322" s="8">
        <v>2021</v>
      </c>
      <c r="E3322" s="8"/>
      <c r="F3322" s="8">
        <v>26</v>
      </c>
      <c r="G3322" s="8">
        <v>10</v>
      </c>
      <c r="H3322" s="8">
        <v>208.185</v>
      </c>
    </row>
    <row r="3323" spans="1:8" s="7" customFormat="1" ht="26.25" hidden="1" customHeight="1" outlineLevel="1" x14ac:dyDescent="0.25">
      <c r="A3323" s="61">
        <v>9515</v>
      </c>
      <c r="B3323" s="8" t="s">
        <v>472</v>
      </c>
      <c r="C3323" s="54" t="s">
        <v>2360</v>
      </c>
      <c r="D3323" s="8">
        <v>2021</v>
      </c>
      <c r="E3323" s="8"/>
      <c r="F3323" s="8">
        <v>10</v>
      </c>
      <c r="G3323" s="8">
        <v>15</v>
      </c>
      <c r="H3323" s="8">
        <v>91.135999999999996</v>
      </c>
    </row>
    <row r="3324" spans="1:8" s="7" customFormat="1" ht="26.25" hidden="1" customHeight="1" outlineLevel="1" x14ac:dyDescent="0.25">
      <c r="A3324" s="61">
        <v>9516</v>
      </c>
      <c r="B3324" s="8" t="s">
        <v>472</v>
      </c>
      <c r="C3324" s="54" t="s">
        <v>2361</v>
      </c>
      <c r="D3324" s="8">
        <v>2021</v>
      </c>
      <c r="E3324" s="8"/>
      <c r="F3324" s="8">
        <v>180</v>
      </c>
      <c r="G3324" s="8">
        <v>120</v>
      </c>
      <c r="H3324" s="8">
        <v>256.798</v>
      </c>
    </row>
    <row r="3325" spans="1:8" s="7" customFormat="1" ht="26.25" hidden="1" customHeight="1" outlineLevel="1" x14ac:dyDescent="0.25">
      <c r="A3325" s="61">
        <v>9514</v>
      </c>
      <c r="B3325" s="8" t="s">
        <v>472</v>
      </c>
      <c r="C3325" s="54" t="s">
        <v>2752</v>
      </c>
      <c r="D3325" s="8">
        <v>2021</v>
      </c>
      <c r="E3325" s="8"/>
      <c r="F3325" s="8">
        <v>215</v>
      </c>
      <c r="G3325" s="8">
        <v>280</v>
      </c>
      <c r="H3325" s="8">
        <v>318.11900000000003</v>
      </c>
    </row>
    <row r="3326" spans="1:8" s="7" customFormat="1" ht="26.25" hidden="1" customHeight="1" outlineLevel="1" x14ac:dyDescent="0.25">
      <c r="A3326" s="61">
        <v>9496</v>
      </c>
      <c r="B3326" s="8" t="s">
        <v>472</v>
      </c>
      <c r="C3326" s="54" t="s">
        <v>2364</v>
      </c>
      <c r="D3326" s="8">
        <v>2021</v>
      </c>
      <c r="E3326" s="8"/>
      <c r="F3326" s="8">
        <v>30</v>
      </c>
      <c r="G3326" s="8">
        <v>15</v>
      </c>
      <c r="H3326" s="8">
        <v>115.254</v>
      </c>
    </row>
    <row r="3327" spans="1:8" s="7" customFormat="1" ht="26.25" hidden="1" customHeight="1" outlineLevel="1" x14ac:dyDescent="0.25">
      <c r="A3327" s="61">
        <v>9505</v>
      </c>
      <c r="B3327" s="8" t="s">
        <v>472</v>
      </c>
      <c r="C3327" s="49" t="s">
        <v>2369</v>
      </c>
      <c r="D3327" s="8">
        <v>2021</v>
      </c>
      <c r="E3327" s="8"/>
      <c r="F3327" s="8">
        <v>12</v>
      </c>
      <c r="G3327" s="8">
        <v>15</v>
      </c>
      <c r="H3327" s="8">
        <v>108.828</v>
      </c>
    </row>
    <row r="3328" spans="1:8" s="7" customFormat="1" ht="26.25" hidden="1" customHeight="1" outlineLevel="1" x14ac:dyDescent="0.25">
      <c r="A3328" s="61">
        <v>9497</v>
      </c>
      <c r="B3328" s="8" t="s">
        <v>472</v>
      </c>
      <c r="C3328" s="54" t="s">
        <v>2374</v>
      </c>
      <c r="D3328" s="8">
        <v>2021</v>
      </c>
      <c r="E3328" s="8"/>
      <c r="F3328" s="8">
        <v>50</v>
      </c>
      <c r="G3328" s="8">
        <v>45</v>
      </c>
      <c r="H3328" s="8">
        <v>115.102</v>
      </c>
    </row>
    <row r="3329" spans="1:8" s="7" customFormat="1" ht="26.25" hidden="1" customHeight="1" outlineLevel="1" x14ac:dyDescent="0.25">
      <c r="A3329" s="61">
        <v>9264</v>
      </c>
      <c r="B3329" s="8" t="s">
        <v>472</v>
      </c>
      <c r="C3329" s="54" t="s">
        <v>2829</v>
      </c>
      <c r="D3329" s="8">
        <v>2021</v>
      </c>
      <c r="E3329" s="8"/>
      <c r="F3329" s="8">
        <v>20</v>
      </c>
      <c r="G3329" s="8">
        <v>100</v>
      </c>
      <c r="H3329" s="8">
        <v>170.53</v>
      </c>
    </row>
    <row r="3330" spans="1:8" s="7" customFormat="1" ht="26.25" hidden="1" customHeight="1" outlineLevel="1" x14ac:dyDescent="0.25">
      <c r="A3330" s="61">
        <v>9506</v>
      </c>
      <c r="B3330" s="8" t="s">
        <v>472</v>
      </c>
      <c r="C3330" s="54" t="s">
        <v>2823</v>
      </c>
      <c r="D3330" s="8">
        <v>2021</v>
      </c>
      <c r="E3330" s="8"/>
      <c r="F3330" s="8">
        <v>456</v>
      </c>
      <c r="G3330" s="8">
        <v>200</v>
      </c>
      <c r="H3330" s="8">
        <v>377.53199999999998</v>
      </c>
    </row>
    <row r="3331" spans="1:8" s="7" customFormat="1" ht="26.25" hidden="1" customHeight="1" outlineLevel="1" x14ac:dyDescent="0.25">
      <c r="A3331" s="61">
        <v>9501</v>
      </c>
      <c r="B3331" s="8" t="s">
        <v>472</v>
      </c>
      <c r="C3331" s="54" t="s">
        <v>2830</v>
      </c>
      <c r="D3331" s="8">
        <v>2021</v>
      </c>
      <c r="E3331" s="8"/>
      <c r="F3331" s="8">
        <v>412</v>
      </c>
      <c r="G3331" s="8">
        <v>115</v>
      </c>
      <c r="H3331" s="8">
        <v>295.25400000000002</v>
      </c>
    </row>
    <row r="3332" spans="1:8" s="7" customFormat="1" ht="26.25" hidden="1" customHeight="1" outlineLevel="1" x14ac:dyDescent="0.25">
      <c r="A3332" s="61">
        <v>9503</v>
      </c>
      <c r="B3332" s="8" t="s">
        <v>472</v>
      </c>
      <c r="C3332" s="54" t="s">
        <v>2378</v>
      </c>
      <c r="D3332" s="8">
        <v>2021</v>
      </c>
      <c r="E3332" s="8"/>
      <c r="F3332" s="8">
        <v>200</v>
      </c>
      <c r="G3332" s="8">
        <v>100</v>
      </c>
      <c r="H3332" s="8">
        <v>227.58</v>
      </c>
    </row>
    <row r="3333" spans="1:8" s="7" customFormat="1" ht="26.25" hidden="1" customHeight="1" outlineLevel="1" x14ac:dyDescent="0.25">
      <c r="A3333" s="61">
        <v>9502</v>
      </c>
      <c r="B3333" s="8" t="s">
        <v>472</v>
      </c>
      <c r="C3333" s="54" t="s">
        <v>2380</v>
      </c>
      <c r="D3333" s="8">
        <v>2021</v>
      </c>
      <c r="E3333" s="8"/>
      <c r="F3333" s="8">
        <v>1328</v>
      </c>
      <c r="G3333" s="8">
        <v>15</v>
      </c>
      <c r="H3333" s="8">
        <v>1885.4880000000001</v>
      </c>
    </row>
    <row r="3334" spans="1:8" s="7" customFormat="1" ht="26.25" hidden="1" customHeight="1" outlineLevel="1" x14ac:dyDescent="0.25">
      <c r="A3334" s="61">
        <v>9495</v>
      </c>
      <c r="B3334" s="8" t="s">
        <v>472</v>
      </c>
      <c r="C3334" s="54" t="s">
        <v>2381</v>
      </c>
      <c r="D3334" s="8">
        <v>2021</v>
      </c>
      <c r="E3334" s="8"/>
      <c r="F3334" s="8">
        <v>2039</v>
      </c>
      <c r="G3334" s="8">
        <v>15</v>
      </c>
      <c r="H3334" s="8">
        <v>2002.838</v>
      </c>
    </row>
    <row r="3335" spans="1:8" s="7" customFormat="1" ht="26.25" hidden="1" customHeight="1" outlineLevel="1" x14ac:dyDescent="0.25">
      <c r="A3335" s="61">
        <v>9499</v>
      </c>
      <c r="B3335" s="8" t="s">
        <v>472</v>
      </c>
      <c r="C3335" s="54" t="s">
        <v>2382</v>
      </c>
      <c r="D3335" s="8">
        <v>2021</v>
      </c>
      <c r="E3335" s="8"/>
      <c r="F3335" s="8">
        <v>945</v>
      </c>
      <c r="G3335" s="8">
        <v>15</v>
      </c>
      <c r="H3335" s="8">
        <v>1295.8679999999999</v>
      </c>
    </row>
    <row r="3336" spans="1:8" s="7" customFormat="1" ht="26.25" hidden="1" customHeight="1" outlineLevel="1" x14ac:dyDescent="0.25">
      <c r="A3336" s="61">
        <v>9500</v>
      </c>
      <c r="B3336" s="8" t="s">
        <v>472</v>
      </c>
      <c r="C3336" s="54" t="s">
        <v>2383</v>
      </c>
      <c r="D3336" s="8">
        <v>2021</v>
      </c>
      <c r="E3336" s="8"/>
      <c r="F3336" s="8">
        <v>965</v>
      </c>
      <c r="G3336" s="8">
        <v>15</v>
      </c>
      <c r="H3336" s="8">
        <v>966.71199999999999</v>
      </c>
    </row>
    <row r="3337" spans="1:8" s="7" customFormat="1" ht="26.25" hidden="1" customHeight="1" outlineLevel="1" x14ac:dyDescent="0.25">
      <c r="A3337" s="61">
        <v>9498</v>
      </c>
      <c r="B3337" s="8" t="s">
        <v>472</v>
      </c>
      <c r="C3337" s="54" t="s">
        <v>2385</v>
      </c>
      <c r="D3337" s="8">
        <v>2021</v>
      </c>
      <c r="E3337" s="8"/>
      <c r="F3337" s="8">
        <v>2006</v>
      </c>
      <c r="G3337" s="8">
        <v>155</v>
      </c>
      <c r="H3337" s="8">
        <v>2432.7600000000002</v>
      </c>
    </row>
    <row r="3338" spans="1:8" s="7" customFormat="1" ht="26.25" hidden="1" customHeight="1" outlineLevel="1" x14ac:dyDescent="0.25">
      <c r="A3338" s="61">
        <v>9524</v>
      </c>
      <c r="B3338" s="8" t="s">
        <v>472</v>
      </c>
      <c r="C3338" s="54" t="s">
        <v>2386</v>
      </c>
      <c r="D3338" s="8">
        <v>2021</v>
      </c>
      <c r="E3338" s="8"/>
      <c r="F3338" s="8">
        <v>1044</v>
      </c>
      <c r="G3338" s="8">
        <v>10</v>
      </c>
      <c r="H3338" s="8">
        <v>1388.241</v>
      </c>
    </row>
    <row r="3339" spans="1:8" s="7" customFormat="1" ht="26.25" hidden="1" customHeight="1" outlineLevel="1" x14ac:dyDescent="0.25">
      <c r="A3339" s="61">
        <v>9504</v>
      </c>
      <c r="B3339" s="8" t="s">
        <v>472</v>
      </c>
      <c r="C3339" s="54" t="s">
        <v>2831</v>
      </c>
      <c r="D3339" s="8">
        <v>2021</v>
      </c>
      <c r="E3339" s="8"/>
      <c r="F3339" s="8">
        <v>1315</v>
      </c>
      <c r="G3339" s="8">
        <v>100</v>
      </c>
      <c r="H3339" s="8">
        <v>1885.1780000000001</v>
      </c>
    </row>
    <row r="3340" spans="1:8" s="7" customFormat="1" ht="26.25" hidden="1" customHeight="1" outlineLevel="1" x14ac:dyDescent="0.25">
      <c r="A3340" s="61">
        <v>9649</v>
      </c>
      <c r="B3340" s="8" t="s">
        <v>472</v>
      </c>
      <c r="C3340" s="54" t="s">
        <v>2447</v>
      </c>
      <c r="D3340" s="8">
        <v>2021</v>
      </c>
      <c r="E3340" s="8"/>
      <c r="F3340" s="8">
        <v>20</v>
      </c>
      <c r="G3340" s="8">
        <v>15</v>
      </c>
      <c r="H3340" s="8">
        <v>68</v>
      </c>
    </row>
    <row r="3341" spans="1:8" s="7" customFormat="1" ht="26.25" hidden="1" customHeight="1" outlineLevel="1" x14ac:dyDescent="0.25">
      <c r="A3341" s="61">
        <v>9667</v>
      </c>
      <c r="B3341" s="8" t="s">
        <v>472</v>
      </c>
      <c r="C3341" s="54" t="s">
        <v>2488</v>
      </c>
      <c r="D3341" s="8">
        <v>2021</v>
      </c>
      <c r="E3341" s="8"/>
      <c r="F3341" s="8">
        <v>85</v>
      </c>
      <c r="G3341" s="8">
        <v>70</v>
      </c>
      <c r="H3341" s="8">
        <v>336</v>
      </c>
    </row>
    <row r="3342" spans="1:8" s="7" customFormat="1" ht="26.25" hidden="1" customHeight="1" outlineLevel="1" x14ac:dyDescent="0.25">
      <c r="A3342" s="61">
        <v>9654</v>
      </c>
      <c r="B3342" s="8" t="s">
        <v>472</v>
      </c>
      <c r="C3342" s="54" t="s">
        <v>2832</v>
      </c>
      <c r="D3342" s="8">
        <v>2021</v>
      </c>
      <c r="E3342" s="8"/>
      <c r="F3342" s="8">
        <v>80</v>
      </c>
      <c r="G3342" s="8">
        <v>15</v>
      </c>
      <c r="H3342" s="8">
        <v>91</v>
      </c>
    </row>
    <row r="3343" spans="1:8" s="7" customFormat="1" ht="26.25" hidden="1" customHeight="1" outlineLevel="1" x14ac:dyDescent="0.25">
      <c r="A3343" s="61">
        <v>9585</v>
      </c>
      <c r="B3343" s="8" t="s">
        <v>472</v>
      </c>
      <c r="C3343" s="54" t="s">
        <v>2833</v>
      </c>
      <c r="D3343" s="8">
        <v>2021</v>
      </c>
      <c r="E3343" s="8"/>
      <c r="F3343" s="8">
        <v>30</v>
      </c>
      <c r="G3343" s="8">
        <v>100</v>
      </c>
      <c r="H3343" s="8">
        <v>73</v>
      </c>
    </row>
    <row r="3344" spans="1:8" s="7" customFormat="1" ht="17.25" customHeight="1" collapsed="1" x14ac:dyDescent="0.25">
      <c r="A3344" s="6"/>
      <c r="B3344" s="126" t="s">
        <v>496</v>
      </c>
      <c r="C3344" s="126" t="s">
        <v>4033</v>
      </c>
      <c r="D3344" s="126"/>
      <c r="E3344" s="123" t="s">
        <v>23</v>
      </c>
      <c r="F3344" s="123"/>
      <c r="G3344" s="123"/>
      <c r="H3344" s="123"/>
    </row>
    <row r="3345" spans="1:41" s="7" customFormat="1" ht="17.25" customHeight="1" x14ac:dyDescent="0.25">
      <c r="A3345" s="6"/>
      <c r="B3345" s="137"/>
      <c r="C3345" s="137"/>
      <c r="D3345" s="137"/>
      <c r="E3345" s="124"/>
      <c r="F3345" s="124"/>
      <c r="G3345" s="124"/>
      <c r="H3345" s="124"/>
    </row>
    <row r="3346" spans="1:41" s="7" customFormat="1" ht="17.25" customHeight="1" x14ac:dyDescent="0.25">
      <c r="A3346" s="6"/>
      <c r="B3346" s="137"/>
      <c r="C3346" s="137"/>
      <c r="D3346" s="137"/>
      <c r="E3346" s="124"/>
      <c r="F3346" s="124"/>
      <c r="G3346" s="124"/>
      <c r="H3346" s="124"/>
    </row>
    <row r="3347" spans="1:41" s="7" customFormat="1" ht="17.25" customHeight="1" x14ac:dyDescent="0.25">
      <c r="A3347" s="6"/>
      <c r="B3347" s="138"/>
      <c r="C3347" s="138"/>
      <c r="D3347" s="138"/>
      <c r="E3347" s="125"/>
      <c r="F3347" s="125"/>
      <c r="G3347" s="125"/>
      <c r="H3347" s="125"/>
    </row>
    <row r="3348" spans="1:41" s="7" customFormat="1" ht="17.25" customHeight="1" x14ac:dyDescent="0.25">
      <c r="A3348" s="6"/>
      <c r="B3348" s="13" t="s">
        <v>496</v>
      </c>
      <c r="C3348" s="14" t="s">
        <v>1941</v>
      </c>
      <c r="D3348" s="13">
        <v>2019</v>
      </c>
      <c r="E3348" s="13" t="s">
        <v>23</v>
      </c>
      <c r="F3348" s="47">
        <f ca="1">SUMIF($D$3351:$H$3373,$D$3348,$F$3351:$F$3373)</f>
        <v>5233</v>
      </c>
      <c r="G3348" s="48">
        <f ca="1">SUMIF($D$3351:$H$3373,$D$3348,$G$3351:$G$3373)</f>
        <v>220</v>
      </c>
      <c r="H3348" s="48">
        <f ca="1">SUMIF($D$3351:$H$3373,$D$3348,$H$3351:$H$3373)</f>
        <v>6835.3589999999995</v>
      </c>
    </row>
    <row r="3349" spans="1:41" s="7" customFormat="1" ht="17.25" customHeight="1" x14ac:dyDescent="0.25">
      <c r="A3349" s="6"/>
      <c r="B3349" s="13" t="s">
        <v>496</v>
      </c>
      <c r="C3349" s="14" t="s">
        <v>1941</v>
      </c>
      <c r="D3349" s="13">
        <v>2020</v>
      </c>
      <c r="E3349" s="13" t="s">
        <v>23</v>
      </c>
      <c r="F3349" s="47">
        <f ca="1">SUMIF($D$3351:$H$3373,$D$3349,$F$3351:$F$3373)</f>
        <v>19204</v>
      </c>
      <c r="G3349" s="48">
        <f ca="1">SUMIF($D$3351:$H$3373,$D$3349,$G$3351:$G$3373)</f>
        <v>1069</v>
      </c>
      <c r="H3349" s="48">
        <f ca="1">SUMIF($D$3351:$H$3373,$D$3349,$H$3351:$H$3373)</f>
        <v>24362.23533</v>
      </c>
    </row>
    <row r="3350" spans="1:41" s="33" customFormat="1" ht="17.25" customHeight="1" x14ac:dyDescent="0.25">
      <c r="A3350" s="6"/>
      <c r="B3350" s="13" t="s">
        <v>496</v>
      </c>
      <c r="C3350" s="14" t="s">
        <v>1941</v>
      </c>
      <c r="D3350" s="13">
        <v>2021</v>
      </c>
      <c r="E3350" s="13" t="s">
        <v>23</v>
      </c>
      <c r="F3350" s="13">
        <f ca="1">SUMIF($D$3351:$H$3373,$D$3350,$F$3351:$F$3373)</f>
        <v>7339</v>
      </c>
      <c r="G3350" s="16">
        <f ca="1">SUMIF($D$3351:$H$3373,$D$3350,$G$3351:$G$3373)</f>
        <v>165</v>
      </c>
      <c r="H3350" s="16">
        <f ca="1">SUMIF($D$3351:$H$3373,$D$3350,$H$3351:$H$3373)</f>
        <v>8576.075789999999</v>
      </c>
      <c r="I3350" s="7"/>
      <c r="J3350" s="7"/>
      <c r="K3350" s="7"/>
      <c r="L3350" s="7"/>
      <c r="M3350" s="7"/>
      <c r="N3350" s="7"/>
      <c r="O3350" s="7"/>
      <c r="P3350" s="7"/>
      <c r="Q3350" s="7"/>
      <c r="R3350" s="7"/>
      <c r="S3350" s="7"/>
      <c r="T3350" s="7"/>
      <c r="U3350" s="7"/>
      <c r="V3350" s="7"/>
      <c r="W3350" s="7"/>
      <c r="X3350" s="7"/>
      <c r="Y3350" s="7"/>
      <c r="Z3350" s="7"/>
      <c r="AA3350" s="7"/>
      <c r="AB3350" s="7"/>
      <c r="AC3350" s="7"/>
      <c r="AD3350" s="7"/>
      <c r="AE3350" s="7"/>
      <c r="AF3350" s="7"/>
      <c r="AG3350" s="7"/>
      <c r="AH3350" s="7"/>
      <c r="AI3350" s="7"/>
      <c r="AJ3350" s="7"/>
      <c r="AK3350" s="7"/>
      <c r="AL3350" s="7"/>
      <c r="AM3350" s="7"/>
      <c r="AN3350" s="7"/>
      <c r="AO3350" s="7"/>
    </row>
    <row r="3351" spans="1:41" s="7" customFormat="1" ht="94.5" hidden="1" outlineLevel="1" x14ac:dyDescent="0.25">
      <c r="A3351" s="6">
        <v>6686</v>
      </c>
      <c r="B3351" s="8" t="s">
        <v>496</v>
      </c>
      <c r="C3351" s="54" t="s">
        <v>497</v>
      </c>
      <c r="D3351" s="8">
        <v>2019</v>
      </c>
      <c r="E3351" s="8"/>
      <c r="F3351" s="8">
        <v>4800</v>
      </c>
      <c r="G3351" s="8">
        <v>40</v>
      </c>
      <c r="H3351" s="8">
        <v>5902.98</v>
      </c>
    </row>
    <row r="3352" spans="1:41" s="7" customFormat="1" ht="17.25" hidden="1" customHeight="1" outlineLevel="1" x14ac:dyDescent="0.25">
      <c r="A3352" s="6">
        <v>1500</v>
      </c>
      <c r="B3352" s="8" t="s">
        <v>496</v>
      </c>
      <c r="C3352" s="54" t="s">
        <v>1208</v>
      </c>
      <c r="D3352" s="8">
        <v>2019</v>
      </c>
      <c r="E3352" s="8"/>
      <c r="F3352" s="8">
        <v>80</v>
      </c>
      <c r="G3352" s="8">
        <v>150</v>
      </c>
      <c r="H3352" s="8">
        <v>185.13399999999999</v>
      </c>
    </row>
    <row r="3353" spans="1:41" s="7" customFormat="1" ht="17.25" hidden="1" customHeight="1" outlineLevel="1" x14ac:dyDescent="0.25">
      <c r="A3353" s="6">
        <v>6809</v>
      </c>
      <c r="B3353" s="8" t="s">
        <v>496</v>
      </c>
      <c r="C3353" s="54" t="s">
        <v>1672</v>
      </c>
      <c r="D3353" s="8">
        <v>2019</v>
      </c>
      <c r="E3353" s="8"/>
      <c r="F3353" s="8">
        <v>150</v>
      </c>
      <c r="G3353" s="8">
        <v>15</v>
      </c>
      <c r="H3353" s="8">
        <v>263.00800000000004</v>
      </c>
    </row>
    <row r="3354" spans="1:41" s="7" customFormat="1" ht="17.25" hidden="1" customHeight="1" outlineLevel="1" x14ac:dyDescent="0.25">
      <c r="A3354" s="6">
        <v>6813</v>
      </c>
      <c r="B3354" s="8" t="s">
        <v>496</v>
      </c>
      <c r="C3354" s="54" t="s">
        <v>1898</v>
      </c>
      <c r="D3354" s="8">
        <v>2019</v>
      </c>
      <c r="E3354" s="8"/>
      <c r="F3354" s="8">
        <v>203</v>
      </c>
      <c r="G3354" s="8">
        <v>15</v>
      </c>
      <c r="H3354" s="8">
        <v>484.23700000000002</v>
      </c>
    </row>
    <row r="3355" spans="1:41" s="7" customFormat="1" ht="17.25" hidden="1" customHeight="1" outlineLevel="1" x14ac:dyDescent="0.25">
      <c r="A3355" s="6">
        <v>1823</v>
      </c>
      <c r="B3355" s="8" t="s">
        <v>496</v>
      </c>
      <c r="C3355" s="54" t="s">
        <v>1840</v>
      </c>
      <c r="D3355" s="8">
        <v>2020</v>
      </c>
      <c r="E3355" s="8"/>
      <c r="F3355" s="8">
        <v>1075</v>
      </c>
      <c r="G3355" s="8">
        <v>100</v>
      </c>
      <c r="H3355" s="8">
        <v>1149</v>
      </c>
    </row>
    <row r="3356" spans="1:41" s="7" customFormat="1" ht="17.25" hidden="1" customHeight="1" outlineLevel="1" x14ac:dyDescent="0.25">
      <c r="A3356" s="6">
        <v>1817</v>
      </c>
      <c r="B3356" s="8" t="s">
        <v>496</v>
      </c>
      <c r="C3356" s="54" t="s">
        <v>1899</v>
      </c>
      <c r="D3356" s="8">
        <v>2020</v>
      </c>
      <c r="E3356" s="8"/>
      <c r="F3356" s="8">
        <v>10</v>
      </c>
      <c r="G3356" s="8">
        <v>15</v>
      </c>
      <c r="H3356" s="8">
        <v>90</v>
      </c>
    </row>
    <row r="3357" spans="1:41" s="7" customFormat="1" ht="17.25" hidden="1" customHeight="1" outlineLevel="1" x14ac:dyDescent="0.25">
      <c r="A3357" s="6">
        <v>1664</v>
      </c>
      <c r="B3357" s="8" t="s">
        <v>496</v>
      </c>
      <c r="C3357" s="54" t="s">
        <v>1857</v>
      </c>
      <c r="D3357" s="8">
        <v>2020</v>
      </c>
      <c r="E3357" s="8"/>
      <c r="F3357" s="8">
        <v>1180</v>
      </c>
      <c r="G3357" s="8">
        <v>145</v>
      </c>
      <c r="H3357" s="8">
        <v>1397.425</v>
      </c>
    </row>
    <row r="3358" spans="1:41" s="7" customFormat="1" ht="17.25" hidden="1" customHeight="1" outlineLevel="1" x14ac:dyDescent="0.25">
      <c r="A3358" s="6">
        <v>1662</v>
      </c>
      <c r="B3358" s="8" t="s">
        <v>496</v>
      </c>
      <c r="C3358" s="54" t="s">
        <v>1858</v>
      </c>
      <c r="D3358" s="8">
        <v>2020</v>
      </c>
      <c r="E3358" s="8"/>
      <c r="F3358" s="8">
        <v>4626</v>
      </c>
      <c r="G3358" s="8">
        <v>15</v>
      </c>
      <c r="H3358" s="8">
        <v>5738.1549999999997</v>
      </c>
    </row>
    <row r="3359" spans="1:41" s="7" customFormat="1" ht="17.25" hidden="1" customHeight="1" outlineLevel="1" x14ac:dyDescent="0.25">
      <c r="A3359" s="6">
        <v>1577</v>
      </c>
      <c r="B3359" s="8" t="s">
        <v>496</v>
      </c>
      <c r="C3359" s="54" t="s">
        <v>1859</v>
      </c>
      <c r="D3359" s="8">
        <v>2020</v>
      </c>
      <c r="E3359" s="8"/>
      <c r="F3359" s="8">
        <v>35</v>
      </c>
      <c r="G3359" s="8">
        <v>15</v>
      </c>
      <c r="H3359" s="8">
        <v>90.361000000000004</v>
      </c>
    </row>
    <row r="3360" spans="1:41" s="7" customFormat="1" ht="17.25" hidden="1" customHeight="1" outlineLevel="1" x14ac:dyDescent="0.25">
      <c r="A3360" s="6">
        <v>550</v>
      </c>
      <c r="B3360" s="8" t="s">
        <v>496</v>
      </c>
      <c r="C3360" s="54" t="s">
        <v>1860</v>
      </c>
      <c r="D3360" s="8">
        <v>2020</v>
      </c>
      <c r="E3360" s="8"/>
      <c r="F3360" s="8">
        <v>2733</v>
      </c>
      <c r="G3360" s="8">
        <v>15</v>
      </c>
      <c r="H3360" s="8">
        <v>3890.6669999999999</v>
      </c>
    </row>
    <row r="3361" spans="1:41" s="7" customFormat="1" ht="17.25" hidden="1" customHeight="1" outlineLevel="1" x14ac:dyDescent="0.25">
      <c r="A3361" s="6">
        <v>1661</v>
      </c>
      <c r="B3361" s="8" t="s">
        <v>496</v>
      </c>
      <c r="C3361" s="54" t="s">
        <v>1900</v>
      </c>
      <c r="D3361" s="8">
        <v>2020</v>
      </c>
      <c r="E3361" s="8"/>
      <c r="F3361" s="8">
        <v>2700</v>
      </c>
      <c r="G3361" s="8">
        <v>15</v>
      </c>
      <c r="H3361" s="8">
        <v>1993.42</v>
      </c>
    </row>
    <row r="3362" spans="1:41" s="7" customFormat="1" ht="17.25" hidden="1" customHeight="1" outlineLevel="1" x14ac:dyDescent="0.25">
      <c r="A3362" s="6">
        <v>529</v>
      </c>
      <c r="B3362" s="8" t="s">
        <v>496</v>
      </c>
      <c r="C3362" s="54" t="s">
        <v>1862</v>
      </c>
      <c r="D3362" s="8">
        <v>2020</v>
      </c>
      <c r="E3362" s="8"/>
      <c r="F3362" s="8">
        <v>1702</v>
      </c>
      <c r="G3362" s="8">
        <v>145</v>
      </c>
      <c r="H3362" s="8">
        <v>2339.4690000000001</v>
      </c>
    </row>
    <row r="3363" spans="1:41" s="7" customFormat="1" ht="17.25" hidden="1" customHeight="1" outlineLevel="1" x14ac:dyDescent="0.25">
      <c r="A3363" s="6">
        <v>154</v>
      </c>
      <c r="B3363" s="8" t="s">
        <v>496</v>
      </c>
      <c r="C3363" s="54" t="s">
        <v>1901</v>
      </c>
      <c r="D3363" s="8">
        <v>2020</v>
      </c>
      <c r="E3363" s="8"/>
      <c r="F3363" s="8">
        <v>833</v>
      </c>
      <c r="G3363" s="8">
        <v>150</v>
      </c>
      <c r="H3363" s="8">
        <v>1081.5442</v>
      </c>
    </row>
    <row r="3364" spans="1:41" s="7" customFormat="1" ht="17.25" hidden="1" customHeight="1" outlineLevel="1" x14ac:dyDescent="0.25">
      <c r="A3364" s="6">
        <v>1619</v>
      </c>
      <c r="B3364" s="8" t="s">
        <v>496</v>
      </c>
      <c r="C3364" s="54" t="s">
        <v>1902</v>
      </c>
      <c r="D3364" s="8">
        <v>2020</v>
      </c>
      <c r="E3364" s="8"/>
      <c r="F3364" s="8">
        <v>1891</v>
      </c>
      <c r="G3364" s="8">
        <v>150</v>
      </c>
      <c r="H3364" s="8">
        <v>2851.2734399999999</v>
      </c>
    </row>
    <row r="3365" spans="1:41" s="7" customFormat="1" ht="17.25" hidden="1" customHeight="1" outlineLevel="1" x14ac:dyDescent="0.25">
      <c r="A3365" s="6">
        <v>1563</v>
      </c>
      <c r="B3365" s="8" t="s">
        <v>496</v>
      </c>
      <c r="C3365" s="54" t="s">
        <v>551</v>
      </c>
      <c r="D3365" s="8">
        <v>2020</v>
      </c>
      <c r="E3365" s="8"/>
      <c r="F3365" s="8">
        <v>374</v>
      </c>
      <c r="G3365" s="8">
        <v>15</v>
      </c>
      <c r="H3365" s="8">
        <v>882.10947999999996</v>
      </c>
    </row>
    <row r="3366" spans="1:41" s="7" customFormat="1" ht="17.25" hidden="1" customHeight="1" outlineLevel="1" x14ac:dyDescent="0.25">
      <c r="A3366" s="6">
        <v>1562</v>
      </c>
      <c r="B3366" s="8" t="s">
        <v>496</v>
      </c>
      <c r="C3366" s="54" t="s">
        <v>552</v>
      </c>
      <c r="D3366" s="8">
        <v>2020</v>
      </c>
      <c r="E3366" s="8"/>
      <c r="F3366" s="8">
        <v>224</v>
      </c>
      <c r="G3366" s="8">
        <v>15</v>
      </c>
      <c r="H3366" s="8">
        <v>451.70330999999999</v>
      </c>
    </row>
    <row r="3367" spans="1:41" s="7" customFormat="1" ht="17.25" hidden="1" customHeight="1" outlineLevel="1" x14ac:dyDescent="0.25">
      <c r="A3367" s="6">
        <v>283</v>
      </c>
      <c r="B3367" s="8" t="s">
        <v>496</v>
      </c>
      <c r="C3367" s="54" t="s">
        <v>669</v>
      </c>
      <c r="D3367" s="8">
        <v>2020</v>
      </c>
      <c r="E3367" s="8"/>
      <c r="F3367" s="8">
        <v>30</v>
      </c>
      <c r="G3367" s="8">
        <v>30</v>
      </c>
      <c r="H3367" s="8">
        <v>127.50362</v>
      </c>
    </row>
    <row r="3368" spans="1:41" s="7" customFormat="1" ht="17.25" hidden="1" customHeight="1" outlineLevel="1" x14ac:dyDescent="0.25">
      <c r="A3368" s="6">
        <v>1623</v>
      </c>
      <c r="B3368" s="8" t="s">
        <v>496</v>
      </c>
      <c r="C3368" s="54" t="s">
        <v>1466</v>
      </c>
      <c r="D3368" s="8">
        <v>2020</v>
      </c>
      <c r="E3368" s="8"/>
      <c r="F3368" s="8">
        <v>1311</v>
      </c>
      <c r="G3368" s="8">
        <v>50</v>
      </c>
      <c r="H3368" s="8">
        <v>1848.27</v>
      </c>
    </row>
    <row r="3369" spans="1:41" s="7" customFormat="1" ht="17.25" hidden="1" customHeight="1" outlineLevel="1" x14ac:dyDescent="0.25">
      <c r="A3369" s="6">
        <v>1714</v>
      </c>
      <c r="B3369" s="8" t="s">
        <v>496</v>
      </c>
      <c r="C3369" s="54" t="s">
        <v>1482</v>
      </c>
      <c r="D3369" s="8">
        <v>2020</v>
      </c>
      <c r="E3369" s="8"/>
      <c r="F3369" s="8">
        <v>30</v>
      </c>
      <c r="G3369" s="8">
        <v>14</v>
      </c>
      <c r="H3369" s="8">
        <v>42.643999999999998</v>
      </c>
    </row>
    <row r="3370" spans="1:41" s="7" customFormat="1" ht="17.25" hidden="1" customHeight="1" outlineLevel="1" x14ac:dyDescent="0.25">
      <c r="A3370" s="6">
        <v>1812</v>
      </c>
      <c r="B3370" s="8" t="s">
        <v>496</v>
      </c>
      <c r="C3370" s="54" t="s">
        <v>161</v>
      </c>
      <c r="D3370" s="8">
        <v>2020</v>
      </c>
      <c r="E3370" s="8"/>
      <c r="F3370" s="8">
        <v>420</v>
      </c>
      <c r="G3370" s="8">
        <v>150</v>
      </c>
      <c r="H3370" s="8">
        <v>341.78228000000001</v>
      </c>
    </row>
    <row r="3371" spans="1:41" s="7" customFormat="1" ht="17.25" hidden="1" customHeight="1" outlineLevel="1" x14ac:dyDescent="0.25">
      <c r="A3371" s="6">
        <v>786</v>
      </c>
      <c r="B3371" s="8" t="s">
        <v>496</v>
      </c>
      <c r="C3371" s="54" t="s">
        <v>370</v>
      </c>
      <c r="D3371" s="8">
        <v>2020</v>
      </c>
      <c r="E3371" s="8"/>
      <c r="F3371" s="8">
        <v>30</v>
      </c>
      <c r="G3371" s="8">
        <v>30</v>
      </c>
      <c r="H3371" s="8">
        <v>46.908000000000001</v>
      </c>
    </row>
    <row r="3372" spans="1:41" s="7" customFormat="1" ht="30" hidden="1" customHeight="1" outlineLevel="1" x14ac:dyDescent="0.25">
      <c r="A3372" s="62">
        <v>1190</v>
      </c>
      <c r="B3372" s="8" t="s">
        <v>496</v>
      </c>
      <c r="C3372" s="54" t="s">
        <v>2135</v>
      </c>
      <c r="D3372" s="8">
        <v>2021</v>
      </c>
      <c r="E3372" s="8"/>
      <c r="F3372" s="8">
        <v>6873</v>
      </c>
      <c r="G3372" s="8">
        <v>150</v>
      </c>
      <c r="H3372" s="8">
        <v>7631.8903399999999</v>
      </c>
    </row>
    <row r="3373" spans="1:41" s="7" customFormat="1" ht="30" hidden="1" customHeight="1" outlineLevel="1" x14ac:dyDescent="0.25">
      <c r="A3373" s="61">
        <v>9486</v>
      </c>
      <c r="B3373" s="8" t="s">
        <v>496</v>
      </c>
      <c r="C3373" s="85" t="s">
        <v>2592</v>
      </c>
      <c r="D3373" s="8">
        <v>2021</v>
      </c>
      <c r="E3373" s="8"/>
      <c r="F3373" s="8">
        <v>466</v>
      </c>
      <c r="G3373" s="8">
        <v>15</v>
      </c>
      <c r="H3373" s="8">
        <v>944.18544999999995</v>
      </c>
    </row>
    <row r="3374" spans="1:41" s="7" customFormat="1" ht="15.75" collapsed="1" x14ac:dyDescent="0.25">
      <c r="A3374" s="6"/>
      <c r="B3374" s="117" t="s">
        <v>791</v>
      </c>
      <c r="C3374" s="120" t="s">
        <v>4034</v>
      </c>
      <c r="D3374" s="120"/>
      <c r="E3374" s="117" t="s">
        <v>790</v>
      </c>
      <c r="F3374" s="117"/>
      <c r="G3374" s="117"/>
      <c r="H3374" s="117"/>
    </row>
    <row r="3375" spans="1:41" s="7" customFormat="1" ht="18.75" customHeight="1" x14ac:dyDescent="0.25">
      <c r="A3375" s="6"/>
      <c r="B3375" s="118"/>
      <c r="C3375" s="139"/>
      <c r="D3375" s="139"/>
      <c r="E3375" s="118"/>
      <c r="F3375" s="118"/>
      <c r="G3375" s="118"/>
      <c r="H3375" s="118"/>
    </row>
    <row r="3376" spans="1:41" s="11" customFormat="1" ht="17.25" customHeight="1" x14ac:dyDescent="0.25">
      <c r="A3376" s="6"/>
      <c r="B3376" s="118"/>
      <c r="C3376" s="139"/>
      <c r="D3376" s="139"/>
      <c r="E3376" s="118"/>
      <c r="F3376" s="118"/>
      <c r="G3376" s="118"/>
      <c r="H3376" s="118"/>
      <c r="I3376" s="7"/>
      <c r="J3376" s="7"/>
      <c r="K3376" s="7"/>
      <c r="L3376" s="7"/>
      <c r="M3376" s="7"/>
      <c r="N3376" s="7"/>
      <c r="O3376" s="7"/>
      <c r="P3376" s="7"/>
      <c r="Q3376" s="7"/>
      <c r="R3376" s="7"/>
      <c r="S3376" s="7"/>
      <c r="T3376" s="7"/>
      <c r="U3376" s="7"/>
      <c r="V3376" s="7"/>
      <c r="W3376" s="7"/>
      <c r="X3376" s="7"/>
      <c r="Y3376" s="7"/>
      <c r="Z3376" s="7"/>
      <c r="AA3376" s="7"/>
      <c r="AB3376" s="7"/>
      <c r="AC3376" s="7"/>
      <c r="AD3376" s="7"/>
      <c r="AE3376" s="7"/>
      <c r="AF3376" s="7"/>
      <c r="AG3376" s="7"/>
      <c r="AH3376" s="7"/>
      <c r="AI3376" s="7"/>
      <c r="AJ3376" s="7"/>
      <c r="AK3376" s="7"/>
      <c r="AL3376" s="7"/>
      <c r="AM3376" s="7"/>
      <c r="AN3376" s="7"/>
      <c r="AO3376" s="7"/>
    </row>
    <row r="3377" spans="1:41" s="11" customFormat="1" ht="17.25" customHeight="1" x14ac:dyDescent="0.25">
      <c r="A3377" s="6"/>
      <c r="B3377" s="119"/>
      <c r="C3377" s="140"/>
      <c r="D3377" s="140"/>
      <c r="E3377" s="119"/>
      <c r="F3377" s="119"/>
      <c r="G3377" s="119"/>
      <c r="H3377" s="119"/>
      <c r="I3377" s="7"/>
      <c r="J3377" s="7"/>
      <c r="K3377" s="7"/>
      <c r="L3377" s="7"/>
      <c r="M3377" s="7"/>
      <c r="N3377" s="7"/>
      <c r="O3377" s="7"/>
      <c r="P3377" s="7"/>
      <c r="Q3377" s="7"/>
      <c r="R3377" s="7"/>
      <c r="S3377" s="7"/>
      <c r="T3377" s="7"/>
      <c r="U3377" s="7"/>
      <c r="V3377" s="7"/>
      <c r="W3377" s="7"/>
      <c r="X3377" s="7"/>
      <c r="Y3377" s="7"/>
      <c r="Z3377" s="7"/>
      <c r="AA3377" s="7"/>
      <c r="AB3377" s="7"/>
      <c r="AC3377" s="7"/>
      <c r="AD3377" s="7"/>
      <c r="AE3377" s="7"/>
      <c r="AF3377" s="7"/>
      <c r="AG3377" s="7"/>
      <c r="AH3377" s="7"/>
      <c r="AI3377" s="7"/>
      <c r="AJ3377" s="7"/>
      <c r="AK3377" s="7"/>
      <c r="AL3377" s="7"/>
      <c r="AM3377" s="7"/>
      <c r="AN3377" s="7"/>
      <c r="AO3377" s="7"/>
    </row>
    <row r="3378" spans="1:41" s="11" customFormat="1" ht="17.25" customHeight="1" x14ac:dyDescent="0.25">
      <c r="A3378" s="6"/>
      <c r="B3378" s="9" t="s">
        <v>791</v>
      </c>
      <c r="C3378" s="10" t="s">
        <v>1941</v>
      </c>
      <c r="D3378" s="9">
        <v>2019</v>
      </c>
      <c r="E3378" s="9" t="s">
        <v>790</v>
      </c>
      <c r="F3378" s="9">
        <f ca="1">SUMIF($D$3381:$H$3383,$D$3378,$F$3381:$F$3383)</f>
        <v>0</v>
      </c>
      <c r="G3378" s="9">
        <f ca="1">SUMIF($D$3381:$H$3383,$D$3378,$G$3381:$G$3383)</f>
        <v>0</v>
      </c>
      <c r="H3378" s="9">
        <f ca="1">SUMIF($D$3381:$H$3383,$D$3378,$H$3381:$H$3383)</f>
        <v>0</v>
      </c>
      <c r="I3378" s="7"/>
      <c r="J3378" s="7"/>
      <c r="K3378" s="7"/>
      <c r="L3378" s="7"/>
      <c r="M3378" s="7"/>
      <c r="N3378" s="7"/>
      <c r="O3378" s="7"/>
      <c r="P3378" s="7"/>
      <c r="Q3378" s="7"/>
      <c r="R3378" s="7"/>
      <c r="S3378" s="7"/>
      <c r="T3378" s="7"/>
      <c r="U3378" s="7"/>
      <c r="V3378" s="7"/>
      <c r="W3378" s="7"/>
      <c r="X3378" s="7"/>
      <c r="Y3378" s="7"/>
      <c r="Z3378" s="7"/>
      <c r="AA3378" s="7"/>
      <c r="AB3378" s="7"/>
      <c r="AC3378" s="7"/>
      <c r="AD3378" s="7"/>
      <c r="AE3378" s="7"/>
      <c r="AF3378" s="7"/>
      <c r="AG3378" s="7"/>
      <c r="AH3378" s="7"/>
      <c r="AI3378" s="7"/>
      <c r="AJ3378" s="7"/>
      <c r="AK3378" s="7"/>
      <c r="AL3378" s="7"/>
      <c r="AM3378" s="7"/>
      <c r="AN3378" s="7"/>
      <c r="AO3378" s="7"/>
    </row>
    <row r="3379" spans="1:41" s="11" customFormat="1" ht="17.25" customHeight="1" x14ac:dyDescent="0.25">
      <c r="A3379" s="6"/>
      <c r="B3379" s="9" t="s">
        <v>791</v>
      </c>
      <c r="C3379" s="10" t="s">
        <v>1941</v>
      </c>
      <c r="D3379" s="9">
        <v>2020</v>
      </c>
      <c r="E3379" s="9" t="s">
        <v>790</v>
      </c>
      <c r="F3379" s="9">
        <f ca="1">SUMIF($D$3381:$H$3383,$D$3379,$F$3381:$F$3383)</f>
        <v>13036</v>
      </c>
      <c r="G3379" s="9">
        <f ca="1">SUMIF($D$3381:$H$3383,$D$3379,$G$3381:$G$3383)</f>
        <v>198799</v>
      </c>
      <c r="H3379" s="9">
        <f ca="1">SUMIF($D$3381:$H$3383,$D$3379,$H$3381:$H$3383)</f>
        <v>150651.5852</v>
      </c>
      <c r="I3379" s="7"/>
      <c r="J3379" s="7"/>
      <c r="K3379" s="7"/>
      <c r="L3379" s="7"/>
      <c r="M3379" s="7"/>
      <c r="N3379" s="7"/>
      <c r="O3379" s="7"/>
      <c r="P3379" s="7"/>
      <c r="Q3379" s="7"/>
      <c r="R3379" s="7"/>
      <c r="S3379" s="7"/>
      <c r="T3379" s="7"/>
      <c r="U3379" s="7"/>
      <c r="V3379" s="7"/>
      <c r="W3379" s="7"/>
      <c r="X3379" s="7"/>
      <c r="Y3379" s="7"/>
      <c r="Z3379" s="7"/>
      <c r="AA3379" s="7"/>
      <c r="AB3379" s="7"/>
      <c r="AC3379" s="7"/>
      <c r="AD3379" s="7"/>
      <c r="AE3379" s="7"/>
      <c r="AF3379" s="7"/>
      <c r="AG3379" s="7"/>
      <c r="AH3379" s="7"/>
      <c r="AI3379" s="7"/>
      <c r="AJ3379" s="7"/>
      <c r="AK3379" s="7"/>
      <c r="AL3379" s="7"/>
      <c r="AM3379" s="7"/>
      <c r="AN3379" s="7"/>
      <c r="AO3379" s="7"/>
    </row>
    <row r="3380" spans="1:41" s="33" customFormat="1" ht="17.25" customHeight="1" x14ac:dyDescent="0.25">
      <c r="A3380" s="6"/>
      <c r="B3380" s="9" t="s">
        <v>791</v>
      </c>
      <c r="C3380" s="10" t="s">
        <v>1941</v>
      </c>
      <c r="D3380" s="9">
        <v>2021</v>
      </c>
      <c r="E3380" s="9" t="s">
        <v>790</v>
      </c>
      <c r="F3380" s="9">
        <f ca="1">SUMIF($D$3381:$H$3383,$D$3380,$F$3381:$F$3383)</f>
        <v>0</v>
      </c>
      <c r="G3380" s="9">
        <f ca="1">SUMIF($D$3381:$H$3383,$D$3380,$G$3381:$G$3383)</f>
        <v>0</v>
      </c>
      <c r="H3380" s="12">
        <f ca="1">SUMIF($D$3381:$H$3383,$D$3380,$H$3381:$H$3383)</f>
        <v>0</v>
      </c>
      <c r="I3380" s="7"/>
      <c r="J3380" s="7"/>
      <c r="K3380" s="7"/>
      <c r="L3380" s="7"/>
      <c r="M3380" s="7"/>
      <c r="N3380" s="7"/>
      <c r="O3380" s="7"/>
      <c r="P3380" s="7"/>
      <c r="Q3380" s="7"/>
      <c r="R3380" s="7"/>
      <c r="S3380" s="7"/>
      <c r="T3380" s="7"/>
      <c r="U3380" s="7"/>
      <c r="V3380" s="7"/>
      <c r="W3380" s="7"/>
      <c r="X3380" s="7"/>
      <c r="Y3380" s="7"/>
      <c r="Z3380" s="7"/>
      <c r="AA3380" s="7"/>
      <c r="AB3380" s="7"/>
      <c r="AC3380" s="7"/>
      <c r="AD3380" s="7"/>
      <c r="AE3380" s="7"/>
      <c r="AF3380" s="7"/>
      <c r="AG3380" s="7"/>
      <c r="AH3380" s="7"/>
      <c r="AI3380" s="7"/>
      <c r="AJ3380" s="7"/>
      <c r="AK3380" s="7"/>
      <c r="AL3380" s="7"/>
      <c r="AM3380" s="7"/>
      <c r="AN3380" s="7"/>
      <c r="AO3380" s="7"/>
    </row>
    <row r="3381" spans="1:41" s="11" customFormat="1" ht="31.5" hidden="1" outlineLevel="1" x14ac:dyDescent="0.25">
      <c r="A3381" s="6">
        <v>1730</v>
      </c>
      <c r="B3381" s="13" t="s">
        <v>791</v>
      </c>
      <c r="C3381" s="14" t="s">
        <v>792</v>
      </c>
      <c r="D3381" s="13">
        <v>2020</v>
      </c>
      <c r="E3381" s="13"/>
      <c r="F3381" s="13">
        <v>1665</v>
      </c>
      <c r="G3381" s="13">
        <v>98800</v>
      </c>
      <c r="H3381" s="13">
        <v>18248.585200000001</v>
      </c>
      <c r="I3381" s="7"/>
      <c r="J3381" s="7"/>
      <c r="K3381" s="7"/>
      <c r="L3381" s="7"/>
      <c r="M3381" s="7"/>
      <c r="N3381" s="7"/>
      <c r="O3381" s="7"/>
      <c r="P3381" s="7"/>
      <c r="Q3381" s="7"/>
      <c r="R3381" s="7"/>
      <c r="S3381" s="7"/>
      <c r="T3381" s="7"/>
      <c r="U3381" s="7"/>
      <c r="V3381" s="7"/>
      <c r="W3381" s="7"/>
      <c r="X3381" s="7"/>
      <c r="Y3381" s="7"/>
      <c r="Z3381" s="7"/>
      <c r="AA3381" s="7"/>
      <c r="AB3381" s="7"/>
      <c r="AC3381" s="7"/>
      <c r="AD3381" s="7"/>
      <c r="AE3381" s="7"/>
      <c r="AF3381" s="7"/>
      <c r="AG3381" s="7"/>
      <c r="AH3381" s="7"/>
      <c r="AI3381" s="7"/>
      <c r="AJ3381" s="7"/>
      <c r="AK3381" s="7"/>
      <c r="AL3381" s="7"/>
      <c r="AM3381" s="7"/>
      <c r="AN3381" s="7"/>
      <c r="AO3381" s="7"/>
    </row>
    <row r="3382" spans="1:41" s="11" customFormat="1" ht="47.25" hidden="1" outlineLevel="1" x14ac:dyDescent="0.25">
      <c r="A3382" s="6">
        <v>1726</v>
      </c>
      <c r="B3382" s="13" t="s">
        <v>791</v>
      </c>
      <c r="C3382" s="14" t="s">
        <v>793</v>
      </c>
      <c r="D3382" s="13">
        <v>2020</v>
      </c>
      <c r="E3382" s="13"/>
      <c r="F3382" s="13">
        <v>11371</v>
      </c>
      <c r="G3382" s="13">
        <v>99999</v>
      </c>
      <c r="H3382" s="13">
        <v>132403</v>
      </c>
      <c r="I3382" s="7"/>
      <c r="J3382" s="7"/>
      <c r="K3382" s="7"/>
      <c r="L3382" s="7"/>
      <c r="M3382" s="7"/>
      <c r="N3382" s="7"/>
      <c r="O3382" s="7"/>
      <c r="P3382" s="7"/>
      <c r="Q3382" s="7"/>
      <c r="R3382" s="7"/>
      <c r="S3382" s="7"/>
      <c r="T3382" s="7"/>
      <c r="U3382" s="7"/>
      <c r="V3382" s="7"/>
      <c r="W3382" s="7"/>
      <c r="X3382" s="7"/>
      <c r="Y3382" s="7"/>
      <c r="Z3382" s="7"/>
      <c r="AA3382" s="7"/>
      <c r="AB3382" s="7"/>
      <c r="AC3382" s="7"/>
      <c r="AD3382" s="7"/>
      <c r="AE3382" s="7"/>
      <c r="AF3382" s="7"/>
      <c r="AG3382" s="7"/>
      <c r="AH3382" s="7"/>
      <c r="AI3382" s="7"/>
      <c r="AJ3382" s="7"/>
      <c r="AK3382" s="7"/>
      <c r="AL3382" s="7"/>
      <c r="AM3382" s="7"/>
      <c r="AN3382" s="7"/>
      <c r="AO3382" s="7"/>
    </row>
    <row r="3383" spans="1:41" s="7" customFormat="1" ht="17.25" hidden="1" customHeight="1" outlineLevel="1" x14ac:dyDescent="0.25">
      <c r="A3383" s="61"/>
      <c r="B3383" s="8"/>
      <c r="C3383" s="54"/>
      <c r="D3383" s="8"/>
      <c r="E3383" s="8"/>
      <c r="F3383" s="8"/>
      <c r="G3383" s="8"/>
      <c r="H3383" s="8"/>
    </row>
    <row r="3384" spans="1:41" s="7" customFormat="1" ht="17.25" customHeight="1" collapsed="1" x14ac:dyDescent="0.25">
      <c r="A3384" s="6"/>
      <c r="B3384" s="123" t="s">
        <v>1903</v>
      </c>
      <c r="C3384" s="126" t="s">
        <v>4035</v>
      </c>
      <c r="D3384" s="126"/>
      <c r="E3384" s="123" t="s">
        <v>22</v>
      </c>
      <c r="F3384" s="123"/>
      <c r="G3384" s="123"/>
      <c r="H3384" s="123"/>
    </row>
    <row r="3385" spans="1:41" s="7" customFormat="1" ht="13.5" customHeight="1" x14ac:dyDescent="0.25">
      <c r="A3385" s="6"/>
      <c r="B3385" s="124"/>
      <c r="C3385" s="137"/>
      <c r="D3385" s="137"/>
      <c r="E3385" s="124"/>
      <c r="F3385" s="124"/>
      <c r="G3385" s="124"/>
      <c r="H3385" s="124"/>
    </row>
    <row r="3386" spans="1:41" s="11" customFormat="1" ht="9" customHeight="1" x14ac:dyDescent="0.25">
      <c r="A3386" s="6"/>
      <c r="B3386" s="124"/>
      <c r="C3386" s="137"/>
      <c r="D3386" s="137"/>
      <c r="E3386" s="124"/>
      <c r="F3386" s="124"/>
      <c r="G3386" s="124"/>
      <c r="H3386" s="124"/>
      <c r="I3386" s="7"/>
      <c r="J3386" s="7"/>
      <c r="K3386" s="7"/>
      <c r="L3386" s="7"/>
      <c r="M3386" s="7"/>
      <c r="N3386" s="7"/>
      <c r="O3386" s="7"/>
      <c r="P3386" s="7"/>
      <c r="Q3386" s="7"/>
      <c r="R3386" s="7"/>
      <c r="S3386" s="7"/>
      <c r="T3386" s="7"/>
      <c r="U3386" s="7"/>
      <c r="V3386" s="7"/>
      <c r="W3386" s="7"/>
      <c r="X3386" s="7"/>
      <c r="Y3386" s="7"/>
      <c r="Z3386" s="7"/>
      <c r="AA3386" s="7"/>
      <c r="AB3386" s="7"/>
      <c r="AC3386" s="7"/>
      <c r="AD3386" s="7"/>
      <c r="AE3386" s="7"/>
      <c r="AF3386" s="7"/>
      <c r="AG3386" s="7"/>
      <c r="AH3386" s="7"/>
      <c r="AI3386" s="7"/>
      <c r="AJ3386" s="7"/>
      <c r="AK3386" s="7"/>
      <c r="AL3386" s="7"/>
      <c r="AM3386" s="7"/>
      <c r="AN3386" s="7"/>
      <c r="AO3386" s="7"/>
    </row>
    <row r="3387" spans="1:41" s="11" customFormat="1" ht="17.25" customHeight="1" x14ac:dyDescent="0.25">
      <c r="A3387" s="6"/>
      <c r="B3387" s="125"/>
      <c r="C3387" s="138"/>
      <c r="D3387" s="138"/>
      <c r="E3387" s="125"/>
      <c r="F3387" s="125"/>
      <c r="G3387" s="125"/>
      <c r="H3387" s="125"/>
      <c r="I3387" s="7"/>
      <c r="J3387" s="7"/>
      <c r="K3387" s="7"/>
      <c r="L3387" s="7"/>
      <c r="M3387" s="7"/>
      <c r="N3387" s="7"/>
      <c r="O3387" s="7"/>
      <c r="P3387" s="7"/>
      <c r="Q3387" s="7"/>
      <c r="R3387" s="7"/>
      <c r="S3387" s="7"/>
      <c r="T3387" s="7"/>
      <c r="U3387" s="7"/>
      <c r="V3387" s="7"/>
      <c r="W3387" s="7"/>
      <c r="X3387" s="7"/>
      <c r="Y3387" s="7"/>
      <c r="Z3387" s="7"/>
      <c r="AA3387" s="7"/>
      <c r="AB3387" s="7"/>
      <c r="AC3387" s="7"/>
      <c r="AD3387" s="7"/>
      <c r="AE3387" s="7"/>
      <c r="AF3387" s="7"/>
      <c r="AG3387" s="7"/>
      <c r="AH3387" s="7"/>
      <c r="AI3387" s="7"/>
      <c r="AJ3387" s="7"/>
      <c r="AK3387" s="7"/>
      <c r="AL3387" s="7"/>
      <c r="AM3387" s="7"/>
      <c r="AN3387" s="7"/>
      <c r="AO3387" s="7"/>
    </row>
    <row r="3388" spans="1:41" s="11" customFormat="1" ht="17.25" customHeight="1" x14ac:dyDescent="0.25">
      <c r="A3388" s="6"/>
      <c r="B3388" s="13" t="s">
        <v>1903</v>
      </c>
      <c r="C3388" s="14" t="s">
        <v>1941</v>
      </c>
      <c r="D3388" s="13">
        <v>2019</v>
      </c>
      <c r="E3388" s="13" t="s">
        <v>22</v>
      </c>
      <c r="F3388" s="13">
        <f>F3391</f>
        <v>20</v>
      </c>
      <c r="G3388" s="13">
        <f t="shared" ref="G3388:H3388" si="0">G3391</f>
        <v>5</v>
      </c>
      <c r="H3388" s="13">
        <f t="shared" si="0"/>
        <v>63</v>
      </c>
      <c r="I3388" s="7"/>
      <c r="J3388" s="7"/>
      <c r="K3388" s="7"/>
      <c r="L3388" s="7"/>
      <c r="M3388" s="7"/>
      <c r="N3388" s="7"/>
      <c r="O3388" s="7"/>
      <c r="P3388" s="7"/>
      <c r="Q3388" s="7"/>
      <c r="R3388" s="7"/>
      <c r="S3388" s="7"/>
      <c r="T3388" s="7"/>
      <c r="U3388" s="7"/>
      <c r="V3388" s="7"/>
      <c r="W3388" s="7"/>
      <c r="X3388" s="7"/>
      <c r="Y3388" s="7"/>
      <c r="Z3388" s="7"/>
      <c r="AA3388" s="7"/>
      <c r="AB3388" s="7"/>
      <c r="AC3388" s="7"/>
      <c r="AD3388" s="7"/>
      <c r="AE3388" s="7"/>
      <c r="AF3388" s="7"/>
      <c r="AG3388" s="7"/>
      <c r="AH3388" s="7"/>
      <c r="AI3388" s="7"/>
      <c r="AJ3388" s="7"/>
      <c r="AK3388" s="7"/>
      <c r="AL3388" s="7"/>
      <c r="AM3388" s="7"/>
      <c r="AN3388" s="7"/>
      <c r="AO3388" s="7"/>
    </row>
    <row r="3389" spans="1:41" s="11" customFormat="1" ht="17.25" customHeight="1" x14ac:dyDescent="0.25">
      <c r="A3389" s="6"/>
      <c r="B3389" s="13" t="s">
        <v>1903</v>
      </c>
      <c r="C3389" s="14" t="s">
        <v>1941</v>
      </c>
      <c r="D3389" s="13">
        <v>2020</v>
      </c>
      <c r="E3389" s="13" t="s">
        <v>22</v>
      </c>
      <c r="F3389" s="13">
        <v>0</v>
      </c>
      <c r="G3389" s="13">
        <v>0</v>
      </c>
      <c r="H3389" s="13">
        <v>0</v>
      </c>
      <c r="I3389" s="7"/>
      <c r="J3389" s="7"/>
      <c r="K3389" s="7"/>
      <c r="L3389" s="7"/>
      <c r="M3389" s="7"/>
      <c r="N3389" s="7"/>
      <c r="O3389" s="7"/>
      <c r="P3389" s="7"/>
      <c r="Q3389" s="7"/>
      <c r="R3389" s="7"/>
      <c r="S3389" s="7"/>
      <c r="T3389" s="7"/>
      <c r="U3389" s="7"/>
      <c r="V3389" s="7"/>
      <c r="W3389" s="7"/>
      <c r="X3389" s="7"/>
      <c r="Y3389" s="7"/>
      <c r="Z3389" s="7"/>
      <c r="AA3389" s="7"/>
      <c r="AB3389" s="7"/>
      <c r="AC3389" s="7"/>
      <c r="AD3389" s="7"/>
      <c r="AE3389" s="7"/>
      <c r="AF3389" s="7"/>
      <c r="AG3389" s="7"/>
      <c r="AH3389" s="7"/>
      <c r="AI3389" s="7"/>
      <c r="AJ3389" s="7"/>
      <c r="AK3389" s="7"/>
      <c r="AL3389" s="7"/>
      <c r="AM3389" s="7"/>
      <c r="AN3389" s="7"/>
      <c r="AO3389" s="7"/>
    </row>
    <row r="3390" spans="1:41" s="33" customFormat="1" ht="17.25" customHeight="1" x14ac:dyDescent="0.25">
      <c r="A3390" s="6"/>
      <c r="B3390" s="13" t="s">
        <v>1903</v>
      </c>
      <c r="C3390" s="14" t="s">
        <v>1941</v>
      </c>
      <c r="D3390" s="13">
        <v>2021</v>
      </c>
      <c r="E3390" s="13" t="s">
        <v>22</v>
      </c>
      <c r="F3390" s="13">
        <f>SUM(F3392:F3392)</f>
        <v>200</v>
      </c>
      <c r="G3390" s="13">
        <f>SUM(G3392:G3392)</f>
        <v>15</v>
      </c>
      <c r="H3390" s="13">
        <f>SUM(H3392:H3392)</f>
        <v>66</v>
      </c>
      <c r="I3390" s="7"/>
      <c r="J3390" s="7"/>
      <c r="K3390" s="7"/>
      <c r="L3390" s="7"/>
      <c r="M3390" s="7"/>
      <c r="N3390" s="7"/>
      <c r="O3390" s="7"/>
      <c r="P3390" s="7"/>
      <c r="Q3390" s="7"/>
      <c r="R3390" s="7"/>
      <c r="S3390" s="7"/>
      <c r="T3390" s="7"/>
      <c r="U3390" s="7"/>
      <c r="V3390" s="7"/>
      <c r="W3390" s="7"/>
      <c r="X3390" s="7"/>
      <c r="Y3390" s="7"/>
      <c r="Z3390" s="7"/>
      <c r="AA3390" s="7"/>
      <c r="AB3390" s="7"/>
      <c r="AC3390" s="7"/>
      <c r="AD3390" s="7"/>
      <c r="AE3390" s="7"/>
      <c r="AF3390" s="7"/>
      <c r="AG3390" s="7"/>
      <c r="AH3390" s="7"/>
      <c r="AI3390" s="7"/>
      <c r="AJ3390" s="7"/>
      <c r="AK3390" s="7"/>
      <c r="AL3390" s="7"/>
      <c r="AM3390" s="7"/>
      <c r="AN3390" s="7"/>
      <c r="AO3390" s="7"/>
    </row>
    <row r="3391" spans="1:41" s="7" customFormat="1" ht="78.75" hidden="1" outlineLevel="1" x14ac:dyDescent="0.25">
      <c r="A3391" s="6">
        <v>2208</v>
      </c>
      <c r="B3391" s="8" t="s">
        <v>1903</v>
      </c>
      <c r="C3391" s="54" t="s">
        <v>1904</v>
      </c>
      <c r="D3391" s="8">
        <v>2019</v>
      </c>
      <c r="E3391" s="8"/>
      <c r="F3391" s="8">
        <v>20</v>
      </c>
      <c r="G3391" s="8">
        <v>5</v>
      </c>
      <c r="H3391" s="8">
        <v>63</v>
      </c>
    </row>
    <row r="3392" spans="1:41" s="7" customFormat="1" ht="47.25" hidden="1" outlineLevel="1" x14ac:dyDescent="0.25">
      <c r="A3392" s="61">
        <v>9294</v>
      </c>
      <c r="B3392" s="8" t="s">
        <v>1903</v>
      </c>
      <c r="C3392" s="54" t="s">
        <v>2835</v>
      </c>
      <c r="D3392" s="8">
        <v>2021</v>
      </c>
      <c r="E3392" s="8"/>
      <c r="F3392" s="8">
        <v>200</v>
      </c>
      <c r="G3392" s="8">
        <v>15</v>
      </c>
      <c r="H3392" s="8">
        <v>66</v>
      </c>
    </row>
    <row r="3393" spans="1:41" s="7" customFormat="1" ht="17.25" customHeight="1" collapsed="1" x14ac:dyDescent="0.25">
      <c r="A3393" s="6"/>
      <c r="B3393" s="117" t="s">
        <v>1903</v>
      </c>
      <c r="C3393" s="120" t="s">
        <v>4035</v>
      </c>
      <c r="D3393" s="117"/>
      <c r="E3393" s="117" t="s">
        <v>23</v>
      </c>
      <c r="F3393" s="117"/>
      <c r="G3393" s="117"/>
      <c r="H3393" s="117"/>
    </row>
    <row r="3394" spans="1:41" s="7" customFormat="1" ht="17.25" customHeight="1" x14ac:dyDescent="0.25">
      <c r="A3394" s="6"/>
      <c r="B3394" s="118"/>
      <c r="C3394" s="139"/>
      <c r="D3394" s="118"/>
      <c r="E3394" s="118"/>
      <c r="F3394" s="118"/>
      <c r="G3394" s="118"/>
      <c r="H3394" s="118"/>
    </row>
    <row r="3395" spans="1:41" s="11" customFormat="1" ht="17.25" customHeight="1" x14ac:dyDescent="0.25">
      <c r="A3395" s="6"/>
      <c r="B3395" s="118"/>
      <c r="C3395" s="139"/>
      <c r="D3395" s="118"/>
      <c r="E3395" s="118"/>
      <c r="F3395" s="118"/>
      <c r="G3395" s="118"/>
      <c r="H3395" s="118"/>
      <c r="I3395" s="7"/>
      <c r="J3395" s="7"/>
      <c r="K3395" s="7"/>
      <c r="L3395" s="7"/>
      <c r="M3395" s="7"/>
      <c r="N3395" s="7"/>
      <c r="O3395" s="7"/>
      <c r="P3395" s="7"/>
      <c r="Q3395" s="7"/>
      <c r="R3395" s="7"/>
      <c r="S3395" s="7"/>
      <c r="T3395" s="7"/>
      <c r="U3395" s="7"/>
      <c r="V3395" s="7"/>
      <c r="W3395" s="7"/>
      <c r="X3395" s="7"/>
      <c r="Y3395" s="7"/>
      <c r="Z3395" s="7"/>
      <c r="AA3395" s="7"/>
      <c r="AB3395" s="7"/>
      <c r="AC3395" s="7"/>
      <c r="AD3395" s="7"/>
      <c r="AE3395" s="7"/>
      <c r="AF3395" s="7"/>
      <c r="AG3395" s="7"/>
      <c r="AH3395" s="7"/>
      <c r="AI3395" s="7"/>
      <c r="AJ3395" s="7"/>
      <c r="AK3395" s="7"/>
      <c r="AL3395" s="7"/>
      <c r="AM3395" s="7"/>
      <c r="AN3395" s="7"/>
      <c r="AO3395" s="7"/>
    </row>
    <row r="3396" spans="1:41" s="11" customFormat="1" ht="2.25" customHeight="1" x14ac:dyDescent="0.25">
      <c r="A3396" s="6"/>
      <c r="B3396" s="119"/>
      <c r="C3396" s="140"/>
      <c r="D3396" s="119"/>
      <c r="E3396" s="119"/>
      <c r="F3396" s="119"/>
      <c r="G3396" s="119"/>
      <c r="H3396" s="119"/>
      <c r="I3396" s="7"/>
      <c r="J3396" s="7"/>
      <c r="K3396" s="7"/>
      <c r="L3396" s="7"/>
      <c r="M3396" s="7"/>
      <c r="N3396" s="7"/>
      <c r="O3396" s="7"/>
      <c r="P3396" s="7"/>
      <c r="Q3396" s="7"/>
      <c r="R3396" s="7"/>
      <c r="S3396" s="7"/>
      <c r="T3396" s="7"/>
      <c r="U3396" s="7"/>
      <c r="V3396" s="7"/>
      <c r="W3396" s="7"/>
      <c r="X3396" s="7"/>
      <c r="Y3396" s="7"/>
      <c r="Z3396" s="7"/>
      <c r="AA3396" s="7"/>
      <c r="AB3396" s="7"/>
      <c r="AC3396" s="7"/>
      <c r="AD3396" s="7"/>
      <c r="AE3396" s="7"/>
      <c r="AF3396" s="7"/>
      <c r="AG3396" s="7"/>
      <c r="AH3396" s="7"/>
      <c r="AI3396" s="7"/>
      <c r="AJ3396" s="7"/>
      <c r="AK3396" s="7"/>
      <c r="AL3396" s="7"/>
      <c r="AM3396" s="7"/>
      <c r="AN3396" s="7"/>
      <c r="AO3396" s="7"/>
    </row>
    <row r="3397" spans="1:41" s="11" customFormat="1" ht="17.25" customHeight="1" x14ac:dyDescent="0.25">
      <c r="A3397" s="6"/>
      <c r="B3397" s="9" t="s">
        <v>1903</v>
      </c>
      <c r="C3397" s="10" t="s">
        <v>1941</v>
      </c>
      <c r="D3397" s="9">
        <v>2019</v>
      </c>
      <c r="E3397" s="9" t="s">
        <v>23</v>
      </c>
      <c r="F3397" s="9">
        <f ca="1">SUMIF($D$3400:$H$3407,$D$3397,$F$3400:$F$3407)</f>
        <v>1182</v>
      </c>
      <c r="G3397" s="9">
        <f ca="1">SUMIF($D$3400:$H$3407,$D$3397,$G$3400:$G$3407)</f>
        <v>296</v>
      </c>
      <c r="H3397" s="12">
        <f ca="1">SUMIF($D$3400:$H$3407,$D$3397,$H$3400:$H$3407)</f>
        <v>1410.463</v>
      </c>
      <c r="I3397" s="7"/>
      <c r="J3397" s="7"/>
      <c r="K3397" s="7"/>
      <c r="L3397" s="7"/>
      <c r="M3397" s="7"/>
      <c r="N3397" s="7"/>
      <c r="O3397" s="7"/>
      <c r="P3397" s="7"/>
      <c r="Q3397" s="7"/>
      <c r="R3397" s="7"/>
      <c r="S3397" s="7"/>
      <c r="T3397" s="7"/>
      <c r="U3397" s="7"/>
      <c r="V3397" s="7"/>
      <c r="W3397" s="7"/>
      <c r="X3397" s="7"/>
      <c r="Y3397" s="7"/>
      <c r="Z3397" s="7"/>
      <c r="AA3397" s="7"/>
      <c r="AB3397" s="7"/>
      <c r="AC3397" s="7"/>
      <c r="AD3397" s="7"/>
      <c r="AE3397" s="7"/>
      <c r="AF3397" s="7"/>
      <c r="AG3397" s="7"/>
      <c r="AH3397" s="7"/>
      <c r="AI3397" s="7"/>
      <c r="AJ3397" s="7"/>
      <c r="AK3397" s="7"/>
      <c r="AL3397" s="7"/>
      <c r="AM3397" s="7"/>
      <c r="AN3397" s="7"/>
      <c r="AO3397" s="7"/>
    </row>
    <row r="3398" spans="1:41" s="11" customFormat="1" ht="17.25" customHeight="1" x14ac:dyDescent="0.25">
      <c r="A3398" s="6"/>
      <c r="B3398" s="9" t="s">
        <v>1903</v>
      </c>
      <c r="C3398" s="10" t="s">
        <v>1941</v>
      </c>
      <c r="D3398" s="9">
        <v>2020</v>
      </c>
      <c r="E3398" s="9" t="s">
        <v>23</v>
      </c>
      <c r="F3398" s="9">
        <f ca="1">SUMIF($D$3400:$H$3407,$D$3398,$F$3400:$F$3407)</f>
        <v>0</v>
      </c>
      <c r="G3398" s="9">
        <f ca="1">SUMIF($D$3400:$H$3407,$D$3398,$G$3400:$G$3407)</f>
        <v>0</v>
      </c>
      <c r="H3398" s="12">
        <f ca="1">SUMIF($D$3400:$H$3407,$D$3398,$H$3400:$H$3407)</f>
        <v>0</v>
      </c>
      <c r="I3398" s="7"/>
      <c r="J3398" s="7"/>
      <c r="K3398" s="7"/>
      <c r="L3398" s="7"/>
      <c r="M3398" s="7"/>
      <c r="N3398" s="7"/>
      <c r="O3398" s="7"/>
      <c r="P3398" s="7"/>
      <c r="Q3398" s="7"/>
      <c r="R3398" s="7"/>
      <c r="S3398" s="7"/>
      <c r="T3398" s="7"/>
      <c r="U3398" s="7"/>
      <c r="V3398" s="7"/>
      <c r="W3398" s="7"/>
      <c r="X3398" s="7"/>
      <c r="Y3398" s="7"/>
      <c r="Z3398" s="7"/>
      <c r="AA3398" s="7"/>
      <c r="AB3398" s="7"/>
      <c r="AC3398" s="7"/>
      <c r="AD3398" s="7"/>
      <c r="AE3398" s="7"/>
      <c r="AF3398" s="7"/>
      <c r="AG3398" s="7"/>
      <c r="AH3398" s="7"/>
      <c r="AI3398" s="7"/>
      <c r="AJ3398" s="7"/>
      <c r="AK3398" s="7"/>
      <c r="AL3398" s="7"/>
      <c r="AM3398" s="7"/>
      <c r="AN3398" s="7"/>
      <c r="AO3398" s="7"/>
    </row>
    <row r="3399" spans="1:41" s="33" customFormat="1" ht="17.25" customHeight="1" x14ac:dyDescent="0.25">
      <c r="A3399" s="6"/>
      <c r="B3399" s="9" t="s">
        <v>1903</v>
      </c>
      <c r="C3399" s="10" t="s">
        <v>1941</v>
      </c>
      <c r="D3399" s="9">
        <v>2021</v>
      </c>
      <c r="E3399" s="9" t="s">
        <v>23</v>
      </c>
      <c r="F3399" s="9">
        <f ca="1">SUMIF($D$3400:$H$3407,$D$3399,$F$3400:$F$3407)</f>
        <v>2553</v>
      </c>
      <c r="G3399" s="9">
        <f ca="1">SUMIF($D$3400:$H$3407,$D$3399,$G$3400:$G$3407)</f>
        <v>180</v>
      </c>
      <c r="H3399" s="9">
        <f ca="1">SUMIF($D$3400:$H$3407,$D$3399,$H$3400:$H$3407)</f>
        <v>3251.4169999999999</v>
      </c>
      <c r="I3399" s="7"/>
      <c r="J3399" s="7"/>
      <c r="K3399" s="7"/>
      <c r="L3399" s="7"/>
      <c r="M3399" s="7"/>
      <c r="N3399" s="7"/>
      <c r="O3399" s="7"/>
      <c r="P3399" s="7"/>
      <c r="Q3399" s="7"/>
      <c r="R3399" s="7"/>
      <c r="S3399" s="7"/>
      <c r="T3399" s="7"/>
      <c r="U3399" s="7"/>
      <c r="V3399" s="7"/>
      <c r="W3399" s="7"/>
      <c r="X3399" s="7"/>
      <c r="Y3399" s="7"/>
      <c r="Z3399" s="7"/>
      <c r="AA3399" s="7"/>
      <c r="AB3399" s="7"/>
      <c r="AC3399" s="7"/>
      <c r="AD3399" s="7"/>
      <c r="AE3399" s="7"/>
      <c r="AF3399" s="7"/>
      <c r="AG3399" s="7"/>
      <c r="AH3399" s="7"/>
      <c r="AI3399" s="7"/>
      <c r="AJ3399" s="7"/>
      <c r="AK3399" s="7"/>
      <c r="AL3399" s="7"/>
      <c r="AM3399" s="7"/>
      <c r="AN3399" s="7"/>
      <c r="AO3399" s="7"/>
    </row>
    <row r="3400" spans="1:41" s="7" customFormat="1" ht="26.25" hidden="1" customHeight="1" outlineLevel="1" x14ac:dyDescent="0.25">
      <c r="A3400" s="61">
        <v>9354</v>
      </c>
      <c r="B3400" s="8" t="s">
        <v>1903</v>
      </c>
      <c r="C3400" s="54" t="s">
        <v>2187</v>
      </c>
      <c r="D3400" s="8">
        <v>2021</v>
      </c>
      <c r="E3400" s="8"/>
      <c r="F3400" s="8">
        <v>806</v>
      </c>
      <c r="G3400" s="8">
        <v>15</v>
      </c>
      <c r="H3400" s="8">
        <v>881.31200000000001</v>
      </c>
    </row>
    <row r="3401" spans="1:41" s="7" customFormat="1" ht="26.25" hidden="1" customHeight="1" outlineLevel="1" x14ac:dyDescent="0.25">
      <c r="A3401" s="61">
        <v>9370</v>
      </c>
      <c r="B3401" s="8" t="s">
        <v>1903</v>
      </c>
      <c r="C3401" s="54" t="s">
        <v>2203</v>
      </c>
      <c r="D3401" s="8">
        <v>2021</v>
      </c>
      <c r="E3401" s="8"/>
      <c r="F3401" s="8">
        <v>1598</v>
      </c>
      <c r="G3401" s="8">
        <v>15</v>
      </c>
      <c r="H3401" s="8">
        <v>2029.279</v>
      </c>
    </row>
    <row r="3402" spans="1:41" s="7" customFormat="1" ht="26.25" hidden="1" customHeight="1" outlineLevel="1" x14ac:dyDescent="0.25">
      <c r="A3402" s="62">
        <v>563</v>
      </c>
      <c r="B3402" s="8" t="s">
        <v>1903</v>
      </c>
      <c r="C3402" s="54" t="s">
        <v>2204</v>
      </c>
      <c r="D3402" s="8">
        <v>2021</v>
      </c>
      <c r="E3402" s="8"/>
      <c r="F3402" s="8">
        <v>149</v>
      </c>
      <c r="G3402" s="8">
        <v>150</v>
      </c>
      <c r="H3402" s="8">
        <v>340.82600000000002</v>
      </c>
    </row>
    <row r="3403" spans="1:41" s="7" customFormat="1" ht="17.25" hidden="1" customHeight="1" outlineLevel="1" x14ac:dyDescent="0.25">
      <c r="A3403" s="6">
        <v>6806</v>
      </c>
      <c r="B3403" s="8" t="s">
        <v>1903</v>
      </c>
      <c r="C3403" s="54" t="s">
        <v>1664</v>
      </c>
      <c r="D3403" s="8">
        <v>2019</v>
      </c>
      <c r="E3403" s="8"/>
      <c r="F3403" s="8">
        <v>957</v>
      </c>
      <c r="G3403" s="8">
        <v>100</v>
      </c>
      <c r="H3403" s="8">
        <v>633</v>
      </c>
    </row>
    <row r="3404" spans="1:41" s="7" customFormat="1" ht="17.25" hidden="1" customHeight="1" outlineLevel="1" x14ac:dyDescent="0.25">
      <c r="A3404" s="6">
        <v>3565</v>
      </c>
      <c r="B3404" s="8" t="s">
        <v>1903</v>
      </c>
      <c r="C3404" s="54" t="s">
        <v>1669</v>
      </c>
      <c r="D3404" s="8">
        <v>2019</v>
      </c>
      <c r="E3404" s="8"/>
      <c r="F3404" s="8">
        <v>5</v>
      </c>
      <c r="G3404" s="8">
        <v>65</v>
      </c>
      <c r="H3404" s="8">
        <v>43</v>
      </c>
    </row>
    <row r="3405" spans="1:41" s="7" customFormat="1" ht="17.25" hidden="1" customHeight="1" outlineLevel="1" x14ac:dyDescent="0.25">
      <c r="A3405" s="6">
        <v>4198</v>
      </c>
      <c r="B3405" s="8" t="s">
        <v>1903</v>
      </c>
      <c r="C3405" s="54" t="s">
        <v>1120</v>
      </c>
      <c r="D3405" s="8">
        <v>2019</v>
      </c>
      <c r="E3405" s="8"/>
      <c r="F3405" s="8">
        <v>35</v>
      </c>
      <c r="G3405" s="8">
        <v>16</v>
      </c>
      <c r="H3405" s="8">
        <v>297.99700000000001</v>
      </c>
    </row>
    <row r="3406" spans="1:41" s="7" customFormat="1" ht="17.25" hidden="1" customHeight="1" outlineLevel="1" x14ac:dyDescent="0.25">
      <c r="A3406" s="6">
        <v>3700</v>
      </c>
      <c r="B3406" s="8" t="s">
        <v>1903</v>
      </c>
      <c r="C3406" s="54" t="s">
        <v>1670</v>
      </c>
      <c r="D3406" s="8">
        <v>2019</v>
      </c>
      <c r="E3406" s="8"/>
      <c r="F3406" s="8">
        <v>5</v>
      </c>
      <c r="G3406" s="8">
        <v>40</v>
      </c>
      <c r="H3406" s="8">
        <v>51.695999999999998</v>
      </c>
    </row>
    <row r="3407" spans="1:41" s="7" customFormat="1" ht="17.25" hidden="1" customHeight="1" outlineLevel="1" x14ac:dyDescent="0.25">
      <c r="A3407" s="6">
        <v>4032</v>
      </c>
      <c r="B3407" s="8" t="s">
        <v>1903</v>
      </c>
      <c r="C3407" s="54" t="s">
        <v>1127</v>
      </c>
      <c r="D3407" s="8">
        <v>2019</v>
      </c>
      <c r="E3407" s="8"/>
      <c r="F3407" s="8">
        <v>180</v>
      </c>
      <c r="G3407" s="8">
        <v>75</v>
      </c>
      <c r="H3407" s="8">
        <v>384.77</v>
      </c>
    </row>
    <row r="3408" spans="1:41" s="7" customFormat="1" ht="17.25" customHeight="1" collapsed="1" x14ac:dyDescent="0.25">
      <c r="A3408" s="6"/>
      <c r="B3408" s="123" t="s">
        <v>1905</v>
      </c>
      <c r="C3408" s="126" t="s">
        <v>4036</v>
      </c>
      <c r="D3408" s="123"/>
      <c r="E3408" s="123" t="s">
        <v>23</v>
      </c>
      <c r="F3408" s="123"/>
      <c r="G3408" s="123"/>
      <c r="H3408" s="123"/>
    </row>
    <row r="3409" spans="1:41" s="7" customFormat="1" ht="17.25" customHeight="1" x14ac:dyDescent="0.25">
      <c r="A3409" s="6"/>
      <c r="B3409" s="124"/>
      <c r="C3409" s="137"/>
      <c r="D3409" s="124"/>
      <c r="E3409" s="124"/>
      <c r="F3409" s="124"/>
      <c r="G3409" s="124"/>
      <c r="H3409" s="124"/>
    </row>
    <row r="3410" spans="1:41" s="15" customFormat="1" ht="17.25" customHeight="1" x14ac:dyDescent="0.25">
      <c r="A3410" s="6"/>
      <c r="B3410" s="124"/>
      <c r="C3410" s="137"/>
      <c r="D3410" s="124"/>
      <c r="E3410" s="124"/>
      <c r="F3410" s="124"/>
      <c r="G3410" s="124"/>
      <c r="H3410" s="124"/>
      <c r="I3410" s="7"/>
      <c r="J3410" s="7"/>
      <c r="K3410" s="7"/>
      <c r="L3410" s="7"/>
      <c r="M3410" s="7"/>
      <c r="N3410" s="7"/>
      <c r="O3410" s="7"/>
      <c r="P3410" s="7"/>
      <c r="Q3410" s="7"/>
      <c r="R3410" s="7"/>
      <c r="S3410" s="7"/>
      <c r="T3410" s="7"/>
      <c r="U3410" s="7"/>
      <c r="V3410" s="7"/>
      <c r="W3410" s="7"/>
      <c r="X3410" s="7"/>
      <c r="Y3410" s="7"/>
      <c r="Z3410" s="7"/>
      <c r="AA3410" s="7"/>
      <c r="AB3410" s="7"/>
      <c r="AC3410" s="7"/>
      <c r="AD3410" s="7"/>
      <c r="AE3410" s="7"/>
      <c r="AF3410" s="7"/>
      <c r="AG3410" s="7"/>
      <c r="AH3410" s="7"/>
      <c r="AI3410" s="7"/>
      <c r="AJ3410" s="7"/>
      <c r="AK3410" s="7"/>
      <c r="AL3410" s="7"/>
      <c r="AM3410" s="7"/>
      <c r="AN3410" s="7"/>
      <c r="AO3410" s="7"/>
    </row>
    <row r="3411" spans="1:41" s="15" customFormat="1" ht="17.25" customHeight="1" x14ac:dyDescent="0.25">
      <c r="A3411" s="6"/>
      <c r="B3411" s="125"/>
      <c r="C3411" s="138"/>
      <c r="D3411" s="125"/>
      <c r="E3411" s="125"/>
      <c r="F3411" s="125"/>
      <c r="G3411" s="125"/>
      <c r="H3411" s="125"/>
      <c r="I3411" s="7"/>
      <c r="J3411" s="7"/>
      <c r="K3411" s="7"/>
      <c r="L3411" s="7"/>
      <c r="M3411" s="7"/>
      <c r="N3411" s="7"/>
      <c r="O3411" s="7"/>
      <c r="P3411" s="7"/>
      <c r="Q3411" s="7"/>
      <c r="R3411" s="7"/>
      <c r="S3411" s="7"/>
      <c r="T3411" s="7"/>
      <c r="U3411" s="7"/>
      <c r="V3411" s="7"/>
      <c r="W3411" s="7"/>
      <c r="X3411" s="7"/>
      <c r="Y3411" s="7"/>
      <c r="Z3411" s="7"/>
      <c r="AA3411" s="7"/>
      <c r="AB3411" s="7"/>
      <c r="AC3411" s="7"/>
      <c r="AD3411" s="7"/>
      <c r="AE3411" s="7"/>
      <c r="AF3411" s="7"/>
      <c r="AG3411" s="7"/>
      <c r="AH3411" s="7"/>
      <c r="AI3411" s="7"/>
      <c r="AJ3411" s="7"/>
      <c r="AK3411" s="7"/>
      <c r="AL3411" s="7"/>
      <c r="AM3411" s="7"/>
      <c r="AN3411" s="7"/>
      <c r="AO3411" s="7"/>
    </row>
    <row r="3412" spans="1:41" s="15" customFormat="1" ht="17.25" customHeight="1" x14ac:dyDescent="0.25">
      <c r="A3412" s="6"/>
      <c r="B3412" s="13" t="s">
        <v>1905</v>
      </c>
      <c r="C3412" s="14" t="s">
        <v>1941</v>
      </c>
      <c r="D3412" s="13">
        <v>2019</v>
      </c>
      <c r="E3412" s="13" t="s">
        <v>23</v>
      </c>
      <c r="F3412" s="13">
        <f ca="1">SUMIF($D$3415:$H$3416,$D$3412,$F$3415:$F$3416)</f>
        <v>70</v>
      </c>
      <c r="G3412" s="13">
        <f ca="1">SUMIF($D$3415:$H$3416,$D$3412,$G$3415:$G$3416)</f>
        <v>63</v>
      </c>
      <c r="H3412" s="16">
        <f ca="1">SUMIF($D$3415:$H$3416,$D$3412,$H$3415:$H$3416)</f>
        <v>101</v>
      </c>
      <c r="I3412" s="7"/>
      <c r="J3412" s="7"/>
      <c r="K3412" s="7"/>
      <c r="L3412" s="7"/>
      <c r="M3412" s="7"/>
      <c r="N3412" s="7"/>
      <c r="O3412" s="7"/>
      <c r="P3412" s="7"/>
      <c r="Q3412" s="7"/>
      <c r="R3412" s="7"/>
      <c r="S3412" s="7"/>
      <c r="T3412" s="7"/>
      <c r="U3412" s="7"/>
      <c r="V3412" s="7"/>
      <c r="W3412" s="7"/>
      <c r="X3412" s="7"/>
      <c r="Y3412" s="7"/>
      <c r="Z3412" s="7"/>
      <c r="AA3412" s="7"/>
      <c r="AB3412" s="7"/>
      <c r="AC3412" s="7"/>
      <c r="AD3412" s="7"/>
      <c r="AE3412" s="7"/>
      <c r="AF3412" s="7"/>
      <c r="AG3412" s="7"/>
      <c r="AH3412" s="7"/>
      <c r="AI3412" s="7"/>
      <c r="AJ3412" s="7"/>
      <c r="AK3412" s="7"/>
      <c r="AL3412" s="7"/>
      <c r="AM3412" s="7"/>
      <c r="AN3412" s="7"/>
      <c r="AO3412" s="7"/>
    </row>
    <row r="3413" spans="1:41" s="15" customFormat="1" ht="17.25" customHeight="1" x14ac:dyDescent="0.25">
      <c r="A3413" s="6"/>
      <c r="B3413" s="13" t="s">
        <v>1905</v>
      </c>
      <c r="C3413" s="14" t="s">
        <v>1941</v>
      </c>
      <c r="D3413" s="13">
        <v>2020</v>
      </c>
      <c r="E3413" s="13" t="s">
        <v>23</v>
      </c>
      <c r="F3413" s="13">
        <f ca="1">SUMIF($D$3415:$H$3416,$D$3413,$F$3415:$F$3416)</f>
        <v>0</v>
      </c>
      <c r="G3413" s="13">
        <f ca="1">SUMIF($D$3415:$H$3416,$D$3413,$G$3415:$G$3416)</f>
        <v>0</v>
      </c>
      <c r="H3413" s="13">
        <f ca="1">SUMIF($D$3415:$H$3416,$D$3413,$H$3415:$H$3416)</f>
        <v>0</v>
      </c>
      <c r="I3413" s="7"/>
      <c r="J3413" s="7"/>
      <c r="K3413" s="7"/>
      <c r="L3413" s="7"/>
      <c r="M3413" s="7"/>
      <c r="N3413" s="7"/>
      <c r="O3413" s="7"/>
      <c r="P3413" s="7"/>
      <c r="Q3413" s="7"/>
      <c r="R3413" s="7"/>
      <c r="S3413" s="7"/>
      <c r="T3413" s="7"/>
      <c r="U3413" s="7"/>
      <c r="V3413" s="7"/>
      <c r="W3413" s="7"/>
      <c r="X3413" s="7"/>
      <c r="Y3413" s="7"/>
      <c r="Z3413" s="7"/>
      <c r="AA3413" s="7"/>
      <c r="AB3413" s="7"/>
      <c r="AC3413" s="7"/>
      <c r="AD3413" s="7"/>
      <c r="AE3413" s="7"/>
      <c r="AF3413" s="7"/>
      <c r="AG3413" s="7"/>
      <c r="AH3413" s="7"/>
      <c r="AI3413" s="7"/>
      <c r="AJ3413" s="7"/>
      <c r="AK3413" s="7"/>
      <c r="AL3413" s="7"/>
      <c r="AM3413" s="7"/>
      <c r="AN3413" s="7"/>
      <c r="AO3413" s="7"/>
    </row>
    <row r="3414" spans="1:41" s="33" customFormat="1" ht="17.25" customHeight="1" x14ac:dyDescent="0.25">
      <c r="A3414" s="6"/>
      <c r="B3414" s="13" t="s">
        <v>1905</v>
      </c>
      <c r="C3414" s="14" t="s">
        <v>1941</v>
      </c>
      <c r="D3414" s="13">
        <v>2021</v>
      </c>
      <c r="E3414" s="13" t="s">
        <v>23</v>
      </c>
      <c r="F3414" s="13">
        <f ca="1">SUMIF($D$3415:$H$3416,$D$3414,$F$3415:$F$3416)</f>
        <v>0</v>
      </c>
      <c r="G3414" s="13">
        <f ca="1">SUMIF($D$3415:$H$3416,$D$3414,$G$3415:$G$3416)</f>
        <v>0</v>
      </c>
      <c r="H3414" s="13">
        <f ca="1">SUMIF($D$3415:$H$3416,$D$3414,$H$3415:$H$3416)</f>
        <v>0</v>
      </c>
      <c r="I3414" s="7"/>
      <c r="J3414" s="7"/>
      <c r="K3414" s="7"/>
      <c r="L3414" s="7"/>
      <c r="M3414" s="7"/>
      <c r="N3414" s="7"/>
      <c r="O3414" s="7"/>
      <c r="P3414" s="7"/>
      <c r="Q3414" s="7"/>
      <c r="R3414" s="7"/>
      <c r="S3414" s="7"/>
      <c r="T3414" s="7"/>
      <c r="U3414" s="7"/>
      <c r="V3414" s="7"/>
      <c r="W3414" s="7"/>
      <c r="X3414" s="7"/>
      <c r="Y3414" s="7"/>
      <c r="Z3414" s="7"/>
      <c r="AA3414" s="7"/>
      <c r="AB3414" s="7"/>
      <c r="AC3414" s="7"/>
      <c r="AD3414" s="7"/>
      <c r="AE3414" s="7"/>
      <c r="AF3414" s="7"/>
      <c r="AG3414" s="7"/>
      <c r="AH3414" s="7"/>
      <c r="AI3414" s="7"/>
      <c r="AJ3414" s="7"/>
      <c r="AK3414" s="7"/>
      <c r="AL3414" s="7"/>
      <c r="AM3414" s="7"/>
      <c r="AN3414" s="7"/>
      <c r="AO3414" s="7"/>
    </row>
    <row r="3415" spans="1:41" s="33" customFormat="1" ht="17.25" hidden="1" customHeight="1" outlineLevel="1" x14ac:dyDescent="0.25">
      <c r="A3415" s="6"/>
      <c r="B3415" s="32" t="s">
        <v>1905</v>
      </c>
      <c r="C3415" s="34"/>
      <c r="D3415" s="32">
        <v>2021</v>
      </c>
      <c r="E3415" s="32"/>
      <c r="F3415" s="32"/>
      <c r="G3415" s="32"/>
      <c r="H3415" s="32"/>
      <c r="I3415" s="7"/>
      <c r="J3415" s="7"/>
      <c r="K3415" s="7"/>
      <c r="L3415" s="7"/>
      <c r="M3415" s="7"/>
      <c r="N3415" s="7"/>
      <c r="O3415" s="7"/>
      <c r="P3415" s="7"/>
      <c r="Q3415" s="7"/>
      <c r="R3415" s="7"/>
      <c r="S3415" s="7"/>
      <c r="T3415" s="7"/>
      <c r="U3415" s="7"/>
      <c r="V3415" s="7"/>
      <c r="W3415" s="7"/>
      <c r="X3415" s="7"/>
      <c r="Y3415" s="7"/>
      <c r="Z3415" s="7"/>
      <c r="AA3415" s="7"/>
      <c r="AB3415" s="7"/>
      <c r="AC3415" s="7"/>
      <c r="AD3415" s="7"/>
      <c r="AE3415" s="7"/>
      <c r="AF3415" s="7"/>
      <c r="AG3415" s="7"/>
      <c r="AH3415" s="7"/>
      <c r="AI3415" s="7"/>
      <c r="AJ3415" s="7"/>
      <c r="AK3415" s="7"/>
      <c r="AL3415" s="7"/>
      <c r="AM3415" s="7"/>
      <c r="AN3415" s="7"/>
      <c r="AO3415" s="7"/>
    </row>
    <row r="3416" spans="1:41" s="15" customFormat="1" ht="126" hidden="1" outlineLevel="1" x14ac:dyDescent="0.25">
      <c r="A3416" s="6">
        <v>2620</v>
      </c>
      <c r="B3416" s="13" t="s">
        <v>1905</v>
      </c>
      <c r="C3416" s="14" t="s">
        <v>1665</v>
      </c>
      <c r="D3416" s="13">
        <v>2019</v>
      </c>
      <c r="E3416" s="13"/>
      <c r="F3416" s="13">
        <v>70</v>
      </c>
      <c r="G3416" s="13">
        <v>63</v>
      </c>
      <c r="H3416" s="13">
        <v>101</v>
      </c>
      <c r="I3416" s="7"/>
      <c r="J3416" s="7"/>
      <c r="K3416" s="7"/>
      <c r="L3416" s="7"/>
      <c r="M3416" s="7"/>
      <c r="N3416" s="7"/>
      <c r="O3416" s="7"/>
      <c r="P3416" s="7"/>
      <c r="Q3416" s="7"/>
      <c r="R3416" s="7"/>
      <c r="S3416" s="7"/>
      <c r="T3416" s="7"/>
      <c r="U3416" s="7"/>
      <c r="V3416" s="7"/>
      <c r="W3416" s="7"/>
      <c r="X3416" s="7"/>
      <c r="Y3416" s="7"/>
      <c r="Z3416" s="7"/>
      <c r="AA3416" s="7"/>
      <c r="AB3416" s="7"/>
      <c r="AC3416" s="7"/>
      <c r="AD3416" s="7"/>
      <c r="AE3416" s="7"/>
      <c r="AF3416" s="7"/>
      <c r="AG3416" s="7"/>
      <c r="AH3416" s="7"/>
      <c r="AI3416" s="7"/>
      <c r="AJ3416" s="7"/>
      <c r="AK3416" s="7"/>
      <c r="AL3416" s="7"/>
      <c r="AM3416" s="7"/>
      <c r="AN3416" s="7"/>
      <c r="AO3416" s="7"/>
    </row>
    <row r="3417" spans="1:41" s="41" customFormat="1" ht="28.5" customHeight="1" collapsed="1" x14ac:dyDescent="0.25">
      <c r="A3417" s="20"/>
      <c r="B3417" s="130" t="s">
        <v>1938</v>
      </c>
      <c r="C3417" s="131"/>
      <c r="D3417" s="131"/>
      <c r="E3417" s="131"/>
      <c r="F3417" s="131"/>
      <c r="G3417" s="131"/>
      <c r="H3417" s="132"/>
      <c r="I3417" s="17"/>
      <c r="J3417" s="17"/>
      <c r="K3417" s="17"/>
      <c r="L3417" s="17"/>
      <c r="M3417" s="17"/>
      <c r="N3417" s="17"/>
      <c r="O3417" s="17"/>
      <c r="P3417" s="17"/>
      <c r="Q3417" s="17"/>
      <c r="R3417" s="17"/>
      <c r="S3417" s="17"/>
      <c r="T3417" s="17"/>
      <c r="U3417" s="17"/>
      <c r="V3417" s="17"/>
      <c r="W3417" s="17"/>
      <c r="X3417" s="17"/>
      <c r="Y3417" s="17"/>
      <c r="Z3417" s="17"/>
      <c r="AA3417" s="17"/>
      <c r="AB3417" s="17"/>
      <c r="AC3417" s="17"/>
      <c r="AD3417" s="17"/>
      <c r="AE3417" s="17"/>
      <c r="AF3417" s="17"/>
      <c r="AG3417" s="17"/>
      <c r="AH3417" s="17"/>
      <c r="AI3417" s="17"/>
      <c r="AJ3417" s="17"/>
      <c r="AK3417" s="17"/>
      <c r="AL3417" s="17"/>
      <c r="AM3417" s="17"/>
      <c r="AN3417" s="17"/>
      <c r="AO3417" s="17"/>
    </row>
    <row r="3418" spans="1:41" s="17" customFormat="1" ht="24.75" customHeight="1" x14ac:dyDescent="0.25">
      <c r="A3418" s="20"/>
      <c r="B3418" s="117" t="s">
        <v>1907</v>
      </c>
      <c r="C3418" s="120" t="s">
        <v>4037</v>
      </c>
      <c r="D3418" s="120"/>
      <c r="E3418" s="117" t="s">
        <v>499</v>
      </c>
      <c r="F3418" s="117"/>
      <c r="G3418" s="117"/>
      <c r="H3418" s="117"/>
    </row>
    <row r="3419" spans="1:41" s="17" customFormat="1" ht="21" customHeight="1" x14ac:dyDescent="0.25">
      <c r="A3419" s="20"/>
      <c r="B3419" s="118"/>
      <c r="C3419" s="139"/>
      <c r="D3419" s="139"/>
      <c r="E3419" s="118"/>
      <c r="F3419" s="118"/>
      <c r="G3419" s="118"/>
      <c r="H3419" s="118"/>
    </row>
    <row r="3420" spans="1:41" s="17" customFormat="1" ht="22.5" customHeight="1" x14ac:dyDescent="0.25">
      <c r="A3420" s="20"/>
      <c r="B3420" s="119"/>
      <c r="C3420" s="139"/>
      <c r="D3420" s="139"/>
      <c r="E3420" s="118"/>
      <c r="F3420" s="118"/>
      <c r="G3420" s="118"/>
      <c r="H3420" s="118"/>
    </row>
    <row r="3421" spans="1:41" s="17" customFormat="1" ht="16.5" customHeight="1" x14ac:dyDescent="0.25">
      <c r="A3421" s="20"/>
      <c r="B3421" s="9" t="s">
        <v>1907</v>
      </c>
      <c r="C3421" s="10" t="s">
        <v>1941</v>
      </c>
      <c r="D3421" s="9">
        <v>2019</v>
      </c>
      <c r="E3421" s="9" t="s">
        <v>499</v>
      </c>
      <c r="F3421" s="9">
        <f ca="1">SUMIF($D$3424:$H$3428,$D$3421,$F$3424:$F$3428)</f>
        <v>6002</v>
      </c>
      <c r="G3421" s="9">
        <f ca="1">SUMIF($D$3424:$H$3428,$D$3421,$G$3424:$G$3428)</f>
        <v>165</v>
      </c>
      <c r="H3421" s="12">
        <f ca="1">SUMIF($D$3424:$H$3428,$D$3421,$H$3424:$H$3428)</f>
        <v>15701.415440000001</v>
      </c>
    </row>
    <row r="3422" spans="1:41" s="17" customFormat="1" ht="16.5" customHeight="1" x14ac:dyDescent="0.25">
      <c r="A3422" s="20"/>
      <c r="B3422" s="9" t="s">
        <v>1907</v>
      </c>
      <c r="C3422" s="10" t="s">
        <v>1941</v>
      </c>
      <c r="D3422" s="9">
        <v>2020</v>
      </c>
      <c r="E3422" s="9" t="s">
        <v>499</v>
      </c>
      <c r="F3422" s="9">
        <f ca="1">SUMIF($D$3424:$H$3428,$D$3422,$F$3424:$F$3428)</f>
        <v>755</v>
      </c>
      <c r="G3422" s="12">
        <f ca="1">SUMIF($D$3424:$H$3428,$D$3422,$G$3424:$G$3428)</f>
        <v>676.3</v>
      </c>
      <c r="H3422" s="12">
        <f ca="1">SUMIF($D$3424:$H$3428,$D$3422,$H$3424:$H$3428)</f>
        <v>2601.3268600000001</v>
      </c>
    </row>
    <row r="3423" spans="1:41" s="37" customFormat="1" ht="16.5" customHeight="1" x14ac:dyDescent="0.25">
      <c r="A3423" s="20"/>
      <c r="B3423" s="9" t="s">
        <v>1907</v>
      </c>
      <c r="C3423" s="10" t="s">
        <v>1941</v>
      </c>
      <c r="D3423" s="9">
        <v>2021</v>
      </c>
      <c r="E3423" s="9" t="s">
        <v>499</v>
      </c>
      <c r="F3423" s="9">
        <f ca="1">SUMIF($D$3424:$H$3428,$D$3423,$F$3424:$F$3428)</f>
        <v>0</v>
      </c>
      <c r="G3423" s="9">
        <f ca="1">SUMIF($D$3424:$H$3428,$D$3423,$G$3424:$G$3428)</f>
        <v>0</v>
      </c>
      <c r="H3423" s="12">
        <f ca="1">SUMIF($D$3424:$H$3428,$D$3423,$H$3424:$H$3428)</f>
        <v>0</v>
      </c>
      <c r="I3423" s="17"/>
      <c r="J3423" s="17"/>
      <c r="K3423" s="17"/>
      <c r="L3423" s="17"/>
      <c r="M3423" s="17"/>
      <c r="N3423" s="17"/>
      <c r="O3423" s="17"/>
      <c r="P3423" s="17"/>
      <c r="Q3423" s="17"/>
      <c r="R3423" s="17"/>
      <c r="S3423" s="17"/>
      <c r="T3423" s="17"/>
      <c r="U3423" s="17"/>
      <c r="V3423" s="17"/>
      <c r="W3423" s="17"/>
      <c r="X3423" s="17"/>
      <c r="Y3423" s="17"/>
      <c r="Z3423" s="17"/>
      <c r="AA3423" s="17"/>
      <c r="AB3423" s="17"/>
      <c r="AC3423" s="17"/>
      <c r="AD3423" s="17"/>
      <c r="AE3423" s="17"/>
      <c r="AF3423" s="17"/>
      <c r="AG3423" s="17"/>
      <c r="AH3423" s="17"/>
      <c r="AI3423" s="17"/>
      <c r="AJ3423" s="17"/>
      <c r="AK3423" s="17"/>
      <c r="AL3423" s="17"/>
      <c r="AM3423" s="17"/>
      <c r="AN3423" s="17"/>
      <c r="AO3423" s="17"/>
    </row>
    <row r="3424" spans="1:41" s="17" customFormat="1" ht="50.25" hidden="1" customHeight="1" outlineLevel="1" x14ac:dyDescent="0.25">
      <c r="A3424" s="20">
        <v>6879</v>
      </c>
      <c r="B3424" s="8" t="s">
        <v>1907</v>
      </c>
      <c r="C3424" s="28" t="s">
        <v>1906</v>
      </c>
      <c r="D3424" s="8">
        <v>2019</v>
      </c>
      <c r="E3424" s="8"/>
      <c r="F3424" s="8">
        <v>917</v>
      </c>
      <c r="G3424" s="59">
        <v>150</v>
      </c>
      <c r="H3424" s="59">
        <v>5881.6490000000003</v>
      </c>
    </row>
    <row r="3425" spans="1:41" s="17" customFormat="1" ht="50.25" hidden="1" customHeight="1" outlineLevel="1" x14ac:dyDescent="0.25">
      <c r="A3425" s="20">
        <v>908</v>
      </c>
      <c r="B3425" s="8" t="s">
        <v>1907</v>
      </c>
      <c r="C3425" s="28" t="s">
        <v>992</v>
      </c>
      <c r="D3425" s="8">
        <v>2019</v>
      </c>
      <c r="E3425" s="8"/>
      <c r="F3425" s="8">
        <v>5085</v>
      </c>
      <c r="G3425" s="59">
        <v>15</v>
      </c>
      <c r="H3425" s="59">
        <v>9819.7664399999994</v>
      </c>
    </row>
    <row r="3426" spans="1:41" s="17" customFormat="1" ht="50.25" hidden="1" customHeight="1" outlineLevel="1" x14ac:dyDescent="0.25">
      <c r="A3426" s="20">
        <v>1773</v>
      </c>
      <c r="B3426" s="8" t="s">
        <v>1907</v>
      </c>
      <c r="C3426" s="28" t="s">
        <v>1022</v>
      </c>
      <c r="D3426" s="8">
        <v>2020</v>
      </c>
      <c r="E3426" s="8"/>
      <c r="F3426" s="8">
        <v>485</v>
      </c>
      <c r="G3426" s="59">
        <v>426.3</v>
      </c>
      <c r="H3426" s="59">
        <v>1800.1096500000001</v>
      </c>
    </row>
    <row r="3427" spans="1:41" s="17" customFormat="1" ht="50.25" hidden="1" customHeight="1" outlineLevel="1" x14ac:dyDescent="0.25">
      <c r="A3427" s="20">
        <v>1710</v>
      </c>
      <c r="B3427" s="8" t="s">
        <v>1907</v>
      </c>
      <c r="C3427" s="28" t="s">
        <v>521</v>
      </c>
      <c r="D3427" s="8">
        <v>2020</v>
      </c>
      <c r="E3427" s="8"/>
      <c r="F3427" s="8">
        <v>270</v>
      </c>
      <c r="G3427" s="59">
        <v>250</v>
      </c>
      <c r="H3427" s="59">
        <v>801.21721000000002</v>
      </c>
    </row>
    <row r="3428" spans="1:41" s="17" customFormat="1" ht="15.75" hidden="1" outlineLevel="1" x14ac:dyDescent="0.25">
      <c r="A3428" s="20"/>
      <c r="B3428" s="8" t="s">
        <v>1907</v>
      </c>
      <c r="C3428" s="28"/>
      <c r="D3428" s="8">
        <v>2021</v>
      </c>
      <c r="E3428" s="8"/>
      <c r="F3428" s="8"/>
      <c r="G3428" s="59"/>
      <c r="H3428" s="59"/>
    </row>
    <row r="3429" spans="1:41" s="17" customFormat="1" ht="15.75" collapsed="1" x14ac:dyDescent="0.25">
      <c r="A3429" s="20"/>
      <c r="B3429" s="123" t="s">
        <v>498</v>
      </c>
      <c r="C3429" s="126" t="s">
        <v>4038</v>
      </c>
      <c r="D3429" s="123"/>
      <c r="E3429" s="123" t="s">
        <v>499</v>
      </c>
      <c r="F3429" s="123"/>
      <c r="G3429" s="123"/>
      <c r="H3429" s="123"/>
    </row>
    <row r="3430" spans="1:41" s="17" customFormat="1" ht="15.75" x14ac:dyDescent="0.25">
      <c r="A3430" s="20"/>
      <c r="B3430" s="124"/>
      <c r="C3430" s="127"/>
      <c r="D3430" s="124"/>
      <c r="E3430" s="124"/>
      <c r="F3430" s="124"/>
      <c r="G3430" s="124"/>
      <c r="H3430" s="124"/>
    </row>
    <row r="3431" spans="1:41" s="17" customFormat="1" ht="15.75" x14ac:dyDescent="0.25">
      <c r="A3431" s="20"/>
      <c r="B3431" s="124"/>
      <c r="C3431" s="127"/>
      <c r="D3431" s="124"/>
      <c r="E3431" s="124"/>
      <c r="F3431" s="124"/>
      <c r="G3431" s="124"/>
      <c r="H3431" s="124"/>
    </row>
    <row r="3432" spans="1:41" s="17" customFormat="1" ht="15.75" x14ac:dyDescent="0.25">
      <c r="A3432" s="20"/>
      <c r="B3432" s="125"/>
      <c r="C3432" s="128"/>
      <c r="D3432" s="125"/>
      <c r="E3432" s="125"/>
      <c r="F3432" s="125"/>
      <c r="G3432" s="125"/>
      <c r="H3432" s="125"/>
    </row>
    <row r="3433" spans="1:41" s="17" customFormat="1" ht="16.5" customHeight="1" x14ac:dyDescent="0.25">
      <c r="A3433" s="20"/>
      <c r="B3433" s="13" t="s">
        <v>498</v>
      </c>
      <c r="C3433" s="14" t="s">
        <v>1941</v>
      </c>
      <c r="D3433" s="13">
        <v>2019</v>
      </c>
      <c r="E3433" s="13" t="s">
        <v>499</v>
      </c>
      <c r="F3433" s="47">
        <f ca="1">SUMIF($D$3436:$H$3443,$D$3433,$F$3436:$F$3443)</f>
        <v>121</v>
      </c>
      <c r="G3433" s="47">
        <f ca="1">SUMIF($D$3436:$H$3443,$D$3433,$G$3436:$G$3443)</f>
        <v>150</v>
      </c>
      <c r="H3433" s="48">
        <f ca="1">SUMIF($D$3436:$H$3443,$D$3433,$H$3436:$H$3443)</f>
        <v>874.428</v>
      </c>
    </row>
    <row r="3434" spans="1:41" s="17" customFormat="1" ht="16.5" customHeight="1" x14ac:dyDescent="0.25">
      <c r="A3434" s="20"/>
      <c r="B3434" s="13" t="s">
        <v>498</v>
      </c>
      <c r="C3434" s="14" t="s">
        <v>1941</v>
      </c>
      <c r="D3434" s="13">
        <v>2020</v>
      </c>
      <c r="E3434" s="13" t="s">
        <v>499</v>
      </c>
      <c r="F3434" s="47">
        <f ca="1">SUMIF($D$3436:$H$3443,$D$3434,$F$3436:$F$3443)</f>
        <v>433</v>
      </c>
      <c r="G3434" s="47">
        <f ca="1">SUMIF($D$3436:$H$3443,$D$3434,$G$3436:$G$3443)</f>
        <v>913.3</v>
      </c>
      <c r="H3434" s="48">
        <f ca="1">SUMIF($D$3436:$H$3443,$D$3434,$H$3436:$H$3443)</f>
        <v>4394.1232900000005</v>
      </c>
    </row>
    <row r="3435" spans="1:41" s="37" customFormat="1" ht="16.5" customHeight="1" x14ac:dyDescent="0.25">
      <c r="A3435" s="20"/>
      <c r="B3435" s="13" t="s">
        <v>498</v>
      </c>
      <c r="C3435" s="14" t="s">
        <v>1941</v>
      </c>
      <c r="D3435" s="13">
        <v>2021</v>
      </c>
      <c r="E3435" s="13" t="s">
        <v>499</v>
      </c>
      <c r="F3435" s="47">
        <f ca="1">SUMIF($D$3436:$H$3443,$D$3435,$F$3436:$F$3443)</f>
        <v>5915</v>
      </c>
      <c r="G3435" s="48">
        <f ca="1">SUMIF($D$3436:$H$3443,$D$3435,$G$3436:$G$3443)</f>
        <v>295</v>
      </c>
      <c r="H3435" s="48">
        <f ca="1">SUMIF($D$3436:$H$3443,$D$3435,$H$3436:$H$3443)</f>
        <v>18920.238000000001</v>
      </c>
      <c r="I3435" s="17"/>
      <c r="J3435" s="17"/>
      <c r="K3435" s="17"/>
      <c r="L3435" s="17"/>
      <c r="M3435" s="17"/>
      <c r="N3435" s="17"/>
      <c r="O3435" s="17"/>
      <c r="P3435" s="17"/>
      <c r="Q3435" s="17"/>
      <c r="R3435" s="17"/>
      <c r="S3435" s="17"/>
      <c r="T3435" s="17"/>
      <c r="U3435" s="17"/>
      <c r="V3435" s="17"/>
      <c r="W3435" s="17"/>
      <c r="X3435" s="17"/>
      <c r="Y3435" s="17"/>
      <c r="Z3435" s="17"/>
      <c r="AA3435" s="17"/>
      <c r="AB3435" s="17"/>
      <c r="AC3435" s="17"/>
      <c r="AD3435" s="17"/>
      <c r="AE3435" s="17"/>
      <c r="AF3435" s="17"/>
      <c r="AG3435" s="17"/>
      <c r="AH3435" s="17"/>
      <c r="AI3435" s="17"/>
      <c r="AJ3435" s="17"/>
      <c r="AK3435" s="17"/>
      <c r="AL3435" s="17"/>
      <c r="AM3435" s="17"/>
      <c r="AN3435" s="17"/>
      <c r="AO3435" s="17"/>
    </row>
    <row r="3436" spans="1:41" s="17" customFormat="1" ht="33.75" hidden="1" customHeight="1" outlineLevel="1" x14ac:dyDescent="0.25">
      <c r="A3436" s="20">
        <v>1118</v>
      </c>
      <c r="B3436" s="8" t="s">
        <v>498</v>
      </c>
      <c r="C3436" s="54" t="s">
        <v>964</v>
      </c>
      <c r="D3436" s="8">
        <v>2019</v>
      </c>
      <c r="E3436" s="8"/>
      <c r="F3436" s="8">
        <v>121</v>
      </c>
      <c r="G3436" s="59">
        <v>150</v>
      </c>
      <c r="H3436" s="59">
        <v>874.428</v>
      </c>
    </row>
    <row r="3437" spans="1:41" s="17" customFormat="1" ht="33.75" hidden="1" customHeight="1" outlineLevel="1" x14ac:dyDescent="0.25">
      <c r="A3437" s="20">
        <v>968</v>
      </c>
      <c r="B3437" s="8" t="s">
        <v>498</v>
      </c>
      <c r="C3437" s="54" t="s">
        <v>616</v>
      </c>
      <c r="D3437" s="8">
        <v>2020</v>
      </c>
      <c r="E3437" s="8"/>
      <c r="F3437" s="8">
        <v>46</v>
      </c>
      <c r="G3437" s="59">
        <v>320</v>
      </c>
      <c r="H3437" s="59">
        <v>193.12138999999999</v>
      </c>
    </row>
    <row r="3438" spans="1:41" s="17" customFormat="1" ht="33.75" hidden="1" customHeight="1" outlineLevel="1" x14ac:dyDescent="0.25">
      <c r="A3438" s="20">
        <v>100</v>
      </c>
      <c r="B3438" s="8" t="s">
        <v>498</v>
      </c>
      <c r="C3438" s="54" t="s">
        <v>780</v>
      </c>
      <c r="D3438" s="8">
        <v>2020</v>
      </c>
      <c r="E3438" s="8"/>
      <c r="F3438" s="8">
        <v>87</v>
      </c>
      <c r="G3438" s="59">
        <v>150</v>
      </c>
      <c r="H3438" s="59">
        <v>139.46459999999999</v>
      </c>
    </row>
    <row r="3439" spans="1:41" s="17" customFormat="1" ht="33.75" hidden="1" customHeight="1" outlineLevel="1" x14ac:dyDescent="0.25">
      <c r="A3439" s="20">
        <v>1616</v>
      </c>
      <c r="B3439" s="8" t="s">
        <v>498</v>
      </c>
      <c r="C3439" s="54" t="s">
        <v>648</v>
      </c>
      <c r="D3439" s="8">
        <v>2020</v>
      </c>
      <c r="E3439" s="8"/>
      <c r="F3439" s="8">
        <v>48</v>
      </c>
      <c r="G3439" s="59">
        <v>18</v>
      </c>
      <c r="H3439" s="59">
        <v>118.7333</v>
      </c>
    </row>
    <row r="3440" spans="1:41" s="17" customFormat="1" ht="33.75" hidden="1" customHeight="1" outlineLevel="1" x14ac:dyDescent="0.25">
      <c r="A3440" s="20">
        <v>1708</v>
      </c>
      <c r="B3440" s="8" t="s">
        <v>498</v>
      </c>
      <c r="C3440" s="54" t="s">
        <v>938</v>
      </c>
      <c r="D3440" s="8">
        <v>2020</v>
      </c>
      <c r="E3440" s="8"/>
      <c r="F3440" s="8">
        <v>163</v>
      </c>
      <c r="G3440" s="59">
        <v>368</v>
      </c>
      <c r="H3440" s="59">
        <v>3726.8040000000001</v>
      </c>
    </row>
    <row r="3441" spans="1:41" s="17" customFormat="1" ht="33.75" hidden="1" customHeight="1" outlineLevel="1" x14ac:dyDescent="0.25">
      <c r="A3441" s="20">
        <v>1810</v>
      </c>
      <c r="B3441" s="8" t="s">
        <v>498</v>
      </c>
      <c r="C3441" s="54" t="s">
        <v>487</v>
      </c>
      <c r="D3441" s="8">
        <v>2020</v>
      </c>
      <c r="E3441" s="8"/>
      <c r="F3441" s="8">
        <v>89</v>
      </c>
      <c r="G3441" s="59">
        <v>57.3</v>
      </c>
      <c r="H3441" s="59">
        <v>216</v>
      </c>
    </row>
    <row r="3442" spans="1:41" s="17" customFormat="1" ht="33.75" hidden="1" customHeight="1" outlineLevel="1" x14ac:dyDescent="0.25">
      <c r="A3442" s="67">
        <v>9452</v>
      </c>
      <c r="B3442" s="8" t="s">
        <v>498</v>
      </c>
      <c r="C3442" s="54" t="s">
        <v>2061</v>
      </c>
      <c r="D3442" s="8">
        <v>2021</v>
      </c>
      <c r="E3442" s="8"/>
      <c r="F3442" s="8">
        <v>271</v>
      </c>
      <c r="G3442" s="59">
        <v>15</v>
      </c>
      <c r="H3442" s="59">
        <v>926</v>
      </c>
    </row>
    <row r="3443" spans="1:41" s="17" customFormat="1" ht="33.75" hidden="1" customHeight="1" outlineLevel="1" x14ac:dyDescent="0.25">
      <c r="A3443" s="67">
        <v>9575</v>
      </c>
      <c r="B3443" s="8" t="s">
        <v>498</v>
      </c>
      <c r="C3443" s="54" t="s">
        <v>2836</v>
      </c>
      <c r="D3443" s="8">
        <v>2021</v>
      </c>
      <c r="E3443" s="8"/>
      <c r="F3443" s="8">
        <v>5644</v>
      </c>
      <c r="G3443" s="59">
        <v>280</v>
      </c>
      <c r="H3443" s="59">
        <v>17994.238000000001</v>
      </c>
    </row>
    <row r="3444" spans="1:41" s="17" customFormat="1" ht="15.75" collapsed="1" x14ac:dyDescent="0.25">
      <c r="A3444" s="20"/>
      <c r="B3444" s="117" t="s">
        <v>500</v>
      </c>
      <c r="C3444" s="120" t="s">
        <v>4039</v>
      </c>
      <c r="D3444" s="117"/>
      <c r="E3444" s="117" t="s">
        <v>499</v>
      </c>
      <c r="F3444" s="117"/>
      <c r="G3444" s="117"/>
      <c r="H3444" s="117"/>
    </row>
    <row r="3445" spans="1:41" s="17" customFormat="1" ht="15.75" x14ac:dyDescent="0.25">
      <c r="A3445" s="20"/>
      <c r="B3445" s="118"/>
      <c r="C3445" s="121"/>
      <c r="D3445" s="118"/>
      <c r="E3445" s="118"/>
      <c r="F3445" s="118"/>
      <c r="G3445" s="118"/>
      <c r="H3445" s="118"/>
    </row>
    <row r="3446" spans="1:41" s="17" customFormat="1" ht="15.75" x14ac:dyDescent="0.25">
      <c r="A3446" s="20"/>
      <c r="B3446" s="118"/>
      <c r="C3446" s="121"/>
      <c r="D3446" s="118"/>
      <c r="E3446" s="118"/>
      <c r="F3446" s="118"/>
      <c r="G3446" s="118"/>
      <c r="H3446" s="118"/>
    </row>
    <row r="3447" spans="1:41" s="17" customFormat="1" ht="15.75" x14ac:dyDescent="0.25">
      <c r="A3447" s="20"/>
      <c r="B3447" s="119"/>
      <c r="C3447" s="122"/>
      <c r="D3447" s="119"/>
      <c r="E3447" s="119"/>
      <c r="F3447" s="119"/>
      <c r="G3447" s="119"/>
      <c r="H3447" s="119"/>
    </row>
    <row r="3448" spans="1:41" s="17" customFormat="1" ht="16.5" customHeight="1" x14ac:dyDescent="0.25">
      <c r="A3448" s="20"/>
      <c r="B3448" s="9" t="s">
        <v>500</v>
      </c>
      <c r="C3448" s="10" t="s">
        <v>1941</v>
      </c>
      <c r="D3448" s="9">
        <v>2019</v>
      </c>
      <c r="E3448" s="9" t="s">
        <v>499</v>
      </c>
      <c r="F3448" s="9">
        <f ca="1">SUMIF($D$3451:$H$3455,$D$3448,$F$3451:$F$3455)</f>
        <v>0</v>
      </c>
      <c r="G3448" s="9">
        <f ca="1">SUMIF($D$3451:$H$3455,$D$3448,$G$3451:$G$3455)</f>
        <v>0</v>
      </c>
      <c r="H3448" s="12">
        <f ca="1">SUMIF($D$3451:$H$3455,$D$3448,$H$3451:$H$3455)</f>
        <v>0</v>
      </c>
    </row>
    <row r="3449" spans="1:41" s="17" customFormat="1" ht="16.5" customHeight="1" x14ac:dyDescent="0.25">
      <c r="A3449" s="20"/>
      <c r="B3449" s="9" t="s">
        <v>500</v>
      </c>
      <c r="C3449" s="10" t="s">
        <v>1941</v>
      </c>
      <c r="D3449" s="9">
        <v>2020</v>
      </c>
      <c r="E3449" s="9" t="s">
        <v>499</v>
      </c>
      <c r="F3449" s="9">
        <f ca="1">SUMIF($D$3451:$H$3455,$D$3449,$F$3451:$F$3455)</f>
        <v>335</v>
      </c>
      <c r="G3449" s="9">
        <f ca="1">SUMIF($D$3451:$H$3455,$D$3449,$G$3451:$G$3455)</f>
        <v>140</v>
      </c>
      <c r="H3449" s="12">
        <f ca="1">SUMIF($D$3451:$H$3455,$D$3449,$H$3451:$H$3455)</f>
        <v>1844.3389999999999</v>
      </c>
    </row>
    <row r="3450" spans="1:41" s="37" customFormat="1" ht="16.5" customHeight="1" x14ac:dyDescent="0.25">
      <c r="A3450" s="20"/>
      <c r="B3450" s="9" t="s">
        <v>500</v>
      </c>
      <c r="C3450" s="10" t="s">
        <v>1941</v>
      </c>
      <c r="D3450" s="9">
        <v>2021</v>
      </c>
      <c r="E3450" s="9" t="s">
        <v>499</v>
      </c>
      <c r="F3450" s="9">
        <f ca="1">SUMIF($D$3451:$H$3455,$D$3450,$F$3451:$F$3455)</f>
        <v>18041</v>
      </c>
      <c r="G3450" s="9">
        <f ca="1">SUMIF($D$3451:$H$3455,$D$3450,$G$3451:$G$3455)</f>
        <v>5677</v>
      </c>
      <c r="H3450" s="12">
        <f ca="1">SUMIF($D$3451:$H$3455,$D$3450,$H$3451:$H$3455)</f>
        <v>78104.05</v>
      </c>
      <c r="I3450" s="17"/>
      <c r="J3450" s="17"/>
      <c r="K3450" s="17"/>
      <c r="L3450" s="17"/>
      <c r="M3450" s="17"/>
      <c r="N3450" s="17"/>
      <c r="O3450" s="17"/>
      <c r="P3450" s="17"/>
      <c r="Q3450" s="17"/>
      <c r="R3450" s="17"/>
      <c r="S3450" s="17"/>
      <c r="T3450" s="17"/>
      <c r="U3450" s="17"/>
      <c r="V3450" s="17"/>
      <c r="W3450" s="17"/>
      <c r="X3450" s="17"/>
      <c r="Y3450" s="17"/>
      <c r="Z3450" s="17"/>
      <c r="AA3450" s="17"/>
      <c r="AB3450" s="17"/>
      <c r="AC3450" s="17"/>
      <c r="AD3450" s="17"/>
      <c r="AE3450" s="17"/>
      <c r="AF3450" s="17"/>
      <c r="AG3450" s="17"/>
      <c r="AH3450" s="17"/>
      <c r="AI3450" s="17"/>
      <c r="AJ3450" s="17"/>
      <c r="AK3450" s="17"/>
      <c r="AL3450" s="17"/>
      <c r="AM3450" s="17"/>
      <c r="AN3450" s="17"/>
      <c r="AO3450" s="17"/>
    </row>
    <row r="3451" spans="1:41" s="17" customFormat="1" ht="63" hidden="1" outlineLevel="1" x14ac:dyDescent="0.25">
      <c r="A3451" s="20">
        <v>1711</v>
      </c>
      <c r="B3451" s="8" t="s">
        <v>500</v>
      </c>
      <c r="C3451" s="28" t="s">
        <v>501</v>
      </c>
      <c r="D3451" s="8">
        <v>2020</v>
      </c>
      <c r="E3451" s="8"/>
      <c r="F3451" s="8">
        <v>335</v>
      </c>
      <c r="G3451" s="59">
        <v>140</v>
      </c>
      <c r="H3451" s="59">
        <v>1844.3389999999999</v>
      </c>
    </row>
    <row r="3452" spans="1:41" s="17" customFormat="1" ht="36" hidden="1" customHeight="1" outlineLevel="1" x14ac:dyDescent="0.25">
      <c r="A3452" s="67">
        <v>9266</v>
      </c>
      <c r="B3452" s="8" t="s">
        <v>500</v>
      </c>
      <c r="C3452" s="28" t="s">
        <v>2837</v>
      </c>
      <c r="D3452" s="8">
        <v>2021</v>
      </c>
      <c r="E3452" s="8"/>
      <c r="F3452" s="8">
        <v>560</v>
      </c>
      <c r="G3452" s="59">
        <v>3420</v>
      </c>
      <c r="H3452" s="59">
        <v>3397</v>
      </c>
    </row>
    <row r="3453" spans="1:41" s="17" customFormat="1" ht="36" hidden="1" customHeight="1" outlineLevel="1" x14ac:dyDescent="0.25">
      <c r="A3453" s="67">
        <v>9574</v>
      </c>
      <c r="B3453" s="8" t="s">
        <v>500</v>
      </c>
      <c r="C3453" s="28" t="s">
        <v>2121</v>
      </c>
      <c r="D3453" s="8">
        <v>2021</v>
      </c>
      <c r="E3453" s="8"/>
      <c r="F3453" s="8">
        <v>15916</v>
      </c>
      <c r="G3453" s="59">
        <v>2002</v>
      </c>
      <c r="H3453" s="59">
        <v>65765</v>
      </c>
    </row>
    <row r="3454" spans="1:41" s="17" customFormat="1" ht="36" hidden="1" customHeight="1" outlineLevel="1" x14ac:dyDescent="0.25">
      <c r="A3454" s="66">
        <v>449</v>
      </c>
      <c r="B3454" s="8" t="s">
        <v>500</v>
      </c>
      <c r="C3454" s="28" t="s">
        <v>2206</v>
      </c>
      <c r="D3454" s="8">
        <v>2021</v>
      </c>
      <c r="E3454" s="8"/>
      <c r="F3454" s="8">
        <v>625</v>
      </c>
      <c r="G3454" s="59">
        <v>150</v>
      </c>
      <c r="H3454" s="59">
        <v>2724.5940000000001</v>
      </c>
    </row>
    <row r="3455" spans="1:41" s="17" customFormat="1" ht="36" hidden="1" customHeight="1" outlineLevel="1" x14ac:dyDescent="0.25">
      <c r="A3455" s="67">
        <v>9079</v>
      </c>
      <c r="B3455" s="8" t="s">
        <v>500</v>
      </c>
      <c r="C3455" s="28" t="s">
        <v>2207</v>
      </c>
      <c r="D3455" s="8">
        <v>2021</v>
      </c>
      <c r="E3455" s="8"/>
      <c r="F3455" s="8">
        <v>940</v>
      </c>
      <c r="G3455" s="59">
        <v>105</v>
      </c>
      <c r="H3455" s="59">
        <v>6217.4560000000001</v>
      </c>
    </row>
    <row r="3456" spans="1:41" s="17" customFormat="1" ht="21.75" customHeight="1" collapsed="1" x14ac:dyDescent="0.25">
      <c r="A3456" s="20"/>
      <c r="B3456" s="123" t="s">
        <v>502</v>
      </c>
      <c r="C3456" s="145" t="s">
        <v>4040</v>
      </c>
      <c r="D3456" s="123"/>
      <c r="E3456" s="123" t="s">
        <v>499</v>
      </c>
      <c r="F3456" s="123"/>
      <c r="G3456" s="123"/>
      <c r="H3456" s="123"/>
    </row>
    <row r="3457" spans="1:41" s="17" customFormat="1" ht="15.75" x14ac:dyDescent="0.25">
      <c r="A3457" s="20"/>
      <c r="B3457" s="124"/>
      <c r="C3457" s="127"/>
      <c r="D3457" s="124"/>
      <c r="E3457" s="124"/>
      <c r="F3457" s="124"/>
      <c r="G3457" s="124"/>
      <c r="H3457" s="124"/>
    </row>
    <row r="3458" spans="1:41" s="17" customFormat="1" ht="15.75" x14ac:dyDescent="0.25">
      <c r="A3458" s="20"/>
      <c r="B3458" s="124"/>
      <c r="C3458" s="127"/>
      <c r="D3458" s="124"/>
      <c r="E3458" s="124"/>
      <c r="F3458" s="124"/>
      <c r="G3458" s="124"/>
      <c r="H3458" s="124"/>
    </row>
    <row r="3459" spans="1:41" s="17" customFormat="1" ht="15.75" x14ac:dyDescent="0.25">
      <c r="A3459" s="20"/>
      <c r="B3459" s="125"/>
      <c r="C3459" s="128"/>
      <c r="D3459" s="125"/>
      <c r="E3459" s="125"/>
      <c r="F3459" s="125"/>
      <c r="G3459" s="125"/>
      <c r="H3459" s="125"/>
    </row>
    <row r="3460" spans="1:41" s="17" customFormat="1" ht="16.5" customHeight="1" x14ac:dyDescent="0.25">
      <c r="A3460" s="20"/>
      <c r="B3460" s="13" t="s">
        <v>502</v>
      </c>
      <c r="C3460" s="14" t="s">
        <v>1941</v>
      </c>
      <c r="D3460" s="13">
        <v>2019</v>
      </c>
      <c r="E3460" s="13" t="s">
        <v>499</v>
      </c>
      <c r="F3460" s="13">
        <v>0</v>
      </c>
      <c r="G3460" s="16">
        <v>0</v>
      </c>
      <c r="H3460" s="16">
        <v>0</v>
      </c>
    </row>
    <row r="3461" spans="1:41" s="17" customFormat="1" ht="16.5" customHeight="1" x14ac:dyDescent="0.25">
      <c r="A3461" s="20"/>
      <c r="B3461" s="13" t="s">
        <v>502</v>
      </c>
      <c r="C3461" s="14" t="s">
        <v>1941</v>
      </c>
      <c r="D3461" s="13">
        <v>2020</v>
      </c>
      <c r="E3461" s="13" t="s">
        <v>499</v>
      </c>
      <c r="F3461" s="13">
        <f>F3463</f>
        <v>572</v>
      </c>
      <c r="G3461" s="13">
        <f t="shared" ref="G3461:H3461" si="1">G3463</f>
        <v>150</v>
      </c>
      <c r="H3461" s="16">
        <f t="shared" si="1"/>
        <v>3265.1759999999999</v>
      </c>
    </row>
    <row r="3462" spans="1:41" s="17" customFormat="1" ht="16.5" customHeight="1" x14ac:dyDescent="0.25">
      <c r="A3462" s="20"/>
      <c r="B3462" s="13" t="s">
        <v>502</v>
      </c>
      <c r="C3462" s="14" t="s">
        <v>1941</v>
      </c>
      <c r="D3462" s="13">
        <v>2021</v>
      </c>
      <c r="E3462" s="13" t="s">
        <v>499</v>
      </c>
      <c r="F3462" s="16">
        <f>SUM(F3464:F3464)</f>
        <v>0</v>
      </c>
      <c r="G3462" s="16">
        <f>SUM(G3464:G3464)</f>
        <v>0</v>
      </c>
      <c r="H3462" s="16">
        <f>SUM(H3464:H3464)</f>
        <v>0</v>
      </c>
    </row>
    <row r="3463" spans="1:41" s="17" customFormat="1" ht="78.75" hidden="1" outlineLevel="1" x14ac:dyDescent="0.25">
      <c r="A3463" s="20">
        <v>1434</v>
      </c>
      <c r="B3463" s="8" t="s">
        <v>502</v>
      </c>
      <c r="C3463" s="28" t="s">
        <v>503</v>
      </c>
      <c r="D3463" s="8">
        <v>2020</v>
      </c>
      <c r="E3463" s="8"/>
      <c r="F3463" s="8">
        <v>572</v>
      </c>
      <c r="G3463" s="59">
        <v>150</v>
      </c>
      <c r="H3463" s="59">
        <v>3265.1759999999999</v>
      </c>
    </row>
    <row r="3464" spans="1:41" s="17" customFormat="1" ht="19.5" hidden="1" customHeight="1" outlineLevel="1" x14ac:dyDescent="0.25">
      <c r="A3464" s="20"/>
      <c r="B3464" s="8" t="s">
        <v>502</v>
      </c>
      <c r="C3464" s="28"/>
      <c r="D3464" s="8">
        <v>2021</v>
      </c>
      <c r="E3464" s="8"/>
      <c r="F3464" s="8"/>
      <c r="G3464" s="59"/>
      <c r="H3464" s="59"/>
    </row>
    <row r="3465" spans="1:41" s="17" customFormat="1" ht="19.5" customHeight="1" collapsed="1" x14ac:dyDescent="0.25">
      <c r="A3465" s="20"/>
      <c r="B3465" s="117" t="s">
        <v>505</v>
      </c>
      <c r="C3465" s="136" t="s">
        <v>4041</v>
      </c>
      <c r="D3465" s="117"/>
      <c r="E3465" s="117" t="s">
        <v>499</v>
      </c>
      <c r="F3465" s="117"/>
      <c r="G3465" s="117"/>
      <c r="H3465" s="117"/>
    </row>
    <row r="3466" spans="1:41" s="17" customFormat="1" ht="15.75" x14ac:dyDescent="0.25">
      <c r="A3466" s="20"/>
      <c r="B3466" s="118"/>
      <c r="C3466" s="121"/>
      <c r="D3466" s="118"/>
      <c r="E3466" s="118"/>
      <c r="F3466" s="118"/>
      <c r="G3466" s="118"/>
      <c r="H3466" s="118"/>
    </row>
    <row r="3467" spans="1:41" s="17" customFormat="1" ht="15.75" x14ac:dyDescent="0.25">
      <c r="A3467" s="20"/>
      <c r="B3467" s="118"/>
      <c r="C3467" s="121"/>
      <c r="D3467" s="118"/>
      <c r="E3467" s="118"/>
      <c r="F3467" s="118"/>
      <c r="G3467" s="118"/>
      <c r="H3467" s="118"/>
    </row>
    <row r="3468" spans="1:41" s="17" customFormat="1" ht="20.25" customHeight="1" x14ac:dyDescent="0.25">
      <c r="A3468" s="20"/>
      <c r="B3468" s="119"/>
      <c r="C3468" s="122"/>
      <c r="D3468" s="119"/>
      <c r="E3468" s="119"/>
      <c r="F3468" s="119"/>
      <c r="G3468" s="119"/>
      <c r="H3468" s="119"/>
    </row>
    <row r="3469" spans="1:41" s="17" customFormat="1" ht="16.5" customHeight="1" x14ac:dyDescent="0.25">
      <c r="A3469" s="20"/>
      <c r="B3469" s="9" t="s">
        <v>505</v>
      </c>
      <c r="C3469" s="10" t="s">
        <v>1941</v>
      </c>
      <c r="D3469" s="9">
        <v>2019</v>
      </c>
      <c r="E3469" s="9" t="s">
        <v>499</v>
      </c>
      <c r="F3469" s="9">
        <f ca="1">SUMIF($D$3472:$H$3473,$D$3469,$F$3472:$F$3473)</f>
        <v>4342</v>
      </c>
      <c r="G3469" s="9">
        <f ca="1">SUMIF($D$3472:$H$3473,$D$3469,$G$3472:$G$3473)</f>
        <v>2671.76</v>
      </c>
      <c r="H3469" s="12">
        <f ca="1">SUMIF($D$3472:$H$3473,$D$3469,$H$3472:$H$3473)</f>
        <v>13180.166999999999</v>
      </c>
    </row>
    <row r="3470" spans="1:41" s="17" customFormat="1" ht="16.5" customHeight="1" x14ac:dyDescent="0.25">
      <c r="A3470" s="20"/>
      <c r="B3470" s="9" t="s">
        <v>505</v>
      </c>
      <c r="C3470" s="10" t="s">
        <v>1941</v>
      </c>
      <c r="D3470" s="9">
        <v>2020</v>
      </c>
      <c r="E3470" s="9" t="s">
        <v>499</v>
      </c>
      <c r="F3470" s="9">
        <f ca="1">SUMIF($D$3472:$H$3473,$D$3470,$F$3472:$F$3473)</f>
        <v>0</v>
      </c>
      <c r="G3470" s="12">
        <f ca="1">SUMIF($D$3472:$H$3473,$D$3470,$G$3472:$G$3473)</f>
        <v>0</v>
      </c>
      <c r="H3470" s="12">
        <f ca="1">SUMIF($D$3472:$H$3473,$D$3470,$H$3472:$H$3473)</f>
        <v>0</v>
      </c>
    </row>
    <row r="3471" spans="1:41" s="37" customFormat="1" ht="16.5" customHeight="1" x14ac:dyDescent="0.25">
      <c r="A3471" s="20"/>
      <c r="B3471" s="9" t="s">
        <v>505</v>
      </c>
      <c r="C3471" s="10" t="s">
        <v>1941</v>
      </c>
      <c r="D3471" s="9">
        <v>2021</v>
      </c>
      <c r="E3471" s="9" t="s">
        <v>499</v>
      </c>
      <c r="F3471" s="9">
        <f ca="1">SUMIF($D$3472:$H$3473,$D$3471,$F$3472:$F$3473)</f>
        <v>0</v>
      </c>
      <c r="G3471" s="12">
        <f ca="1">SUMIF($D$3472:$H$3473,$D$3471,$G$3472:$G$3473)</f>
        <v>0</v>
      </c>
      <c r="H3471" s="12">
        <f ca="1">SUMIF($D$3472:$H$3473,$D$3471,$H$3472:$H$3473)</f>
        <v>0</v>
      </c>
      <c r="I3471" s="17"/>
      <c r="J3471" s="17"/>
      <c r="K3471" s="17"/>
      <c r="L3471" s="17"/>
      <c r="M3471" s="17"/>
      <c r="N3471" s="17"/>
      <c r="O3471" s="17"/>
      <c r="P3471" s="17"/>
      <c r="Q3471" s="17"/>
      <c r="R3471" s="17"/>
      <c r="S3471" s="17"/>
      <c r="T3471" s="17"/>
      <c r="U3471" s="17"/>
      <c r="V3471" s="17"/>
      <c r="W3471" s="17"/>
      <c r="X3471" s="17"/>
      <c r="Y3471" s="17"/>
      <c r="Z3471" s="17"/>
      <c r="AA3471" s="17"/>
      <c r="AB3471" s="17"/>
      <c r="AC3471" s="17"/>
      <c r="AD3471" s="17"/>
      <c r="AE3471" s="17"/>
      <c r="AF3471" s="17"/>
      <c r="AG3471" s="17"/>
      <c r="AH3471" s="17"/>
      <c r="AI3471" s="17"/>
      <c r="AJ3471" s="17"/>
      <c r="AK3471" s="17"/>
      <c r="AL3471" s="17"/>
      <c r="AM3471" s="17"/>
      <c r="AN3471" s="17"/>
      <c r="AO3471" s="17"/>
    </row>
    <row r="3472" spans="1:41" s="17" customFormat="1" ht="59.25" hidden="1" customHeight="1" outlineLevel="1" x14ac:dyDescent="0.25">
      <c r="A3472" s="20">
        <v>6876</v>
      </c>
      <c r="B3472" s="8" t="s">
        <v>505</v>
      </c>
      <c r="C3472" s="28" t="s">
        <v>504</v>
      </c>
      <c r="D3472" s="8">
        <v>2019</v>
      </c>
      <c r="E3472" s="8"/>
      <c r="F3472" s="8">
        <v>4342</v>
      </c>
      <c r="G3472" s="59">
        <v>2671.76</v>
      </c>
      <c r="H3472" s="59">
        <v>13180.166999999999</v>
      </c>
    </row>
    <row r="3473" spans="1:41" s="37" customFormat="1" ht="15.75" hidden="1" outlineLevel="1" x14ac:dyDescent="0.25">
      <c r="A3473" s="20"/>
      <c r="B3473" s="8" t="s">
        <v>505</v>
      </c>
      <c r="C3473" s="28"/>
      <c r="D3473" s="8">
        <v>2021</v>
      </c>
      <c r="E3473" s="8"/>
      <c r="F3473" s="8"/>
      <c r="G3473" s="59"/>
      <c r="H3473" s="59"/>
      <c r="I3473" s="17"/>
      <c r="J3473" s="17"/>
      <c r="K3473" s="17"/>
      <c r="L3473" s="17"/>
      <c r="M3473" s="17"/>
      <c r="N3473" s="17"/>
      <c r="O3473" s="17"/>
      <c r="P3473" s="17"/>
      <c r="Q3473" s="17"/>
      <c r="R3473" s="17"/>
      <c r="S3473" s="17"/>
      <c r="T3473" s="17"/>
      <c r="U3473" s="17"/>
      <c r="V3473" s="17"/>
      <c r="W3473" s="17"/>
      <c r="X3473" s="17"/>
      <c r="Y3473" s="17"/>
      <c r="Z3473" s="17"/>
      <c r="AA3473" s="17"/>
      <c r="AB3473" s="17"/>
      <c r="AC3473" s="17"/>
      <c r="AD3473" s="17"/>
      <c r="AE3473" s="17"/>
      <c r="AF3473" s="17"/>
      <c r="AG3473" s="17"/>
      <c r="AH3473" s="17"/>
      <c r="AI3473" s="17"/>
      <c r="AJ3473" s="17"/>
      <c r="AK3473" s="17"/>
      <c r="AL3473" s="17"/>
      <c r="AM3473" s="17"/>
      <c r="AN3473" s="17"/>
      <c r="AO3473" s="17"/>
    </row>
    <row r="3474" spans="1:41" s="17" customFormat="1" ht="15.75" collapsed="1" x14ac:dyDescent="0.25">
      <c r="A3474" s="20"/>
      <c r="B3474" s="123" t="s">
        <v>508</v>
      </c>
      <c r="C3474" s="145" t="s">
        <v>4042</v>
      </c>
      <c r="D3474" s="123"/>
      <c r="E3474" s="123" t="s">
        <v>499</v>
      </c>
      <c r="F3474" s="123"/>
      <c r="G3474" s="123"/>
      <c r="H3474" s="123"/>
    </row>
    <row r="3475" spans="1:41" s="17" customFormat="1" ht="15.75" x14ac:dyDescent="0.25">
      <c r="A3475" s="20"/>
      <c r="B3475" s="124"/>
      <c r="C3475" s="127"/>
      <c r="D3475" s="124"/>
      <c r="E3475" s="124"/>
      <c r="F3475" s="124"/>
      <c r="G3475" s="124"/>
      <c r="H3475" s="124"/>
    </row>
    <row r="3476" spans="1:41" s="17" customFormat="1" ht="15.75" x14ac:dyDescent="0.25">
      <c r="A3476" s="20"/>
      <c r="B3476" s="124"/>
      <c r="C3476" s="127"/>
      <c r="D3476" s="124"/>
      <c r="E3476" s="124"/>
      <c r="F3476" s="124"/>
      <c r="G3476" s="124"/>
      <c r="H3476" s="124"/>
    </row>
    <row r="3477" spans="1:41" s="17" customFormat="1" ht="21.75" customHeight="1" x14ac:dyDescent="0.25">
      <c r="A3477" s="20"/>
      <c r="B3477" s="125"/>
      <c r="C3477" s="128"/>
      <c r="D3477" s="125"/>
      <c r="E3477" s="125"/>
      <c r="F3477" s="125"/>
      <c r="G3477" s="125"/>
      <c r="H3477" s="125"/>
    </row>
    <row r="3478" spans="1:41" s="17" customFormat="1" ht="16.5" customHeight="1" x14ac:dyDescent="0.25">
      <c r="A3478" s="20"/>
      <c r="B3478" s="13" t="s">
        <v>508</v>
      </c>
      <c r="C3478" s="14" t="s">
        <v>1941</v>
      </c>
      <c r="D3478" s="13">
        <v>2019</v>
      </c>
      <c r="E3478" s="13" t="s">
        <v>499</v>
      </c>
      <c r="F3478" s="16">
        <f ca="1">SUMIF($D$3481:$H$3483,$D$3478,$F$3481:$F$3483)</f>
        <v>0</v>
      </c>
      <c r="G3478" s="16">
        <f ca="1">SUMIF($D$3481:$H$3483,$D$3478,$G$3481:$G$3483)</f>
        <v>0</v>
      </c>
      <c r="H3478" s="16">
        <f ca="1">SUMIF($D$3481:$H$3483,$D$3478,$H$3481:$H$3483)</f>
        <v>0</v>
      </c>
    </row>
    <row r="3479" spans="1:41" s="17" customFormat="1" ht="15" customHeight="1" x14ac:dyDescent="0.25">
      <c r="A3479" s="20"/>
      <c r="B3479" s="13" t="s">
        <v>508</v>
      </c>
      <c r="C3479" s="14" t="s">
        <v>1941</v>
      </c>
      <c r="D3479" s="13">
        <v>2020</v>
      </c>
      <c r="E3479" s="13" t="s">
        <v>499</v>
      </c>
      <c r="F3479" s="16">
        <f ca="1">SUMIF($D$3481:$H$3483,$D$3479,$F$3481:$F$3483)</f>
        <v>2506</v>
      </c>
      <c r="G3479" s="16">
        <f ca="1">SUMIF($D$3481:$H$3483,$D$3479,$G$3481:$G$3483)</f>
        <v>421.4</v>
      </c>
      <c r="H3479" s="16">
        <f ca="1">SUMIF($D$3481:$H$3483,$D$3479,$H$3481:$H$3483)</f>
        <v>19066.811000000002</v>
      </c>
    </row>
    <row r="3480" spans="1:41" s="37" customFormat="1" ht="16.5" customHeight="1" x14ac:dyDescent="0.25">
      <c r="A3480" s="20"/>
      <c r="B3480" s="13" t="s">
        <v>508</v>
      </c>
      <c r="C3480" s="14" t="s">
        <v>1941</v>
      </c>
      <c r="D3480" s="13">
        <v>2021</v>
      </c>
      <c r="E3480" s="13" t="s">
        <v>499</v>
      </c>
      <c r="F3480" s="16">
        <f ca="1">SUMIF($D$3481:$H$3483,$D$3480,$F$3481:$F$3483)</f>
        <v>584</v>
      </c>
      <c r="G3480" s="16">
        <f ca="1">SUMIF($D$3481:$H$3483,$D$3480,$G$3481:$G$3483)</f>
        <v>0</v>
      </c>
      <c r="H3480" s="16">
        <f ca="1">SUMIF($D$3481:$H$3483,$D$3480,$H$3481:$H$3483)</f>
        <v>2707</v>
      </c>
      <c r="I3480" s="17"/>
      <c r="J3480" s="17"/>
      <c r="K3480" s="17"/>
      <c r="L3480" s="17"/>
      <c r="M3480" s="17"/>
      <c r="N3480" s="17"/>
      <c r="O3480" s="17"/>
      <c r="P3480" s="17"/>
      <c r="Q3480" s="17"/>
      <c r="R3480" s="17"/>
      <c r="S3480" s="17"/>
      <c r="T3480" s="17"/>
      <c r="U3480" s="17"/>
      <c r="V3480" s="17"/>
      <c r="W3480" s="17"/>
      <c r="X3480" s="17"/>
      <c r="Y3480" s="17"/>
      <c r="Z3480" s="17"/>
      <c r="AA3480" s="17"/>
      <c r="AB3480" s="17"/>
      <c r="AC3480" s="17"/>
      <c r="AD3480" s="17"/>
      <c r="AE3480" s="17"/>
      <c r="AF3480" s="17"/>
      <c r="AG3480" s="17"/>
      <c r="AH3480" s="17"/>
      <c r="AI3480" s="17"/>
      <c r="AJ3480" s="17"/>
      <c r="AK3480" s="17"/>
      <c r="AL3480" s="17"/>
      <c r="AM3480" s="17"/>
      <c r="AN3480" s="17"/>
      <c r="AO3480" s="17"/>
    </row>
    <row r="3481" spans="1:41" s="17" customFormat="1" ht="78.75" hidden="1" outlineLevel="1" x14ac:dyDescent="0.25">
      <c r="A3481" s="20">
        <v>1435</v>
      </c>
      <c r="B3481" s="8" t="s">
        <v>508</v>
      </c>
      <c r="C3481" s="28" t="s">
        <v>4</v>
      </c>
      <c r="D3481" s="8">
        <v>2020</v>
      </c>
      <c r="E3481" s="8" t="s">
        <v>499</v>
      </c>
      <c r="F3481" s="59">
        <v>2506</v>
      </c>
      <c r="G3481" s="59">
        <v>421.4</v>
      </c>
      <c r="H3481" s="59">
        <v>19066.811000000002</v>
      </c>
    </row>
    <row r="3482" spans="1:41" s="17" customFormat="1" ht="78.75" hidden="1" outlineLevel="1" x14ac:dyDescent="0.25">
      <c r="A3482" s="20">
        <v>1437</v>
      </c>
      <c r="B3482" s="8" t="s">
        <v>508</v>
      </c>
      <c r="C3482" s="28" t="s">
        <v>4021</v>
      </c>
      <c r="D3482" s="8">
        <v>2021</v>
      </c>
      <c r="E3482" s="8" t="s">
        <v>499</v>
      </c>
      <c r="F3482" s="59">
        <v>584</v>
      </c>
      <c r="G3482" s="59"/>
      <c r="H3482" s="59">
        <v>2707</v>
      </c>
    </row>
    <row r="3483" spans="1:41" s="17" customFormat="1" ht="15.75" hidden="1" outlineLevel="1" x14ac:dyDescent="0.25">
      <c r="A3483" s="20"/>
      <c r="B3483" s="8" t="s">
        <v>508</v>
      </c>
      <c r="C3483" s="28"/>
      <c r="D3483" s="8">
        <v>2021</v>
      </c>
      <c r="E3483" s="8"/>
      <c r="F3483" s="59"/>
      <c r="G3483" s="59"/>
      <c r="H3483" s="59"/>
    </row>
    <row r="3484" spans="1:41" s="17" customFormat="1" ht="15.75" collapsed="1" x14ac:dyDescent="0.25">
      <c r="A3484" s="20"/>
      <c r="B3484" s="117" t="s">
        <v>509</v>
      </c>
      <c r="C3484" s="136" t="s">
        <v>4043</v>
      </c>
      <c r="D3484" s="117"/>
      <c r="E3484" s="117" t="s">
        <v>499</v>
      </c>
      <c r="F3484" s="117"/>
      <c r="G3484" s="117"/>
      <c r="H3484" s="117"/>
    </row>
    <row r="3485" spans="1:41" s="17" customFormat="1" ht="15.75" x14ac:dyDescent="0.25">
      <c r="A3485" s="20"/>
      <c r="B3485" s="118"/>
      <c r="C3485" s="121"/>
      <c r="D3485" s="118"/>
      <c r="E3485" s="118"/>
      <c r="F3485" s="118"/>
      <c r="G3485" s="118"/>
      <c r="H3485" s="118"/>
    </row>
    <row r="3486" spans="1:41" s="17" customFormat="1" ht="15.75" x14ac:dyDescent="0.25">
      <c r="A3486" s="20"/>
      <c r="B3486" s="118"/>
      <c r="C3486" s="121"/>
      <c r="D3486" s="118"/>
      <c r="E3486" s="118"/>
      <c r="F3486" s="118"/>
      <c r="G3486" s="118"/>
      <c r="H3486" s="118"/>
    </row>
    <row r="3487" spans="1:41" s="17" customFormat="1" ht="6" customHeight="1" x14ac:dyDescent="0.25">
      <c r="A3487" s="20"/>
      <c r="B3487" s="119"/>
      <c r="C3487" s="122"/>
      <c r="D3487" s="119"/>
      <c r="E3487" s="119"/>
      <c r="F3487" s="119"/>
      <c r="G3487" s="119"/>
      <c r="H3487" s="119"/>
    </row>
    <row r="3488" spans="1:41" s="17" customFormat="1" ht="16.5" customHeight="1" x14ac:dyDescent="0.25">
      <c r="A3488" s="20"/>
      <c r="B3488" s="9" t="s">
        <v>509</v>
      </c>
      <c r="C3488" s="10" t="s">
        <v>1941</v>
      </c>
      <c r="D3488" s="9">
        <v>2019</v>
      </c>
      <c r="E3488" s="9" t="s">
        <v>499</v>
      </c>
      <c r="F3488" s="9">
        <v>0</v>
      </c>
      <c r="G3488" s="9">
        <v>0</v>
      </c>
      <c r="H3488" s="9">
        <v>0</v>
      </c>
    </row>
    <row r="3489" spans="1:41" s="17" customFormat="1" ht="16.5" customHeight="1" x14ac:dyDescent="0.25">
      <c r="A3489" s="20"/>
      <c r="B3489" s="9" t="s">
        <v>509</v>
      </c>
      <c r="C3489" s="10" t="s">
        <v>1941</v>
      </c>
      <c r="D3489" s="9">
        <v>2020</v>
      </c>
      <c r="E3489" s="9" t="s">
        <v>499</v>
      </c>
      <c r="F3489" s="9">
        <f>F3491</f>
        <v>5900</v>
      </c>
      <c r="G3489" s="9">
        <f t="shared" ref="G3489:H3489" si="2">G3491</f>
        <v>4425.2</v>
      </c>
      <c r="H3489" s="12">
        <f t="shared" si="2"/>
        <v>49375.053999999996</v>
      </c>
    </row>
    <row r="3490" spans="1:41" s="37" customFormat="1" ht="16.5" customHeight="1" x14ac:dyDescent="0.25">
      <c r="A3490" s="20"/>
      <c r="B3490" s="9" t="s">
        <v>509</v>
      </c>
      <c r="C3490" s="10" t="s">
        <v>1941</v>
      </c>
      <c r="D3490" s="9">
        <v>2021</v>
      </c>
      <c r="E3490" s="9" t="s">
        <v>499</v>
      </c>
      <c r="F3490" s="9">
        <f>SUM(F3492:F3493)</f>
        <v>72</v>
      </c>
      <c r="G3490" s="9">
        <f>SUM(G3492:G3493)</f>
        <v>149</v>
      </c>
      <c r="H3490" s="9">
        <f>SUM(H3492:H3493)</f>
        <v>670</v>
      </c>
      <c r="I3490" s="17"/>
      <c r="J3490" s="17"/>
      <c r="K3490" s="17"/>
      <c r="L3490" s="17"/>
      <c r="M3490" s="17"/>
      <c r="N3490" s="17"/>
      <c r="O3490" s="17"/>
      <c r="P3490" s="17"/>
      <c r="Q3490" s="17"/>
      <c r="R3490" s="17"/>
      <c r="S3490" s="17"/>
      <c r="T3490" s="17"/>
      <c r="U3490" s="17"/>
      <c r="V3490" s="17"/>
      <c r="W3490" s="17"/>
      <c r="X3490" s="17"/>
      <c r="Y3490" s="17"/>
      <c r="Z3490" s="17"/>
      <c r="AA3490" s="17"/>
      <c r="AB3490" s="17"/>
      <c r="AC3490" s="17"/>
      <c r="AD3490" s="17"/>
      <c r="AE3490" s="17"/>
      <c r="AF3490" s="17"/>
      <c r="AG3490" s="17"/>
      <c r="AH3490" s="17"/>
      <c r="AI3490" s="17"/>
      <c r="AJ3490" s="17"/>
      <c r="AK3490" s="17"/>
      <c r="AL3490" s="17"/>
      <c r="AM3490" s="17"/>
      <c r="AN3490" s="17"/>
      <c r="AO3490" s="17"/>
    </row>
    <row r="3491" spans="1:41" s="17" customFormat="1" ht="63" hidden="1" outlineLevel="1" x14ac:dyDescent="0.25">
      <c r="A3491" s="20">
        <v>1437</v>
      </c>
      <c r="B3491" s="8" t="s">
        <v>509</v>
      </c>
      <c r="C3491" s="28" t="s">
        <v>510</v>
      </c>
      <c r="D3491" s="8">
        <v>2020</v>
      </c>
      <c r="E3491" s="8"/>
      <c r="F3491" s="8">
        <v>5900</v>
      </c>
      <c r="G3491" s="8">
        <v>4425.2</v>
      </c>
      <c r="H3491" s="8">
        <v>49375.053999999996</v>
      </c>
    </row>
    <row r="3492" spans="1:41" s="17" customFormat="1" ht="78.75" hidden="1" outlineLevel="1" x14ac:dyDescent="0.25">
      <c r="A3492" s="20">
        <v>9088</v>
      </c>
      <c r="B3492" s="8" t="s">
        <v>509</v>
      </c>
      <c r="C3492" s="28" t="s">
        <v>4020</v>
      </c>
      <c r="D3492" s="8">
        <v>2021</v>
      </c>
      <c r="E3492" s="8" t="s">
        <v>499</v>
      </c>
      <c r="F3492" s="8">
        <v>72</v>
      </c>
      <c r="G3492" s="8">
        <v>149</v>
      </c>
      <c r="H3492" s="8">
        <v>670</v>
      </c>
    </row>
    <row r="3493" spans="1:41" s="17" customFormat="1" ht="15.75" hidden="1" outlineLevel="1" x14ac:dyDescent="0.25">
      <c r="A3493" s="20"/>
      <c r="B3493" s="8" t="s">
        <v>509</v>
      </c>
      <c r="C3493" s="28"/>
      <c r="D3493" s="8">
        <v>2021</v>
      </c>
      <c r="E3493" s="8"/>
      <c r="F3493" s="8"/>
      <c r="G3493" s="8"/>
      <c r="H3493" s="8"/>
    </row>
    <row r="3494" spans="1:41" s="17" customFormat="1" ht="15.75" collapsed="1" x14ac:dyDescent="0.25">
      <c r="A3494" s="20"/>
      <c r="B3494" s="123" t="s">
        <v>511</v>
      </c>
      <c r="C3494" s="126" t="s">
        <v>4044</v>
      </c>
      <c r="D3494" s="123"/>
      <c r="E3494" s="123" t="s">
        <v>499</v>
      </c>
      <c r="F3494" s="123"/>
      <c r="G3494" s="123"/>
      <c r="H3494" s="123"/>
    </row>
    <row r="3495" spans="1:41" s="17" customFormat="1" ht="15.75" x14ac:dyDescent="0.25">
      <c r="A3495" s="20"/>
      <c r="B3495" s="124"/>
      <c r="C3495" s="127"/>
      <c r="D3495" s="124"/>
      <c r="E3495" s="124"/>
      <c r="F3495" s="124"/>
      <c r="G3495" s="124"/>
      <c r="H3495" s="124"/>
    </row>
    <row r="3496" spans="1:41" s="17" customFormat="1" ht="8.25" customHeight="1" x14ac:dyDescent="0.25">
      <c r="A3496" s="20"/>
      <c r="B3496" s="124"/>
      <c r="C3496" s="127"/>
      <c r="D3496" s="124"/>
      <c r="E3496" s="124" t="s">
        <v>499</v>
      </c>
      <c r="F3496" s="124"/>
      <c r="G3496" s="124"/>
      <c r="H3496" s="124"/>
    </row>
    <row r="3497" spans="1:41" s="17" customFormat="1" ht="9.75" customHeight="1" x14ac:dyDescent="0.25">
      <c r="A3497" s="20"/>
      <c r="B3497" s="124"/>
      <c r="C3497" s="127"/>
      <c r="D3497" s="124"/>
      <c r="E3497" s="124"/>
      <c r="F3497" s="124"/>
      <c r="G3497" s="124"/>
      <c r="H3497" s="124"/>
    </row>
    <row r="3498" spans="1:41" s="17" customFormat="1" ht="12.75" customHeight="1" x14ac:dyDescent="0.25">
      <c r="A3498" s="20"/>
      <c r="B3498" s="125"/>
      <c r="C3498" s="128"/>
      <c r="D3498" s="125"/>
      <c r="E3498" s="125"/>
      <c r="F3498" s="125"/>
      <c r="G3498" s="125"/>
      <c r="H3498" s="125"/>
    </row>
    <row r="3499" spans="1:41" s="17" customFormat="1" ht="16.5" customHeight="1" x14ac:dyDescent="0.25">
      <c r="A3499" s="20"/>
      <c r="B3499" s="13" t="s">
        <v>511</v>
      </c>
      <c r="C3499" s="14" t="s">
        <v>1941</v>
      </c>
      <c r="D3499" s="13">
        <v>2019</v>
      </c>
      <c r="E3499" s="13" t="s">
        <v>499</v>
      </c>
      <c r="F3499" s="16">
        <v>0</v>
      </c>
      <c r="G3499" s="16">
        <v>0</v>
      </c>
      <c r="H3499" s="16">
        <v>0</v>
      </c>
    </row>
    <row r="3500" spans="1:41" s="17" customFormat="1" ht="16.5" customHeight="1" x14ac:dyDescent="0.25">
      <c r="A3500" s="20"/>
      <c r="B3500" s="13" t="s">
        <v>511</v>
      </c>
      <c r="C3500" s="14" t="s">
        <v>1941</v>
      </c>
      <c r="D3500" s="13">
        <v>2020</v>
      </c>
      <c r="E3500" s="13" t="s">
        <v>499</v>
      </c>
      <c r="F3500" s="16">
        <f>F3502</f>
        <v>120</v>
      </c>
      <c r="G3500" s="16">
        <f t="shared" ref="G3500:H3500" si="3">G3502</f>
        <v>149</v>
      </c>
      <c r="H3500" s="16">
        <f t="shared" si="3"/>
        <v>257.29025999999999</v>
      </c>
    </row>
    <row r="3501" spans="1:41" s="37" customFormat="1" ht="16.5" customHeight="1" x14ac:dyDescent="0.25">
      <c r="A3501" s="20"/>
      <c r="B3501" s="13" t="s">
        <v>511</v>
      </c>
      <c r="C3501" s="14" t="s">
        <v>1941</v>
      </c>
      <c r="D3501" s="13">
        <v>2021</v>
      </c>
      <c r="E3501" s="13" t="s">
        <v>499</v>
      </c>
      <c r="F3501" s="16">
        <f>SUM(F3503:F3505)</f>
        <v>0</v>
      </c>
      <c r="G3501" s="16">
        <f t="shared" ref="G3501" si="4">SUM(G3503:G3505)</f>
        <v>0</v>
      </c>
      <c r="H3501" s="16">
        <f>SUM(H3503:H3505)</f>
        <v>0</v>
      </c>
      <c r="I3501" s="17"/>
      <c r="J3501" s="17"/>
      <c r="K3501" s="17"/>
      <c r="L3501" s="17"/>
      <c r="M3501" s="17"/>
      <c r="N3501" s="17"/>
      <c r="O3501" s="17"/>
      <c r="P3501" s="17"/>
      <c r="Q3501" s="17"/>
      <c r="R3501" s="17"/>
      <c r="S3501" s="17"/>
      <c r="T3501" s="17"/>
      <c r="U3501" s="17"/>
      <c r="V3501" s="17"/>
      <c r="W3501" s="17"/>
      <c r="X3501" s="17"/>
      <c r="Y3501" s="17"/>
      <c r="Z3501" s="17"/>
      <c r="AA3501" s="17"/>
      <c r="AB3501" s="17"/>
      <c r="AC3501" s="17"/>
      <c r="AD3501" s="17"/>
      <c r="AE3501" s="17"/>
      <c r="AF3501" s="17"/>
      <c r="AG3501" s="17"/>
      <c r="AH3501" s="17"/>
      <c r="AI3501" s="17"/>
      <c r="AJ3501" s="17"/>
      <c r="AK3501" s="17"/>
      <c r="AL3501" s="17"/>
      <c r="AM3501" s="17"/>
      <c r="AN3501" s="17"/>
      <c r="AO3501" s="17"/>
    </row>
    <row r="3502" spans="1:41" s="17" customFormat="1" ht="84.75" hidden="1" customHeight="1" outlineLevel="1" x14ac:dyDescent="0.25">
      <c r="A3502" s="20">
        <v>1624</v>
      </c>
      <c r="B3502" s="9" t="s">
        <v>511</v>
      </c>
      <c r="C3502" s="21" t="s">
        <v>139</v>
      </c>
      <c r="D3502" s="9">
        <v>2020</v>
      </c>
      <c r="E3502" s="9"/>
      <c r="F3502" s="12">
        <v>120</v>
      </c>
      <c r="G3502" s="12">
        <v>149</v>
      </c>
      <c r="H3502" s="12">
        <v>257.29025999999999</v>
      </c>
    </row>
    <row r="3503" spans="1:41" s="37" customFormat="1" ht="15.75" hidden="1" customHeight="1" outlineLevel="1" x14ac:dyDescent="0.25">
      <c r="A3503" s="38"/>
      <c r="B3503" s="32" t="s">
        <v>511</v>
      </c>
      <c r="C3503" s="36"/>
      <c r="D3503" s="32">
        <v>2021</v>
      </c>
      <c r="E3503" s="32"/>
      <c r="F3503" s="35"/>
      <c r="G3503" s="35"/>
      <c r="H3503" s="35"/>
      <c r="I3503" s="17"/>
      <c r="J3503" s="17"/>
      <c r="K3503" s="17"/>
      <c r="L3503" s="17"/>
      <c r="M3503" s="17"/>
      <c r="N3503" s="17"/>
      <c r="O3503" s="17"/>
      <c r="P3503" s="17"/>
      <c r="Q3503" s="17"/>
      <c r="R3503" s="17"/>
      <c r="S3503" s="17"/>
      <c r="T3503" s="17"/>
      <c r="U3503" s="17"/>
      <c r="V3503" s="17"/>
      <c r="W3503" s="17"/>
      <c r="X3503" s="17"/>
      <c r="Y3503" s="17"/>
      <c r="Z3503" s="17"/>
      <c r="AA3503" s="17"/>
      <c r="AB3503" s="17"/>
      <c r="AC3503" s="17"/>
      <c r="AD3503" s="17"/>
      <c r="AE3503" s="17"/>
      <c r="AF3503" s="17"/>
      <c r="AG3503" s="17"/>
      <c r="AH3503" s="17"/>
      <c r="AI3503" s="17"/>
      <c r="AJ3503" s="17"/>
      <c r="AK3503" s="17"/>
      <c r="AL3503" s="17"/>
      <c r="AM3503" s="17"/>
      <c r="AN3503" s="17"/>
      <c r="AO3503" s="17"/>
    </row>
    <row r="3504" spans="1:41" s="37" customFormat="1" ht="15.75" hidden="1" customHeight="1" outlineLevel="1" x14ac:dyDescent="0.25">
      <c r="A3504" s="38"/>
      <c r="B3504" s="32" t="s">
        <v>511</v>
      </c>
      <c r="C3504" s="36"/>
      <c r="D3504" s="32">
        <v>2021</v>
      </c>
      <c r="E3504" s="32"/>
      <c r="F3504" s="35"/>
      <c r="G3504" s="35"/>
      <c r="H3504" s="35"/>
      <c r="I3504" s="17"/>
      <c r="J3504" s="17"/>
      <c r="K3504" s="17"/>
      <c r="L3504" s="17"/>
      <c r="M3504" s="17"/>
      <c r="N3504" s="17"/>
      <c r="O3504" s="17"/>
      <c r="P3504" s="17"/>
      <c r="Q3504" s="17"/>
      <c r="R3504" s="17"/>
      <c r="S3504" s="17"/>
      <c r="T3504" s="17"/>
      <c r="U3504" s="17"/>
      <c r="V3504" s="17"/>
      <c r="W3504" s="17"/>
      <c r="X3504" s="17"/>
      <c r="Y3504" s="17"/>
      <c r="Z3504" s="17"/>
      <c r="AA3504" s="17"/>
      <c r="AB3504" s="17"/>
      <c r="AC3504" s="17"/>
      <c r="AD3504" s="17"/>
      <c r="AE3504" s="17"/>
      <c r="AF3504" s="17"/>
      <c r="AG3504" s="17"/>
      <c r="AH3504" s="17"/>
      <c r="AI3504" s="17"/>
      <c r="AJ3504" s="17"/>
      <c r="AK3504" s="17"/>
      <c r="AL3504" s="17"/>
      <c r="AM3504" s="17"/>
      <c r="AN3504" s="17"/>
      <c r="AO3504" s="17"/>
    </row>
    <row r="3505" spans="1:41" s="37" customFormat="1" ht="15.75" hidden="1" outlineLevel="1" x14ac:dyDescent="0.25">
      <c r="A3505" s="38"/>
      <c r="B3505" s="32" t="s">
        <v>511</v>
      </c>
      <c r="C3505" s="36"/>
      <c r="D3505" s="32">
        <v>2021</v>
      </c>
      <c r="E3505" s="32"/>
      <c r="F3505" s="35"/>
      <c r="G3505" s="35"/>
      <c r="H3505" s="35"/>
      <c r="I3505" s="17"/>
      <c r="J3505" s="17"/>
      <c r="K3505" s="17"/>
      <c r="L3505" s="17"/>
      <c r="M3505" s="17"/>
      <c r="N3505" s="17"/>
      <c r="O3505" s="17"/>
      <c r="P3505" s="17"/>
      <c r="Q3505" s="17"/>
      <c r="R3505" s="17"/>
      <c r="S3505" s="17"/>
      <c r="T3505" s="17"/>
      <c r="U3505" s="17"/>
      <c r="V3505" s="17"/>
      <c r="W3505" s="17"/>
      <c r="X3505" s="17"/>
      <c r="Y3505" s="17"/>
      <c r="Z3505" s="17"/>
      <c r="AA3505" s="17"/>
      <c r="AB3505" s="17"/>
      <c r="AC3505" s="17"/>
      <c r="AD3505" s="17"/>
      <c r="AE3505" s="17"/>
      <c r="AF3505" s="17"/>
      <c r="AG3505" s="17"/>
      <c r="AH3505" s="17"/>
      <c r="AI3505" s="17"/>
      <c r="AJ3505" s="17"/>
      <c r="AK3505" s="17"/>
      <c r="AL3505" s="17"/>
      <c r="AM3505" s="17"/>
      <c r="AN3505" s="17"/>
      <c r="AO3505" s="17"/>
    </row>
    <row r="3506" spans="1:41" s="17" customFormat="1" ht="15.75" collapsed="1" x14ac:dyDescent="0.25">
      <c r="A3506" s="20"/>
      <c r="B3506" s="117" t="s">
        <v>512</v>
      </c>
      <c r="C3506" s="120" t="s">
        <v>4045</v>
      </c>
      <c r="D3506" s="117"/>
      <c r="E3506" s="117" t="s">
        <v>499</v>
      </c>
      <c r="F3506" s="117"/>
      <c r="G3506" s="117"/>
      <c r="H3506" s="117"/>
    </row>
    <row r="3507" spans="1:41" s="17" customFormat="1" ht="15.75" x14ac:dyDescent="0.25">
      <c r="A3507" s="20"/>
      <c r="B3507" s="118"/>
      <c r="C3507" s="121"/>
      <c r="D3507" s="118"/>
      <c r="E3507" s="118" t="s">
        <v>499</v>
      </c>
      <c r="F3507" s="118"/>
      <c r="G3507" s="118"/>
      <c r="H3507" s="118"/>
    </row>
    <row r="3508" spans="1:41" s="17" customFormat="1" ht="15.75" x14ac:dyDescent="0.25">
      <c r="A3508" s="20"/>
      <c r="B3508" s="118"/>
      <c r="C3508" s="121"/>
      <c r="D3508" s="118"/>
      <c r="E3508" s="118"/>
      <c r="F3508" s="118"/>
      <c r="G3508" s="118"/>
      <c r="H3508" s="118"/>
    </row>
    <row r="3509" spans="1:41" s="17" customFormat="1" ht="15.75" x14ac:dyDescent="0.25">
      <c r="A3509" s="20"/>
      <c r="B3509" s="119"/>
      <c r="C3509" s="122"/>
      <c r="D3509" s="119"/>
      <c r="E3509" s="119"/>
      <c r="F3509" s="119"/>
      <c r="G3509" s="119"/>
      <c r="H3509" s="119"/>
    </row>
    <row r="3510" spans="1:41" s="17" customFormat="1" ht="16.5" customHeight="1" x14ac:dyDescent="0.25">
      <c r="A3510" s="20"/>
      <c r="B3510" s="9" t="s">
        <v>512</v>
      </c>
      <c r="C3510" s="10" t="s">
        <v>1941</v>
      </c>
      <c r="D3510" s="9">
        <v>2019</v>
      </c>
      <c r="E3510" s="9" t="s">
        <v>499</v>
      </c>
      <c r="F3510" s="9">
        <v>0</v>
      </c>
      <c r="G3510" s="9">
        <v>0</v>
      </c>
      <c r="H3510" s="9">
        <v>0</v>
      </c>
    </row>
    <row r="3511" spans="1:41" s="17" customFormat="1" ht="16.5" customHeight="1" x14ac:dyDescent="0.25">
      <c r="A3511" s="20"/>
      <c r="B3511" s="9" t="s">
        <v>512</v>
      </c>
      <c r="C3511" s="10" t="s">
        <v>1941</v>
      </c>
      <c r="D3511" s="9">
        <v>2020</v>
      </c>
      <c r="E3511" s="9" t="s">
        <v>499</v>
      </c>
      <c r="F3511" s="9">
        <f>F3513</f>
        <v>710</v>
      </c>
      <c r="G3511" s="9">
        <f t="shared" ref="G3511:H3511" si="5">G3513</f>
        <v>93</v>
      </c>
      <c r="H3511" s="12">
        <f t="shared" si="5"/>
        <v>3802.2521099999999</v>
      </c>
    </row>
    <row r="3512" spans="1:41" s="37" customFormat="1" ht="16.5" customHeight="1" x14ac:dyDescent="0.25">
      <c r="A3512" s="20"/>
      <c r="B3512" s="9" t="s">
        <v>512</v>
      </c>
      <c r="C3512" s="10" t="s">
        <v>1941</v>
      </c>
      <c r="D3512" s="9">
        <v>2021</v>
      </c>
      <c r="E3512" s="9" t="s">
        <v>499</v>
      </c>
      <c r="F3512" s="9">
        <f>SUM(F3514:F3516)</f>
        <v>0</v>
      </c>
      <c r="G3512" s="9">
        <f t="shared" ref="G3512:H3512" si="6">SUM(G3514:G3516)</f>
        <v>0</v>
      </c>
      <c r="H3512" s="9">
        <f t="shared" si="6"/>
        <v>0</v>
      </c>
      <c r="I3512" s="17"/>
      <c r="J3512" s="17"/>
      <c r="K3512" s="17"/>
      <c r="L3512" s="17"/>
      <c r="M3512" s="17"/>
      <c r="N3512" s="17"/>
      <c r="O3512" s="17"/>
      <c r="P3512" s="17"/>
      <c r="Q3512" s="17"/>
      <c r="R3512" s="17"/>
      <c r="S3512" s="17"/>
      <c r="T3512" s="17"/>
      <c r="U3512" s="17"/>
      <c r="V3512" s="17"/>
      <c r="W3512" s="17"/>
      <c r="X3512" s="17"/>
      <c r="Y3512" s="17"/>
      <c r="Z3512" s="17"/>
      <c r="AA3512" s="17"/>
      <c r="AB3512" s="17"/>
      <c r="AC3512" s="17"/>
      <c r="AD3512" s="17"/>
      <c r="AE3512" s="17"/>
      <c r="AF3512" s="17"/>
      <c r="AG3512" s="17"/>
      <c r="AH3512" s="17"/>
      <c r="AI3512" s="17"/>
      <c r="AJ3512" s="17"/>
      <c r="AK3512" s="17"/>
      <c r="AL3512" s="17"/>
      <c r="AM3512" s="17"/>
      <c r="AN3512" s="17"/>
      <c r="AO3512" s="17"/>
    </row>
    <row r="3513" spans="1:41" s="17" customFormat="1" ht="47.25" hidden="1" outlineLevel="1" x14ac:dyDescent="0.25">
      <c r="A3513" s="20">
        <v>1712</v>
      </c>
      <c r="B3513" s="8" t="s">
        <v>512</v>
      </c>
      <c r="C3513" s="28" t="s">
        <v>513</v>
      </c>
      <c r="D3513" s="8">
        <v>2020</v>
      </c>
      <c r="E3513" s="8"/>
      <c r="F3513" s="8">
        <v>710</v>
      </c>
      <c r="G3513" s="8">
        <v>93</v>
      </c>
      <c r="H3513" s="8">
        <v>3802.2521099999999</v>
      </c>
    </row>
    <row r="3514" spans="1:41" s="17" customFormat="1" ht="15.75" hidden="1" outlineLevel="1" x14ac:dyDescent="0.25">
      <c r="A3514" s="20"/>
      <c r="B3514" s="8" t="s">
        <v>512</v>
      </c>
      <c r="C3514" s="28"/>
      <c r="D3514" s="8">
        <v>2021</v>
      </c>
      <c r="E3514" s="8"/>
      <c r="F3514" s="8"/>
      <c r="G3514" s="8"/>
      <c r="H3514" s="8"/>
    </row>
    <row r="3515" spans="1:41" s="17" customFormat="1" ht="15.75" hidden="1" outlineLevel="1" x14ac:dyDescent="0.25">
      <c r="A3515" s="20"/>
      <c r="B3515" s="8" t="s">
        <v>512</v>
      </c>
      <c r="C3515" s="28"/>
      <c r="D3515" s="8">
        <v>2021</v>
      </c>
      <c r="E3515" s="8"/>
      <c r="F3515" s="8"/>
      <c r="G3515" s="8"/>
      <c r="H3515" s="8"/>
    </row>
    <row r="3516" spans="1:41" s="17" customFormat="1" ht="15.75" hidden="1" outlineLevel="1" x14ac:dyDescent="0.25">
      <c r="A3516" s="20"/>
      <c r="B3516" s="8" t="s">
        <v>512</v>
      </c>
      <c r="C3516" s="28"/>
      <c r="D3516" s="8">
        <v>2021</v>
      </c>
      <c r="E3516" s="8"/>
      <c r="F3516" s="8"/>
      <c r="G3516" s="8"/>
      <c r="H3516" s="8"/>
    </row>
    <row r="3517" spans="1:41" s="18" customFormat="1" ht="26.25" customHeight="1" collapsed="1" x14ac:dyDescent="0.25">
      <c r="A3517" s="63"/>
      <c r="B3517" s="87"/>
      <c r="C3517" s="88" t="s">
        <v>4047</v>
      </c>
      <c r="D3517" s="20"/>
      <c r="E3517" s="20"/>
      <c r="F3517" s="20"/>
      <c r="G3517" s="20"/>
      <c r="H3517" s="20"/>
      <c r="I3517" s="17"/>
      <c r="J3517" s="17"/>
      <c r="K3517" s="17"/>
      <c r="L3517" s="17"/>
      <c r="M3517" s="17"/>
      <c r="N3517" s="17"/>
      <c r="O3517" s="17"/>
      <c r="P3517" s="17"/>
      <c r="Q3517" s="17"/>
      <c r="R3517" s="17"/>
      <c r="S3517" s="17"/>
      <c r="T3517" s="17"/>
      <c r="U3517" s="17"/>
      <c r="V3517" s="17"/>
      <c r="W3517" s="17"/>
      <c r="X3517" s="17"/>
      <c r="Y3517" s="17"/>
      <c r="Z3517" s="17"/>
      <c r="AA3517" s="17"/>
      <c r="AB3517" s="17"/>
      <c r="AC3517" s="17"/>
      <c r="AD3517" s="17"/>
      <c r="AE3517" s="17"/>
      <c r="AF3517" s="17"/>
      <c r="AG3517" s="17"/>
      <c r="AH3517" s="17"/>
      <c r="AI3517" s="17"/>
      <c r="AJ3517" s="17"/>
      <c r="AK3517" s="17"/>
      <c r="AL3517" s="17"/>
      <c r="AM3517" s="17"/>
      <c r="AN3517" s="17"/>
      <c r="AO3517" s="17"/>
    </row>
    <row r="3518" spans="1:41" s="18" customFormat="1" ht="15.75" x14ac:dyDescent="0.25">
      <c r="A3518" s="63"/>
      <c r="B3518" s="123" t="s">
        <v>516</v>
      </c>
      <c r="C3518" s="126" t="s">
        <v>4049</v>
      </c>
      <c r="D3518" s="126"/>
      <c r="E3518" s="123" t="s">
        <v>499</v>
      </c>
      <c r="F3518" s="126"/>
      <c r="G3518" s="126"/>
      <c r="H3518" s="126"/>
      <c r="I3518" s="17"/>
      <c r="J3518" s="17"/>
      <c r="K3518" s="17"/>
      <c r="L3518" s="17"/>
      <c r="M3518" s="17"/>
      <c r="N3518" s="17"/>
      <c r="O3518" s="17"/>
      <c r="P3518" s="17"/>
      <c r="Q3518" s="17"/>
      <c r="R3518" s="17"/>
      <c r="S3518" s="17"/>
      <c r="T3518" s="17"/>
      <c r="U3518" s="17"/>
      <c r="V3518" s="17"/>
      <c r="W3518" s="17"/>
      <c r="X3518" s="17"/>
      <c r="Y3518" s="17"/>
      <c r="Z3518" s="17"/>
      <c r="AA3518" s="17"/>
      <c r="AB3518" s="17"/>
      <c r="AC3518" s="17"/>
      <c r="AD3518" s="17"/>
      <c r="AE3518" s="17"/>
      <c r="AF3518" s="17"/>
      <c r="AG3518" s="17"/>
      <c r="AH3518" s="17"/>
      <c r="AI3518" s="17"/>
      <c r="AJ3518" s="17"/>
      <c r="AK3518" s="17"/>
      <c r="AL3518" s="17"/>
      <c r="AM3518" s="17"/>
      <c r="AN3518" s="17"/>
      <c r="AO3518" s="17"/>
    </row>
    <row r="3519" spans="1:41" s="18" customFormat="1" ht="15.75" x14ac:dyDescent="0.25">
      <c r="A3519" s="64"/>
      <c r="B3519" s="124"/>
      <c r="C3519" s="127"/>
      <c r="D3519" s="127"/>
      <c r="E3519" s="124" t="s">
        <v>499</v>
      </c>
      <c r="F3519" s="127"/>
      <c r="G3519" s="127"/>
      <c r="H3519" s="127"/>
      <c r="I3519" s="17"/>
      <c r="J3519" s="17"/>
      <c r="K3519" s="17"/>
      <c r="L3519" s="17"/>
      <c r="M3519" s="17"/>
      <c r="N3519" s="17"/>
      <c r="O3519" s="17"/>
      <c r="P3519" s="17"/>
      <c r="Q3519" s="17"/>
      <c r="R3519" s="17"/>
      <c r="S3519" s="17"/>
      <c r="T3519" s="17"/>
      <c r="U3519" s="17"/>
      <c r="V3519" s="17"/>
      <c r="W3519" s="17"/>
      <c r="X3519" s="17"/>
      <c r="Y3519" s="17"/>
      <c r="Z3519" s="17"/>
      <c r="AA3519" s="17"/>
      <c r="AB3519" s="17"/>
      <c r="AC3519" s="17"/>
      <c r="AD3519" s="17"/>
      <c r="AE3519" s="17"/>
      <c r="AF3519" s="17"/>
      <c r="AG3519" s="17"/>
      <c r="AH3519" s="17"/>
      <c r="AI3519" s="17"/>
      <c r="AJ3519" s="17"/>
      <c r="AK3519" s="17"/>
      <c r="AL3519" s="17"/>
      <c r="AM3519" s="17"/>
      <c r="AN3519" s="17"/>
      <c r="AO3519" s="17"/>
    </row>
    <row r="3520" spans="1:41" s="18" customFormat="1" ht="15.75" x14ac:dyDescent="0.25">
      <c r="A3520" s="63"/>
      <c r="B3520" s="124"/>
      <c r="C3520" s="127"/>
      <c r="D3520" s="127"/>
      <c r="E3520" s="124"/>
      <c r="F3520" s="127"/>
      <c r="G3520" s="127"/>
      <c r="H3520" s="127"/>
      <c r="I3520" s="17"/>
      <c r="J3520" s="17"/>
      <c r="K3520" s="17"/>
      <c r="L3520" s="17"/>
      <c r="M3520" s="17"/>
      <c r="N3520" s="17"/>
      <c r="O3520" s="17"/>
      <c r="P3520" s="17"/>
      <c r="Q3520" s="17"/>
      <c r="R3520" s="17"/>
      <c r="S3520" s="17"/>
      <c r="T3520" s="17"/>
      <c r="U3520" s="17"/>
      <c r="V3520" s="17"/>
      <c r="W3520" s="17"/>
      <c r="X3520" s="17"/>
      <c r="Y3520" s="17"/>
      <c r="Z3520" s="17"/>
      <c r="AA3520" s="17"/>
      <c r="AB3520" s="17"/>
      <c r="AC3520" s="17"/>
      <c r="AD3520" s="17"/>
      <c r="AE3520" s="17"/>
      <c r="AF3520" s="17"/>
      <c r="AG3520" s="17"/>
      <c r="AH3520" s="17"/>
      <c r="AI3520" s="17"/>
      <c r="AJ3520" s="17"/>
      <c r="AK3520" s="17"/>
      <c r="AL3520" s="17"/>
      <c r="AM3520" s="17"/>
      <c r="AN3520" s="17"/>
      <c r="AO3520" s="17"/>
    </row>
    <row r="3521" spans="1:41" s="18" customFormat="1" ht="15.75" x14ac:dyDescent="0.25">
      <c r="A3521" s="63"/>
      <c r="B3521" s="125"/>
      <c r="C3521" s="128"/>
      <c r="D3521" s="128"/>
      <c r="E3521" s="125"/>
      <c r="F3521" s="128"/>
      <c r="G3521" s="128"/>
      <c r="H3521" s="128"/>
      <c r="I3521" s="17"/>
      <c r="J3521" s="17"/>
      <c r="K3521" s="17"/>
      <c r="L3521" s="17"/>
      <c r="M3521" s="17"/>
      <c r="N3521" s="17"/>
      <c r="O3521" s="17"/>
      <c r="P3521" s="17"/>
      <c r="Q3521" s="17"/>
      <c r="R3521" s="17"/>
      <c r="S3521" s="17"/>
      <c r="T3521" s="17"/>
      <c r="U3521" s="17"/>
      <c r="V3521" s="17"/>
      <c r="W3521" s="17"/>
      <c r="X3521" s="17"/>
      <c r="Y3521" s="17"/>
      <c r="Z3521" s="17"/>
      <c r="AA3521" s="17"/>
      <c r="AB3521" s="17"/>
      <c r="AC3521" s="17"/>
      <c r="AD3521" s="17"/>
      <c r="AE3521" s="17"/>
      <c r="AF3521" s="17"/>
      <c r="AG3521" s="17"/>
      <c r="AH3521" s="17"/>
      <c r="AI3521" s="17"/>
      <c r="AJ3521" s="17"/>
      <c r="AK3521" s="17"/>
      <c r="AL3521" s="17"/>
      <c r="AM3521" s="17"/>
      <c r="AN3521" s="17"/>
      <c r="AO3521" s="17"/>
    </row>
    <row r="3522" spans="1:41" s="18" customFormat="1" ht="16.5" customHeight="1" x14ac:dyDescent="0.25">
      <c r="A3522" s="63"/>
      <c r="B3522" s="13" t="s">
        <v>516</v>
      </c>
      <c r="C3522" s="14" t="s">
        <v>1941</v>
      </c>
      <c r="D3522" s="13">
        <v>2019</v>
      </c>
      <c r="E3522" s="13" t="s">
        <v>499</v>
      </c>
      <c r="F3522" s="13">
        <f ca="1">SUMIF($D$3525:$H$3528,$D$3522,$F$3525:$F$3528)</f>
        <v>367</v>
      </c>
      <c r="G3522" s="13">
        <f ca="1">SUMIF($D$3525:$H$3528,$D$3522,$G$3525:$G$3528)</f>
        <v>298</v>
      </c>
      <c r="H3522" s="13">
        <f ca="1">SUMIF($D$3525:$H$3528,$D$3522,$H$3525:$H$3528)</f>
        <v>939.80200000000002</v>
      </c>
      <c r="I3522" s="17"/>
      <c r="J3522" s="17"/>
      <c r="K3522" s="17"/>
      <c r="L3522" s="17"/>
      <c r="M3522" s="17"/>
      <c r="N3522" s="17"/>
      <c r="O3522" s="17"/>
      <c r="P3522" s="17"/>
      <c r="Q3522" s="17"/>
      <c r="R3522" s="17"/>
      <c r="S3522" s="17"/>
      <c r="T3522" s="17"/>
      <c r="U3522" s="17"/>
      <c r="V3522" s="17"/>
      <c r="W3522" s="17"/>
      <c r="X3522" s="17"/>
      <c r="Y3522" s="17"/>
      <c r="Z3522" s="17"/>
      <c r="AA3522" s="17"/>
      <c r="AB3522" s="17"/>
      <c r="AC3522" s="17"/>
      <c r="AD3522" s="17"/>
      <c r="AE3522" s="17"/>
      <c r="AF3522" s="17"/>
      <c r="AG3522" s="17"/>
      <c r="AH3522" s="17"/>
      <c r="AI3522" s="17"/>
      <c r="AJ3522" s="17"/>
      <c r="AK3522" s="17"/>
      <c r="AL3522" s="17"/>
      <c r="AM3522" s="17"/>
      <c r="AN3522" s="17"/>
      <c r="AO3522" s="17"/>
    </row>
    <row r="3523" spans="1:41" s="18" customFormat="1" ht="16.5" customHeight="1" x14ac:dyDescent="0.25">
      <c r="A3523" s="63"/>
      <c r="B3523" s="13" t="s">
        <v>516</v>
      </c>
      <c r="C3523" s="14" t="s">
        <v>1941</v>
      </c>
      <c r="D3523" s="13">
        <v>2020</v>
      </c>
      <c r="E3523" s="13" t="s">
        <v>499</v>
      </c>
      <c r="F3523" s="13">
        <f ca="1">SUMIF($D$3525:$H$3528,$D$3523,$F$3525:$F$3528)</f>
        <v>0</v>
      </c>
      <c r="G3523" s="16">
        <f ca="1">SUMIF($D$3525:$H$3528,$D$3523,$G$3525:$G$3528)</f>
        <v>0</v>
      </c>
      <c r="H3523" s="16">
        <f ca="1">SUMIF($D$3525:$H$3528,$D$3523,$H$3525:$H$3528)</f>
        <v>0</v>
      </c>
      <c r="I3523" s="17"/>
      <c r="J3523" s="17"/>
      <c r="K3523" s="17"/>
      <c r="L3523" s="17"/>
      <c r="M3523" s="17"/>
      <c r="N3523" s="17"/>
      <c r="O3523" s="17"/>
      <c r="P3523" s="17"/>
      <c r="Q3523" s="17"/>
      <c r="R3523" s="17"/>
      <c r="S3523" s="17"/>
      <c r="T3523" s="17"/>
      <c r="U3523" s="17"/>
      <c r="V3523" s="17"/>
      <c r="W3523" s="17"/>
      <c r="X3523" s="17"/>
      <c r="Y3523" s="17"/>
      <c r="Z3523" s="17"/>
      <c r="AA3523" s="17"/>
      <c r="AB3523" s="17"/>
      <c r="AC3523" s="17"/>
      <c r="AD3523" s="17"/>
      <c r="AE3523" s="17"/>
      <c r="AF3523" s="17"/>
      <c r="AG3523" s="17"/>
      <c r="AH3523" s="17"/>
      <c r="AI3523" s="17"/>
      <c r="AJ3523" s="17"/>
      <c r="AK3523" s="17"/>
      <c r="AL3523" s="17"/>
      <c r="AM3523" s="17"/>
      <c r="AN3523" s="17"/>
      <c r="AO3523" s="17"/>
    </row>
    <row r="3524" spans="1:41" s="37" customFormat="1" ht="16.5" customHeight="1" x14ac:dyDescent="0.25">
      <c r="A3524" s="20"/>
      <c r="B3524" s="13" t="s">
        <v>516</v>
      </c>
      <c r="C3524" s="14" t="s">
        <v>1941</v>
      </c>
      <c r="D3524" s="13">
        <v>2021</v>
      </c>
      <c r="E3524" s="13" t="s">
        <v>499</v>
      </c>
      <c r="F3524" s="13">
        <f ca="1">SUMIF($D$3525:$H$3528,$D$3524,$F$3525:$F$3528)</f>
        <v>12295</v>
      </c>
      <c r="G3524" s="13">
        <f ca="1">SUMIF($D$3525:$H$3528,$D$3524,$G$3525:$G$3528)</f>
        <v>712</v>
      </c>
      <c r="H3524" s="13">
        <f ca="1">SUMIF($D$3525:$H$3528,$D$3524,$H$3525:$H$3528)</f>
        <v>38335</v>
      </c>
      <c r="I3524" s="17"/>
      <c r="J3524" s="17"/>
      <c r="K3524" s="17"/>
      <c r="L3524" s="17"/>
      <c r="M3524" s="17"/>
      <c r="N3524" s="17"/>
      <c r="O3524" s="17"/>
      <c r="P3524" s="17"/>
      <c r="Q3524" s="17"/>
      <c r="R3524" s="17"/>
      <c r="S3524" s="17"/>
      <c r="T3524" s="17"/>
      <c r="U3524" s="17"/>
      <c r="V3524" s="17"/>
      <c r="W3524" s="17"/>
      <c r="X3524" s="17"/>
      <c r="Y3524" s="17"/>
      <c r="Z3524" s="17"/>
      <c r="AA3524" s="17"/>
      <c r="AB3524" s="17"/>
      <c r="AC3524" s="17"/>
      <c r="AD3524" s="17"/>
      <c r="AE3524" s="17"/>
      <c r="AF3524" s="17"/>
      <c r="AG3524" s="17"/>
      <c r="AH3524" s="17"/>
      <c r="AI3524" s="17"/>
      <c r="AJ3524" s="17"/>
      <c r="AK3524" s="17"/>
      <c r="AL3524" s="17"/>
      <c r="AM3524" s="17"/>
      <c r="AN3524" s="17"/>
      <c r="AO3524" s="17"/>
    </row>
    <row r="3525" spans="1:41" s="7" customFormat="1" ht="46.5" hidden="1" customHeight="1" outlineLevel="1" x14ac:dyDescent="0.25">
      <c r="A3525" s="6">
        <v>2062</v>
      </c>
      <c r="B3525" s="13" t="s">
        <v>516</v>
      </c>
      <c r="C3525" s="14" t="s">
        <v>1700</v>
      </c>
      <c r="D3525" s="13">
        <v>2019</v>
      </c>
      <c r="E3525" s="13"/>
      <c r="F3525" s="13">
        <v>185</v>
      </c>
      <c r="G3525" s="13">
        <v>150</v>
      </c>
      <c r="H3525" s="53">
        <v>650.80200000000002</v>
      </c>
    </row>
    <row r="3526" spans="1:41" s="7" customFormat="1" ht="12" hidden="1" customHeight="1" outlineLevel="1" x14ac:dyDescent="0.25">
      <c r="A3526" s="6"/>
      <c r="B3526" s="8"/>
      <c r="C3526" s="54"/>
      <c r="D3526" s="8"/>
      <c r="E3526" s="8"/>
      <c r="F3526" s="8"/>
      <c r="G3526" s="8"/>
      <c r="H3526" s="8"/>
    </row>
    <row r="3527" spans="1:41" s="18" customFormat="1" ht="63" hidden="1" outlineLevel="1" x14ac:dyDescent="0.25">
      <c r="A3527" s="20">
        <v>1526</v>
      </c>
      <c r="B3527" s="13" t="s">
        <v>516</v>
      </c>
      <c r="C3527" s="23" t="s">
        <v>517</v>
      </c>
      <c r="D3527" s="13">
        <v>2019</v>
      </c>
      <c r="E3527" s="13"/>
      <c r="F3527" s="13">
        <v>182</v>
      </c>
      <c r="G3527" s="16">
        <v>148</v>
      </c>
      <c r="H3527" s="53">
        <v>289</v>
      </c>
      <c r="I3527" s="17"/>
      <c r="J3527" s="17"/>
      <c r="K3527" s="17"/>
      <c r="L3527" s="17"/>
      <c r="M3527" s="17"/>
      <c r="N3527" s="17"/>
      <c r="O3527" s="17"/>
      <c r="P3527" s="17"/>
      <c r="Q3527" s="17"/>
      <c r="R3527" s="17"/>
      <c r="S3527" s="17"/>
      <c r="T3527" s="17"/>
      <c r="U3527" s="17"/>
      <c r="V3527" s="17"/>
      <c r="W3527" s="17"/>
      <c r="X3527" s="17"/>
      <c r="Y3527" s="17"/>
      <c r="Z3527" s="17"/>
      <c r="AA3527" s="17"/>
      <c r="AB3527" s="17"/>
      <c r="AC3527" s="17"/>
      <c r="AD3527" s="17"/>
      <c r="AE3527" s="17"/>
      <c r="AF3527" s="17"/>
      <c r="AG3527" s="17"/>
      <c r="AH3527" s="17"/>
      <c r="AI3527" s="17"/>
      <c r="AJ3527" s="17"/>
      <c r="AK3527" s="17"/>
      <c r="AL3527" s="17"/>
      <c r="AM3527" s="17"/>
      <c r="AN3527" s="17"/>
      <c r="AO3527" s="17"/>
    </row>
    <row r="3528" spans="1:41" s="7" customFormat="1" ht="63" hidden="1" outlineLevel="1" x14ac:dyDescent="0.25">
      <c r="A3528" s="61">
        <v>9573</v>
      </c>
      <c r="B3528" s="32" t="s">
        <v>516</v>
      </c>
      <c r="C3528" s="34" t="s">
        <v>2838</v>
      </c>
      <c r="D3528" s="32">
        <v>2021</v>
      </c>
      <c r="E3528" s="32"/>
      <c r="F3528" s="32">
        <v>12295</v>
      </c>
      <c r="G3528" s="32">
        <v>712</v>
      </c>
      <c r="H3528" s="32">
        <v>38335</v>
      </c>
    </row>
    <row r="3529" spans="1:41" s="17" customFormat="1" ht="15.75" collapsed="1" x14ac:dyDescent="0.25">
      <c r="A3529" s="20"/>
      <c r="B3529" s="117" t="s">
        <v>514</v>
      </c>
      <c r="C3529" s="120" t="s">
        <v>4050</v>
      </c>
      <c r="D3529" s="120"/>
      <c r="E3529" s="117" t="s">
        <v>499</v>
      </c>
      <c r="F3529" s="120"/>
      <c r="G3529" s="120"/>
      <c r="H3529" s="120"/>
    </row>
    <row r="3530" spans="1:41" s="18" customFormat="1" ht="15.75" x14ac:dyDescent="0.25">
      <c r="A3530" s="64"/>
      <c r="B3530" s="118"/>
      <c r="C3530" s="121"/>
      <c r="D3530" s="121"/>
      <c r="E3530" s="118" t="s">
        <v>499</v>
      </c>
      <c r="F3530" s="121"/>
      <c r="G3530" s="121"/>
      <c r="H3530" s="121"/>
      <c r="I3530" s="17"/>
      <c r="J3530" s="17"/>
      <c r="K3530" s="17"/>
      <c r="L3530" s="17"/>
      <c r="M3530" s="17"/>
      <c r="N3530" s="17"/>
      <c r="O3530" s="17"/>
      <c r="P3530" s="17"/>
      <c r="Q3530" s="17"/>
      <c r="R3530" s="17"/>
      <c r="S3530" s="17"/>
      <c r="T3530" s="17"/>
      <c r="U3530" s="17"/>
      <c r="V3530" s="17"/>
      <c r="W3530" s="17"/>
      <c r="X3530" s="17"/>
      <c r="Y3530" s="17"/>
      <c r="Z3530" s="17"/>
      <c r="AA3530" s="17"/>
      <c r="AB3530" s="17"/>
      <c r="AC3530" s="17"/>
      <c r="AD3530" s="17"/>
      <c r="AE3530" s="17"/>
      <c r="AF3530" s="17"/>
      <c r="AG3530" s="17"/>
      <c r="AH3530" s="17"/>
      <c r="AI3530" s="17"/>
      <c r="AJ3530" s="17"/>
      <c r="AK3530" s="17"/>
      <c r="AL3530" s="17"/>
      <c r="AM3530" s="17"/>
      <c r="AN3530" s="17"/>
      <c r="AO3530" s="17"/>
    </row>
    <row r="3531" spans="1:41" s="18" customFormat="1" ht="15.75" x14ac:dyDescent="0.25">
      <c r="A3531" s="63"/>
      <c r="B3531" s="118"/>
      <c r="C3531" s="121"/>
      <c r="D3531" s="121"/>
      <c r="E3531" s="118"/>
      <c r="F3531" s="121"/>
      <c r="G3531" s="121"/>
      <c r="H3531" s="121"/>
      <c r="I3531" s="17"/>
      <c r="J3531" s="17"/>
      <c r="K3531" s="17"/>
      <c r="L3531" s="17"/>
      <c r="M3531" s="17"/>
      <c r="N3531" s="17"/>
      <c r="O3531" s="17"/>
      <c r="P3531" s="17"/>
      <c r="Q3531" s="17"/>
      <c r="R3531" s="17"/>
      <c r="S3531" s="17"/>
      <c r="T3531" s="17"/>
      <c r="U3531" s="17"/>
      <c r="V3531" s="17"/>
      <c r="W3531" s="17"/>
      <c r="X3531" s="17"/>
      <c r="Y3531" s="17"/>
      <c r="Z3531" s="17"/>
      <c r="AA3531" s="17"/>
      <c r="AB3531" s="17"/>
      <c r="AC3531" s="17"/>
      <c r="AD3531" s="17"/>
      <c r="AE3531" s="17"/>
      <c r="AF3531" s="17"/>
      <c r="AG3531" s="17"/>
      <c r="AH3531" s="17"/>
      <c r="AI3531" s="17"/>
      <c r="AJ3531" s="17"/>
      <c r="AK3531" s="17"/>
      <c r="AL3531" s="17"/>
      <c r="AM3531" s="17"/>
      <c r="AN3531" s="17"/>
      <c r="AO3531" s="17"/>
    </row>
    <row r="3532" spans="1:41" s="18" customFormat="1" ht="15.75" x14ac:dyDescent="0.25">
      <c r="A3532" s="63"/>
      <c r="B3532" s="119"/>
      <c r="C3532" s="122"/>
      <c r="D3532" s="122"/>
      <c r="E3532" s="119"/>
      <c r="F3532" s="122"/>
      <c r="G3532" s="122"/>
      <c r="H3532" s="122"/>
      <c r="I3532" s="17"/>
      <c r="J3532" s="17"/>
      <c r="K3532" s="17"/>
      <c r="L3532" s="17"/>
      <c r="M3532" s="17"/>
      <c r="N3532" s="17"/>
      <c r="O3532" s="17"/>
      <c r="P3532" s="17"/>
      <c r="Q3532" s="17"/>
      <c r="R3532" s="17"/>
      <c r="S3532" s="17"/>
      <c r="T3532" s="17"/>
      <c r="U3532" s="17"/>
      <c r="V3532" s="17"/>
      <c r="W3532" s="17"/>
      <c r="X3532" s="17"/>
      <c r="Y3532" s="17"/>
      <c r="Z3532" s="17"/>
      <c r="AA3532" s="17"/>
      <c r="AB3532" s="17"/>
      <c r="AC3532" s="17"/>
      <c r="AD3532" s="17"/>
      <c r="AE3532" s="17"/>
      <c r="AF3532" s="17"/>
      <c r="AG3532" s="17"/>
      <c r="AH3532" s="17"/>
      <c r="AI3532" s="17"/>
      <c r="AJ3532" s="17"/>
      <c r="AK3532" s="17"/>
      <c r="AL3532" s="17"/>
      <c r="AM3532" s="17"/>
      <c r="AN3532" s="17"/>
      <c r="AO3532" s="17"/>
    </row>
    <row r="3533" spans="1:41" s="18" customFormat="1" ht="16.5" customHeight="1" x14ac:dyDescent="0.25">
      <c r="A3533" s="63"/>
      <c r="B3533" s="9" t="s">
        <v>514</v>
      </c>
      <c r="C3533" s="10" t="s">
        <v>1941</v>
      </c>
      <c r="D3533" s="9">
        <v>2019</v>
      </c>
      <c r="E3533" s="9" t="s">
        <v>499</v>
      </c>
      <c r="F3533" s="9">
        <f>F3536</f>
        <v>1220</v>
      </c>
      <c r="G3533" s="9">
        <f t="shared" ref="G3533:H3533" si="7">G3536</f>
        <v>673.1</v>
      </c>
      <c r="H3533" s="12">
        <f t="shared" si="7"/>
        <v>7090.28</v>
      </c>
      <c r="I3533" s="17"/>
      <c r="J3533" s="17"/>
      <c r="K3533" s="17"/>
      <c r="L3533" s="17"/>
      <c r="M3533" s="17"/>
      <c r="N3533" s="17"/>
      <c r="O3533" s="17"/>
      <c r="P3533" s="17"/>
      <c r="Q3533" s="17"/>
      <c r="R3533" s="17"/>
      <c r="S3533" s="17"/>
      <c r="T3533" s="17"/>
      <c r="U3533" s="17"/>
      <c r="V3533" s="17"/>
      <c r="W3533" s="17"/>
      <c r="X3533" s="17"/>
      <c r="Y3533" s="17"/>
      <c r="Z3533" s="17"/>
      <c r="AA3533" s="17"/>
      <c r="AB3533" s="17"/>
      <c r="AC3533" s="17"/>
      <c r="AD3533" s="17"/>
      <c r="AE3533" s="17"/>
      <c r="AF3533" s="17"/>
      <c r="AG3533" s="17"/>
      <c r="AH3533" s="17"/>
      <c r="AI3533" s="17"/>
      <c r="AJ3533" s="17"/>
      <c r="AK3533" s="17"/>
      <c r="AL3533" s="17"/>
      <c r="AM3533" s="17"/>
      <c r="AN3533" s="17"/>
      <c r="AO3533" s="17"/>
    </row>
    <row r="3534" spans="1:41" s="18" customFormat="1" ht="16.5" customHeight="1" x14ac:dyDescent="0.25">
      <c r="A3534" s="63"/>
      <c r="B3534" s="9" t="s">
        <v>514</v>
      </c>
      <c r="C3534" s="10" t="s">
        <v>1941</v>
      </c>
      <c r="D3534" s="9">
        <v>2020</v>
      </c>
      <c r="E3534" s="9" t="s">
        <v>499</v>
      </c>
      <c r="F3534" s="9">
        <v>0</v>
      </c>
      <c r="G3534" s="12">
        <v>0</v>
      </c>
      <c r="H3534" s="12">
        <v>0</v>
      </c>
      <c r="I3534" s="17"/>
      <c r="J3534" s="17"/>
      <c r="K3534" s="17"/>
      <c r="L3534" s="17"/>
      <c r="M3534" s="17"/>
      <c r="N3534" s="17"/>
      <c r="O3534" s="17"/>
      <c r="P3534" s="17"/>
      <c r="Q3534" s="17"/>
      <c r="R3534" s="17"/>
      <c r="S3534" s="17"/>
      <c r="T3534" s="17"/>
      <c r="U3534" s="17"/>
      <c r="V3534" s="17"/>
      <c r="W3534" s="17"/>
      <c r="X3534" s="17"/>
      <c r="Y3534" s="17"/>
      <c r="Z3534" s="17"/>
      <c r="AA3534" s="17"/>
      <c r="AB3534" s="17"/>
      <c r="AC3534" s="17"/>
      <c r="AD3534" s="17"/>
      <c r="AE3534" s="17"/>
      <c r="AF3534" s="17"/>
      <c r="AG3534" s="17"/>
      <c r="AH3534" s="17"/>
      <c r="AI3534" s="17"/>
      <c r="AJ3534" s="17"/>
      <c r="AK3534" s="17"/>
      <c r="AL3534" s="17"/>
      <c r="AM3534" s="17"/>
      <c r="AN3534" s="17"/>
      <c r="AO3534" s="17"/>
    </row>
    <row r="3535" spans="1:41" s="37" customFormat="1" ht="16.5" customHeight="1" x14ac:dyDescent="0.25">
      <c r="A3535" s="20"/>
      <c r="B3535" s="9" t="s">
        <v>514</v>
      </c>
      <c r="C3535" s="10" t="s">
        <v>1941</v>
      </c>
      <c r="D3535" s="9">
        <v>2021</v>
      </c>
      <c r="E3535" s="9" t="s">
        <v>499</v>
      </c>
      <c r="F3535" s="9">
        <f>SUM(F3537:F3537)</f>
        <v>190</v>
      </c>
      <c r="G3535" s="9">
        <f>SUM(G3537:G3537)</f>
        <v>15</v>
      </c>
      <c r="H3535" s="12">
        <f>SUM(H3537:H3537)</f>
        <v>668.24158</v>
      </c>
      <c r="I3535" s="17"/>
      <c r="J3535" s="17"/>
      <c r="K3535" s="17"/>
      <c r="L3535" s="17"/>
      <c r="M3535" s="17"/>
      <c r="N3535" s="17"/>
      <c r="O3535" s="17"/>
      <c r="P3535" s="17"/>
      <c r="Q3535" s="17"/>
      <c r="R3535" s="17"/>
      <c r="S3535" s="17"/>
      <c r="T3535" s="17"/>
      <c r="U3535" s="17"/>
      <c r="V3535" s="17"/>
      <c r="W3535" s="17"/>
      <c r="X3535" s="17"/>
      <c r="Y3535" s="17"/>
      <c r="Z3535" s="17"/>
      <c r="AA3535" s="17"/>
      <c r="AB3535" s="17"/>
      <c r="AC3535" s="17"/>
      <c r="AD3535" s="17"/>
      <c r="AE3535" s="17"/>
      <c r="AF3535" s="17"/>
      <c r="AG3535" s="17"/>
      <c r="AH3535" s="17"/>
      <c r="AI3535" s="17"/>
      <c r="AJ3535" s="17"/>
      <c r="AK3535" s="17"/>
      <c r="AL3535" s="17"/>
      <c r="AM3535" s="17"/>
      <c r="AN3535" s="17"/>
      <c r="AO3535" s="17"/>
    </row>
    <row r="3536" spans="1:41" s="18" customFormat="1" ht="78.75" hidden="1" outlineLevel="1" x14ac:dyDescent="0.25">
      <c r="A3536" s="20">
        <v>6878</v>
      </c>
      <c r="B3536" s="8" t="s">
        <v>514</v>
      </c>
      <c r="C3536" s="28" t="s">
        <v>515</v>
      </c>
      <c r="D3536" s="8">
        <v>2019</v>
      </c>
      <c r="E3536" s="20"/>
      <c r="F3536" s="8">
        <v>1220</v>
      </c>
      <c r="G3536" s="59">
        <v>673.1</v>
      </c>
      <c r="H3536" s="59">
        <v>7090.28</v>
      </c>
      <c r="I3536" s="17"/>
      <c r="J3536" s="17"/>
      <c r="K3536" s="17"/>
      <c r="L3536" s="17"/>
      <c r="M3536" s="17"/>
      <c r="N3536" s="17"/>
      <c r="O3536" s="17"/>
      <c r="P3536" s="17"/>
      <c r="Q3536" s="17"/>
      <c r="R3536" s="17"/>
      <c r="S3536" s="17"/>
      <c r="T3536" s="17"/>
      <c r="U3536" s="17"/>
      <c r="V3536" s="17"/>
      <c r="W3536" s="17"/>
      <c r="X3536" s="17"/>
      <c r="Y3536" s="17"/>
      <c r="Z3536" s="17"/>
      <c r="AA3536" s="17"/>
      <c r="AB3536" s="17"/>
      <c r="AC3536" s="17"/>
      <c r="AD3536" s="17"/>
      <c r="AE3536" s="17"/>
      <c r="AF3536" s="17"/>
      <c r="AG3536" s="17"/>
      <c r="AH3536" s="17"/>
      <c r="AI3536" s="17"/>
      <c r="AJ3536" s="17"/>
      <c r="AK3536" s="17"/>
      <c r="AL3536" s="17"/>
      <c r="AM3536" s="17"/>
      <c r="AN3536" s="17"/>
      <c r="AO3536" s="17"/>
    </row>
    <row r="3537" spans="1:41" s="37" customFormat="1" ht="63" hidden="1" outlineLevel="1" x14ac:dyDescent="0.25">
      <c r="A3537" s="20">
        <v>2540</v>
      </c>
      <c r="B3537" s="8" t="s">
        <v>514</v>
      </c>
      <c r="C3537" s="28" t="s">
        <v>2839</v>
      </c>
      <c r="D3537" s="8">
        <v>2021</v>
      </c>
      <c r="E3537" s="20" t="s">
        <v>499</v>
      </c>
      <c r="F3537" s="8">
        <v>190</v>
      </c>
      <c r="G3537" s="59">
        <v>15</v>
      </c>
      <c r="H3537" s="59">
        <v>668.24158</v>
      </c>
      <c r="I3537" s="17"/>
      <c r="J3537" s="17"/>
      <c r="K3537" s="17"/>
      <c r="L3537" s="17"/>
      <c r="M3537" s="17"/>
      <c r="N3537" s="17"/>
      <c r="O3537" s="17"/>
      <c r="P3537" s="17"/>
      <c r="Q3537" s="17"/>
      <c r="R3537" s="17"/>
      <c r="S3537" s="17"/>
      <c r="T3537" s="17"/>
      <c r="U3537" s="17"/>
      <c r="V3537" s="17"/>
      <c r="W3537" s="17"/>
      <c r="X3537" s="17"/>
      <c r="Y3537" s="17"/>
      <c r="Z3537" s="17"/>
      <c r="AA3537" s="17"/>
      <c r="AB3537" s="17"/>
      <c r="AC3537" s="17"/>
      <c r="AD3537" s="17"/>
      <c r="AE3537" s="17"/>
      <c r="AF3537" s="17"/>
      <c r="AG3537" s="17"/>
      <c r="AH3537" s="17"/>
      <c r="AI3537" s="17"/>
      <c r="AJ3537" s="17"/>
      <c r="AK3537" s="17"/>
      <c r="AL3537" s="17"/>
      <c r="AM3537" s="17"/>
      <c r="AN3537" s="17"/>
      <c r="AO3537" s="17"/>
    </row>
    <row r="3538" spans="1:41" s="17" customFormat="1" ht="15.75" collapsed="1" x14ac:dyDescent="0.25">
      <c r="A3538" s="20"/>
      <c r="B3538" s="123" t="s">
        <v>9</v>
      </c>
      <c r="C3538" s="126" t="s">
        <v>4051</v>
      </c>
      <c r="D3538" s="126"/>
      <c r="E3538" s="126" t="s">
        <v>0</v>
      </c>
      <c r="F3538" s="126"/>
      <c r="G3538" s="126"/>
      <c r="H3538" s="126"/>
    </row>
    <row r="3539" spans="1:41" s="18" customFormat="1" ht="15.75" x14ac:dyDescent="0.25">
      <c r="A3539" s="63"/>
      <c r="B3539" s="124"/>
      <c r="C3539" s="127"/>
      <c r="D3539" s="127"/>
      <c r="E3539" s="127" t="s">
        <v>0</v>
      </c>
      <c r="F3539" s="127"/>
      <c r="G3539" s="127"/>
      <c r="H3539" s="127"/>
      <c r="I3539" s="17"/>
      <c r="J3539" s="17"/>
      <c r="K3539" s="17"/>
      <c r="L3539" s="17"/>
      <c r="M3539" s="17"/>
      <c r="N3539" s="17"/>
      <c r="O3539" s="17"/>
      <c r="P3539" s="17"/>
      <c r="Q3539" s="17"/>
      <c r="R3539" s="17"/>
      <c r="S3539" s="17"/>
      <c r="T3539" s="17"/>
      <c r="U3539" s="17"/>
      <c r="V3539" s="17"/>
      <c r="W3539" s="17"/>
      <c r="X3539" s="17"/>
      <c r="Y3539" s="17"/>
      <c r="Z3539" s="17"/>
      <c r="AA3539" s="17"/>
      <c r="AB3539" s="17"/>
      <c r="AC3539" s="17"/>
      <c r="AD3539" s="17"/>
      <c r="AE3539" s="17"/>
      <c r="AF3539" s="17"/>
      <c r="AG3539" s="17"/>
      <c r="AH3539" s="17"/>
      <c r="AI3539" s="17"/>
      <c r="AJ3539" s="17"/>
      <c r="AK3539" s="17"/>
      <c r="AL3539" s="17"/>
      <c r="AM3539" s="17"/>
      <c r="AN3539" s="17"/>
      <c r="AO3539" s="17"/>
    </row>
    <row r="3540" spans="1:41" s="18" customFormat="1" ht="15.75" x14ac:dyDescent="0.25">
      <c r="A3540" s="63"/>
      <c r="B3540" s="124"/>
      <c r="C3540" s="127"/>
      <c r="D3540" s="127"/>
      <c r="E3540" s="127"/>
      <c r="F3540" s="127"/>
      <c r="G3540" s="127"/>
      <c r="H3540" s="127"/>
      <c r="I3540" s="17"/>
      <c r="J3540" s="17"/>
      <c r="K3540" s="17"/>
      <c r="L3540" s="17"/>
      <c r="M3540" s="17"/>
      <c r="N3540" s="17"/>
      <c r="O3540" s="17"/>
      <c r="P3540" s="17"/>
      <c r="Q3540" s="17"/>
      <c r="R3540" s="17"/>
      <c r="S3540" s="17"/>
      <c r="T3540" s="17"/>
      <c r="U3540" s="17"/>
      <c r="V3540" s="17"/>
      <c r="W3540" s="17"/>
      <c r="X3540" s="17"/>
      <c r="Y3540" s="17"/>
      <c r="Z3540" s="17"/>
      <c r="AA3540" s="17"/>
      <c r="AB3540" s="17"/>
      <c r="AC3540" s="17"/>
      <c r="AD3540" s="17"/>
      <c r="AE3540" s="17"/>
      <c r="AF3540" s="17"/>
      <c r="AG3540" s="17"/>
      <c r="AH3540" s="17"/>
      <c r="AI3540" s="17"/>
      <c r="AJ3540" s="17"/>
      <c r="AK3540" s="17"/>
      <c r="AL3540" s="17"/>
      <c r="AM3540" s="17"/>
      <c r="AN3540" s="17"/>
      <c r="AO3540" s="17"/>
    </row>
    <row r="3541" spans="1:41" s="18" customFormat="1" ht="15.75" x14ac:dyDescent="0.25">
      <c r="A3541" s="63"/>
      <c r="B3541" s="125"/>
      <c r="C3541" s="128"/>
      <c r="D3541" s="128"/>
      <c r="E3541" s="128"/>
      <c r="F3541" s="128"/>
      <c r="G3541" s="128"/>
      <c r="H3541" s="128"/>
      <c r="I3541" s="17"/>
      <c r="J3541" s="17"/>
      <c r="K3541" s="17"/>
      <c r="L3541" s="17"/>
      <c r="M3541" s="17"/>
      <c r="N3541" s="17"/>
      <c r="O3541" s="17"/>
      <c r="P3541" s="17"/>
      <c r="Q3541" s="17"/>
      <c r="R3541" s="17"/>
      <c r="S3541" s="17"/>
      <c r="T3541" s="17"/>
      <c r="U3541" s="17"/>
      <c r="V3541" s="17"/>
      <c r="W3541" s="17"/>
      <c r="X3541" s="17"/>
      <c r="Y3541" s="17"/>
      <c r="Z3541" s="17"/>
      <c r="AA3541" s="17"/>
      <c r="AB3541" s="17"/>
      <c r="AC3541" s="17"/>
      <c r="AD3541" s="17"/>
      <c r="AE3541" s="17"/>
      <c r="AF3541" s="17"/>
      <c r="AG3541" s="17"/>
      <c r="AH3541" s="17"/>
      <c r="AI3541" s="17"/>
      <c r="AJ3541" s="17"/>
      <c r="AK3541" s="17"/>
      <c r="AL3541" s="17"/>
      <c r="AM3541" s="17"/>
      <c r="AN3541" s="17"/>
      <c r="AO3541" s="17"/>
    </row>
    <row r="3542" spans="1:41" s="18" customFormat="1" ht="16.5" customHeight="1" x14ac:dyDescent="0.25">
      <c r="A3542" s="63"/>
      <c r="B3542" s="13" t="s">
        <v>9</v>
      </c>
      <c r="C3542" s="14" t="s">
        <v>1941</v>
      </c>
      <c r="D3542" s="13">
        <v>2019</v>
      </c>
      <c r="E3542" s="13" t="s">
        <v>0</v>
      </c>
      <c r="F3542" s="13">
        <v>0</v>
      </c>
      <c r="G3542" s="16">
        <v>0</v>
      </c>
      <c r="H3542" s="16">
        <v>0</v>
      </c>
      <c r="I3542" s="17"/>
      <c r="J3542" s="17"/>
      <c r="K3542" s="17"/>
      <c r="L3542" s="17"/>
      <c r="M3542" s="17"/>
      <c r="N3542" s="17"/>
      <c r="O3542" s="17"/>
      <c r="P3542" s="17"/>
      <c r="Q3542" s="17"/>
      <c r="R3542" s="17"/>
      <c r="S3542" s="17"/>
      <c r="T3542" s="17"/>
      <c r="U3542" s="17"/>
      <c r="V3542" s="17"/>
      <c r="W3542" s="17"/>
      <c r="X3542" s="17"/>
      <c r="Y3542" s="17"/>
      <c r="Z3542" s="17"/>
      <c r="AA3542" s="17"/>
      <c r="AB3542" s="17"/>
      <c r="AC3542" s="17"/>
      <c r="AD3542" s="17"/>
      <c r="AE3542" s="17"/>
      <c r="AF3542" s="17"/>
      <c r="AG3542" s="17"/>
      <c r="AH3542" s="17"/>
      <c r="AI3542" s="17"/>
      <c r="AJ3542" s="17"/>
      <c r="AK3542" s="17"/>
      <c r="AL3542" s="17"/>
      <c r="AM3542" s="17"/>
      <c r="AN3542" s="17"/>
      <c r="AO3542" s="17"/>
    </row>
    <row r="3543" spans="1:41" s="18" customFormat="1" ht="16.5" customHeight="1" x14ac:dyDescent="0.25">
      <c r="A3543" s="63"/>
      <c r="B3543" s="13" t="s">
        <v>9</v>
      </c>
      <c r="C3543" s="14" t="s">
        <v>1941</v>
      </c>
      <c r="D3543" s="13">
        <v>2020</v>
      </c>
      <c r="E3543" s="13" t="s">
        <v>0</v>
      </c>
      <c r="F3543" s="13">
        <f>SUM(F3545:F3546)</f>
        <v>135</v>
      </c>
      <c r="G3543" s="13">
        <f>SUM(G3545:G3546)</f>
        <v>165</v>
      </c>
      <c r="H3543" s="16">
        <f>SUM(H3545:H3546)</f>
        <v>246.54600000000002</v>
      </c>
      <c r="I3543" s="17"/>
      <c r="J3543" s="17"/>
      <c r="K3543" s="17"/>
      <c r="L3543" s="17"/>
      <c r="M3543" s="17"/>
      <c r="N3543" s="17"/>
      <c r="O3543" s="17"/>
      <c r="P3543" s="17"/>
      <c r="Q3543" s="17"/>
      <c r="R3543" s="17"/>
      <c r="S3543" s="17"/>
      <c r="T3543" s="17"/>
      <c r="U3543" s="17"/>
      <c r="V3543" s="17"/>
      <c r="W3543" s="17"/>
      <c r="X3543" s="17"/>
      <c r="Y3543" s="17"/>
      <c r="Z3543" s="17"/>
      <c r="AA3543" s="17"/>
      <c r="AB3543" s="17"/>
      <c r="AC3543" s="17"/>
      <c r="AD3543" s="17"/>
      <c r="AE3543" s="17"/>
      <c r="AF3543" s="17"/>
      <c r="AG3543" s="17"/>
      <c r="AH3543" s="17"/>
      <c r="AI3543" s="17"/>
      <c r="AJ3543" s="17"/>
      <c r="AK3543" s="17"/>
      <c r="AL3543" s="17"/>
      <c r="AM3543" s="17"/>
      <c r="AN3543" s="17"/>
      <c r="AO3543" s="17"/>
    </row>
    <row r="3544" spans="1:41" s="37" customFormat="1" ht="16.5" customHeight="1" x14ac:dyDescent="0.25">
      <c r="A3544" s="20"/>
      <c r="B3544" s="13" t="s">
        <v>9</v>
      </c>
      <c r="C3544" s="14" t="s">
        <v>1941</v>
      </c>
      <c r="D3544" s="13">
        <v>2021</v>
      </c>
      <c r="E3544" s="13" t="s">
        <v>0</v>
      </c>
      <c r="F3544" s="13">
        <f>SUM(F3547:F3548)</f>
        <v>1643</v>
      </c>
      <c r="G3544" s="13">
        <f>SUM(G3547:G3548)</f>
        <v>815</v>
      </c>
      <c r="H3544" s="16">
        <f>SUM(H3547:H3548)</f>
        <v>3474.9059999999999</v>
      </c>
      <c r="I3544" s="17"/>
      <c r="J3544" s="17"/>
      <c r="K3544" s="17"/>
      <c r="L3544" s="17"/>
      <c r="M3544" s="17"/>
      <c r="N3544" s="17"/>
      <c r="O3544" s="17"/>
      <c r="P3544" s="17"/>
      <c r="Q3544" s="17"/>
      <c r="R3544" s="17"/>
      <c r="S3544" s="17"/>
      <c r="T3544" s="17"/>
      <c r="U3544" s="17"/>
      <c r="V3544" s="17"/>
      <c r="W3544" s="17"/>
      <c r="X3544" s="17"/>
      <c r="Y3544" s="17"/>
      <c r="Z3544" s="17"/>
      <c r="AA3544" s="17"/>
      <c r="AB3544" s="17"/>
      <c r="AC3544" s="17"/>
      <c r="AD3544" s="17"/>
      <c r="AE3544" s="17"/>
      <c r="AF3544" s="17"/>
      <c r="AG3544" s="17"/>
      <c r="AH3544" s="17"/>
      <c r="AI3544" s="17"/>
      <c r="AJ3544" s="17"/>
      <c r="AK3544" s="17"/>
      <c r="AL3544" s="17"/>
      <c r="AM3544" s="17"/>
      <c r="AN3544" s="17"/>
      <c r="AO3544" s="17"/>
    </row>
    <row r="3545" spans="1:41" s="17" customFormat="1" ht="35.25" hidden="1" customHeight="1" outlineLevel="1" x14ac:dyDescent="0.25">
      <c r="A3545" s="20">
        <v>396</v>
      </c>
      <c r="B3545" s="8" t="s">
        <v>9</v>
      </c>
      <c r="C3545" s="54" t="s">
        <v>10</v>
      </c>
      <c r="D3545" s="8">
        <v>2020</v>
      </c>
      <c r="E3545" s="8"/>
      <c r="F3545" s="8">
        <v>121</v>
      </c>
      <c r="G3545" s="59">
        <v>115</v>
      </c>
      <c r="H3545" s="59">
        <v>212.35400000000001</v>
      </c>
    </row>
    <row r="3546" spans="1:41" s="17" customFormat="1" ht="35.25" hidden="1" customHeight="1" outlineLevel="1" x14ac:dyDescent="0.25">
      <c r="A3546" s="20">
        <v>1740</v>
      </c>
      <c r="B3546" s="8" t="s">
        <v>9</v>
      </c>
      <c r="C3546" s="28" t="s">
        <v>11</v>
      </c>
      <c r="D3546" s="8">
        <v>2020</v>
      </c>
      <c r="E3546" s="20"/>
      <c r="F3546" s="8">
        <v>14</v>
      </c>
      <c r="G3546" s="59">
        <v>50</v>
      </c>
      <c r="H3546" s="59">
        <v>34.192</v>
      </c>
    </row>
    <row r="3547" spans="1:41" s="17" customFormat="1" ht="36.75" hidden="1" customHeight="1" outlineLevel="1" x14ac:dyDescent="0.25">
      <c r="A3547" s="67">
        <v>9669</v>
      </c>
      <c r="B3547" s="8" t="s">
        <v>9</v>
      </c>
      <c r="C3547" s="28" t="s">
        <v>2840</v>
      </c>
      <c r="D3547" s="8">
        <v>2021</v>
      </c>
      <c r="E3547" s="20"/>
      <c r="F3547" s="8">
        <v>1595</v>
      </c>
      <c r="G3547" s="8">
        <v>750</v>
      </c>
      <c r="H3547" s="59">
        <v>2348</v>
      </c>
    </row>
    <row r="3548" spans="1:41" s="17" customFormat="1" ht="43.5" hidden="1" customHeight="1" outlineLevel="1" x14ac:dyDescent="0.25">
      <c r="A3548" s="66">
        <v>3748</v>
      </c>
      <c r="B3548" s="8" t="s">
        <v>9</v>
      </c>
      <c r="C3548" s="28" t="s">
        <v>2195</v>
      </c>
      <c r="D3548" s="8">
        <v>2021</v>
      </c>
      <c r="E3548" s="20"/>
      <c r="F3548" s="8">
        <v>48</v>
      </c>
      <c r="G3548" s="8">
        <v>65</v>
      </c>
      <c r="H3548" s="59">
        <v>1126.9059999999999</v>
      </c>
    </row>
    <row r="3549" spans="1:41" s="17" customFormat="1" ht="15.75" collapsed="1" x14ac:dyDescent="0.25">
      <c r="A3549" s="20"/>
      <c r="B3549" s="123" t="s">
        <v>9</v>
      </c>
      <c r="C3549" s="126" t="s">
        <v>4051</v>
      </c>
      <c r="D3549" s="123"/>
      <c r="E3549" s="123" t="s">
        <v>499</v>
      </c>
      <c r="F3549" s="123"/>
      <c r="G3549" s="123"/>
      <c r="H3549" s="123"/>
    </row>
    <row r="3550" spans="1:41" s="18" customFormat="1" ht="15.75" x14ac:dyDescent="0.25">
      <c r="A3550" s="63"/>
      <c r="B3550" s="124"/>
      <c r="C3550" s="127"/>
      <c r="D3550" s="124"/>
      <c r="E3550" s="124" t="s">
        <v>499</v>
      </c>
      <c r="F3550" s="124"/>
      <c r="G3550" s="124"/>
      <c r="H3550" s="124"/>
      <c r="I3550" s="17"/>
      <c r="J3550" s="17"/>
      <c r="K3550" s="17"/>
      <c r="L3550" s="17"/>
      <c r="M3550" s="17"/>
      <c r="N3550" s="17"/>
      <c r="O3550" s="17"/>
      <c r="P3550" s="17"/>
      <c r="Q3550" s="17"/>
      <c r="R3550" s="17"/>
      <c r="S3550" s="17"/>
      <c r="T3550" s="17"/>
      <c r="U3550" s="17"/>
      <c r="V3550" s="17"/>
      <c r="W3550" s="17"/>
      <c r="X3550" s="17"/>
      <c r="Y3550" s="17"/>
      <c r="Z3550" s="17"/>
      <c r="AA3550" s="17"/>
      <c r="AB3550" s="17"/>
      <c r="AC3550" s="17"/>
      <c r="AD3550" s="17"/>
      <c r="AE3550" s="17"/>
      <c r="AF3550" s="17"/>
      <c r="AG3550" s="17"/>
      <c r="AH3550" s="17"/>
      <c r="AI3550" s="17"/>
      <c r="AJ3550" s="17"/>
      <c r="AK3550" s="17"/>
      <c r="AL3550" s="17"/>
      <c r="AM3550" s="17"/>
      <c r="AN3550" s="17"/>
      <c r="AO3550" s="17"/>
    </row>
    <row r="3551" spans="1:41" s="18" customFormat="1" ht="15.75" x14ac:dyDescent="0.25">
      <c r="A3551" s="63"/>
      <c r="B3551" s="124"/>
      <c r="C3551" s="127"/>
      <c r="D3551" s="124"/>
      <c r="E3551" s="124"/>
      <c r="F3551" s="124"/>
      <c r="G3551" s="124"/>
      <c r="H3551" s="124"/>
      <c r="I3551" s="17"/>
      <c r="J3551" s="17"/>
      <c r="K3551" s="17"/>
      <c r="L3551" s="17"/>
      <c r="M3551" s="17"/>
      <c r="N3551" s="17"/>
      <c r="O3551" s="17"/>
      <c r="P3551" s="17"/>
      <c r="Q3551" s="17"/>
      <c r="R3551" s="17"/>
      <c r="S3551" s="17"/>
      <c r="T3551" s="17"/>
      <c r="U3551" s="17"/>
      <c r="V3551" s="17"/>
      <c r="W3551" s="17"/>
      <c r="X3551" s="17"/>
      <c r="Y3551" s="17"/>
      <c r="Z3551" s="17"/>
      <c r="AA3551" s="17"/>
      <c r="AB3551" s="17"/>
      <c r="AC3551" s="17"/>
      <c r="AD3551" s="17"/>
      <c r="AE3551" s="17"/>
      <c r="AF3551" s="17"/>
      <c r="AG3551" s="17"/>
      <c r="AH3551" s="17"/>
      <c r="AI3551" s="17"/>
      <c r="AJ3551" s="17"/>
      <c r="AK3551" s="17"/>
      <c r="AL3551" s="17"/>
      <c r="AM3551" s="17"/>
      <c r="AN3551" s="17"/>
      <c r="AO3551" s="17"/>
    </row>
    <row r="3552" spans="1:41" s="18" customFormat="1" ht="15.75" x14ac:dyDescent="0.25">
      <c r="A3552" s="63"/>
      <c r="B3552" s="125"/>
      <c r="C3552" s="128"/>
      <c r="D3552" s="125"/>
      <c r="E3552" s="125"/>
      <c r="F3552" s="125"/>
      <c r="G3552" s="125"/>
      <c r="H3552" s="125"/>
      <c r="I3552" s="17"/>
      <c r="J3552" s="17"/>
      <c r="K3552" s="17"/>
      <c r="L3552" s="17"/>
      <c r="M3552" s="17"/>
      <c r="N3552" s="17"/>
      <c r="O3552" s="17"/>
      <c r="P3552" s="17"/>
      <c r="Q3552" s="17"/>
      <c r="R3552" s="17"/>
      <c r="S3552" s="17"/>
      <c r="T3552" s="17"/>
      <c r="U3552" s="17"/>
      <c r="V3552" s="17"/>
      <c r="W3552" s="17"/>
      <c r="X3552" s="17"/>
      <c r="Y3552" s="17"/>
      <c r="Z3552" s="17"/>
      <c r="AA3552" s="17"/>
      <c r="AB3552" s="17"/>
      <c r="AC3552" s="17"/>
      <c r="AD3552" s="17"/>
      <c r="AE3552" s="17"/>
      <c r="AF3552" s="17"/>
      <c r="AG3552" s="17"/>
      <c r="AH3552" s="17"/>
      <c r="AI3552" s="17"/>
      <c r="AJ3552" s="17"/>
      <c r="AK3552" s="17"/>
      <c r="AL3552" s="17"/>
      <c r="AM3552" s="17"/>
      <c r="AN3552" s="17"/>
      <c r="AO3552" s="17"/>
    </row>
    <row r="3553" spans="1:41" s="18" customFormat="1" ht="16.5" customHeight="1" x14ac:dyDescent="0.25">
      <c r="A3553" s="63"/>
      <c r="B3553" s="13" t="s">
        <v>9</v>
      </c>
      <c r="C3553" s="14" t="s">
        <v>1941</v>
      </c>
      <c r="D3553" s="13">
        <v>2019</v>
      </c>
      <c r="E3553" s="13" t="s">
        <v>499</v>
      </c>
      <c r="F3553" s="13">
        <f ca="1">SUMIF($D$3556:$H$3561,$D$3553,$F$3556:$F$3561)</f>
        <v>118</v>
      </c>
      <c r="G3553" s="16">
        <f ca="1">SUMIF($D$3556:$H$3561,$D$3553,$G$3556:$G$3561)</f>
        <v>145</v>
      </c>
      <c r="H3553" s="16">
        <f ca="1">SUMIF($D$3556:$H$3561,$D$3553,$H$3556:$H$3561)</f>
        <v>184.92</v>
      </c>
      <c r="I3553" s="17"/>
      <c r="J3553" s="17"/>
      <c r="K3553" s="17"/>
      <c r="L3553" s="17"/>
      <c r="M3553" s="17"/>
      <c r="N3553" s="17"/>
      <c r="O3553" s="17"/>
      <c r="P3553" s="17"/>
      <c r="Q3553" s="17"/>
      <c r="R3553" s="17"/>
      <c r="S3553" s="17"/>
      <c r="T3553" s="17"/>
      <c r="U3553" s="17"/>
      <c r="V3553" s="17"/>
      <c r="W3553" s="17"/>
      <c r="X3553" s="17"/>
      <c r="Y3553" s="17"/>
      <c r="Z3553" s="17"/>
      <c r="AA3553" s="17"/>
      <c r="AB3553" s="17"/>
      <c r="AC3553" s="17"/>
      <c r="AD3553" s="17"/>
      <c r="AE3553" s="17"/>
      <c r="AF3553" s="17"/>
      <c r="AG3553" s="17"/>
      <c r="AH3553" s="17"/>
      <c r="AI3553" s="17"/>
      <c r="AJ3553" s="17"/>
      <c r="AK3553" s="17"/>
      <c r="AL3553" s="17"/>
      <c r="AM3553" s="17"/>
      <c r="AN3553" s="17"/>
      <c r="AO3553" s="17"/>
    </row>
    <row r="3554" spans="1:41" s="18" customFormat="1" ht="16.5" customHeight="1" x14ac:dyDescent="0.25">
      <c r="A3554" s="63"/>
      <c r="B3554" s="13" t="s">
        <v>9</v>
      </c>
      <c r="C3554" s="14" t="s">
        <v>1941</v>
      </c>
      <c r="D3554" s="13">
        <v>2020</v>
      </c>
      <c r="E3554" s="13" t="s">
        <v>499</v>
      </c>
      <c r="F3554" s="13">
        <f ca="1">SUMIF($D$3556:$H$3561,$D$3554,$F$3556:$F$3561)</f>
        <v>3374</v>
      </c>
      <c r="G3554" s="16">
        <f ca="1">SUMIF($D$3556:$H$3561,$D$3554,$G$3556:$G$3561)</f>
        <v>505</v>
      </c>
      <c r="H3554" s="16">
        <f ca="1">SUMIF($D$3556:$H$3561,$D$3554,$H$3556:$H$3561)</f>
        <v>10456.794</v>
      </c>
      <c r="I3554" s="17"/>
      <c r="J3554" s="17"/>
      <c r="K3554" s="17"/>
      <c r="L3554" s="17"/>
      <c r="M3554" s="17"/>
      <c r="N3554" s="17"/>
      <c r="O3554" s="17"/>
      <c r="P3554" s="17"/>
      <c r="Q3554" s="17"/>
      <c r="R3554" s="17"/>
      <c r="S3554" s="17"/>
      <c r="T3554" s="17"/>
      <c r="U3554" s="17"/>
      <c r="V3554" s="17"/>
      <c r="W3554" s="17"/>
      <c r="X3554" s="17"/>
      <c r="Y3554" s="17"/>
      <c r="Z3554" s="17"/>
      <c r="AA3554" s="17"/>
      <c r="AB3554" s="17"/>
      <c r="AC3554" s="17"/>
      <c r="AD3554" s="17"/>
      <c r="AE3554" s="17"/>
      <c r="AF3554" s="17"/>
      <c r="AG3554" s="17"/>
      <c r="AH3554" s="17"/>
      <c r="AI3554" s="17"/>
      <c r="AJ3554" s="17"/>
      <c r="AK3554" s="17"/>
      <c r="AL3554" s="17"/>
      <c r="AM3554" s="17"/>
      <c r="AN3554" s="17"/>
      <c r="AO3554" s="17"/>
    </row>
    <row r="3555" spans="1:41" s="37" customFormat="1" ht="16.5" customHeight="1" x14ac:dyDescent="0.25">
      <c r="A3555" s="20"/>
      <c r="B3555" s="13" t="s">
        <v>9</v>
      </c>
      <c r="C3555" s="14" t="s">
        <v>1941</v>
      </c>
      <c r="D3555" s="13">
        <v>2021</v>
      </c>
      <c r="E3555" s="13" t="s">
        <v>499</v>
      </c>
      <c r="F3555" s="13">
        <f ca="1">SUMIF($D$3556:$H$3561,$D$3555,$F$3556:$F$3561)</f>
        <v>0</v>
      </c>
      <c r="G3555" s="16">
        <f ca="1">SUMIF($D$3556:$H$3561,$D$3555,$G$3556:$G$3561)</f>
        <v>0</v>
      </c>
      <c r="H3555" s="16">
        <f ca="1">SUMIF($D$3556:$H$3561,$D$3555,$H$3556:$H$3561)</f>
        <v>0</v>
      </c>
      <c r="I3555" s="17"/>
      <c r="J3555" s="17"/>
      <c r="K3555" s="17"/>
      <c r="L3555" s="17"/>
      <c r="M3555" s="17"/>
      <c r="N3555" s="17"/>
      <c r="O3555" s="17"/>
      <c r="P3555" s="17"/>
      <c r="Q3555" s="17"/>
      <c r="R3555" s="17"/>
      <c r="S3555" s="17"/>
      <c r="T3555" s="17"/>
      <c r="U3555" s="17"/>
      <c r="V3555" s="17"/>
      <c r="W3555" s="17"/>
      <c r="X3555" s="17"/>
      <c r="Y3555" s="17"/>
      <c r="Z3555" s="17"/>
      <c r="AA3555" s="17"/>
      <c r="AB3555" s="17"/>
      <c r="AC3555" s="17"/>
      <c r="AD3555" s="17"/>
      <c r="AE3555" s="17"/>
      <c r="AF3555" s="17"/>
      <c r="AG3555" s="17"/>
      <c r="AH3555" s="17"/>
      <c r="AI3555" s="17"/>
      <c r="AJ3555" s="17"/>
      <c r="AK3555" s="17"/>
      <c r="AL3555" s="17"/>
      <c r="AM3555" s="17"/>
      <c r="AN3555" s="17"/>
      <c r="AO3555" s="17"/>
    </row>
    <row r="3556" spans="1:41" s="18" customFormat="1" ht="35.25" hidden="1" customHeight="1" outlineLevel="1" x14ac:dyDescent="0.25">
      <c r="A3556" s="20">
        <v>458</v>
      </c>
      <c r="B3556" s="9" t="s">
        <v>9</v>
      </c>
      <c r="C3556" s="21" t="s">
        <v>205</v>
      </c>
      <c r="D3556" s="9">
        <v>2019</v>
      </c>
      <c r="E3556" s="22"/>
      <c r="F3556" s="9">
        <v>118</v>
      </c>
      <c r="G3556" s="12">
        <v>145</v>
      </c>
      <c r="H3556" s="12">
        <v>184.92</v>
      </c>
      <c r="I3556" s="17"/>
      <c r="J3556" s="17"/>
      <c r="K3556" s="17"/>
      <c r="L3556" s="17"/>
      <c r="M3556" s="17"/>
      <c r="N3556" s="17"/>
      <c r="O3556" s="17"/>
      <c r="P3556" s="17"/>
      <c r="Q3556" s="17"/>
      <c r="R3556" s="17"/>
      <c r="S3556" s="17"/>
      <c r="T3556" s="17"/>
      <c r="U3556" s="17"/>
      <c r="V3556" s="17"/>
      <c r="W3556" s="17"/>
      <c r="X3556" s="17"/>
      <c r="Y3556" s="17"/>
      <c r="Z3556" s="17"/>
      <c r="AA3556" s="17"/>
      <c r="AB3556" s="17"/>
      <c r="AC3556" s="17"/>
      <c r="AD3556" s="17"/>
      <c r="AE3556" s="17"/>
      <c r="AF3556" s="17"/>
      <c r="AG3556" s="17"/>
      <c r="AH3556" s="17"/>
      <c r="AI3556" s="17"/>
      <c r="AJ3556" s="17"/>
      <c r="AK3556" s="17"/>
      <c r="AL3556" s="17"/>
      <c r="AM3556" s="17"/>
      <c r="AN3556" s="17"/>
      <c r="AO3556" s="17"/>
    </row>
    <row r="3557" spans="1:41" s="17" customFormat="1" ht="35.25" hidden="1" customHeight="1" outlineLevel="1" x14ac:dyDescent="0.25">
      <c r="A3557" s="20">
        <v>187</v>
      </c>
      <c r="B3557" s="9" t="s">
        <v>9</v>
      </c>
      <c r="C3557" s="10" t="s">
        <v>1848</v>
      </c>
      <c r="D3557" s="9">
        <v>2020</v>
      </c>
      <c r="E3557" s="9"/>
      <c r="F3557" s="9">
        <v>71</v>
      </c>
      <c r="G3557" s="12">
        <v>5</v>
      </c>
      <c r="H3557" s="12">
        <v>219</v>
      </c>
    </row>
    <row r="3558" spans="1:41" s="17" customFormat="1" ht="35.25" hidden="1" customHeight="1" outlineLevel="1" x14ac:dyDescent="0.25">
      <c r="A3558" s="20">
        <v>1740</v>
      </c>
      <c r="B3558" s="9" t="s">
        <v>9</v>
      </c>
      <c r="C3558" s="10" t="s">
        <v>11</v>
      </c>
      <c r="D3558" s="9">
        <v>2020</v>
      </c>
      <c r="E3558" s="9"/>
      <c r="F3558" s="9">
        <v>1383</v>
      </c>
      <c r="G3558" s="12">
        <v>50</v>
      </c>
      <c r="H3558" s="12">
        <v>2367.5160000000001</v>
      </c>
    </row>
    <row r="3559" spans="1:41" s="17" customFormat="1" ht="35.25" hidden="1" customHeight="1" outlineLevel="1" x14ac:dyDescent="0.25">
      <c r="A3559" s="20">
        <v>1709</v>
      </c>
      <c r="B3559" s="9" t="s">
        <v>9</v>
      </c>
      <c r="C3559" s="10" t="s">
        <v>1910</v>
      </c>
      <c r="D3559" s="9">
        <v>2020</v>
      </c>
      <c r="E3559" s="9"/>
      <c r="F3559" s="9">
        <v>107</v>
      </c>
      <c r="G3559" s="12">
        <v>150</v>
      </c>
      <c r="H3559" s="12">
        <v>288.33100000000002</v>
      </c>
    </row>
    <row r="3560" spans="1:41" s="17" customFormat="1" ht="35.25" hidden="1" customHeight="1" outlineLevel="1" x14ac:dyDescent="0.25">
      <c r="A3560" s="20">
        <v>129</v>
      </c>
      <c r="B3560" s="9" t="s">
        <v>9</v>
      </c>
      <c r="C3560" s="10" t="s">
        <v>1911</v>
      </c>
      <c r="D3560" s="9">
        <v>2020</v>
      </c>
      <c r="E3560" s="9"/>
      <c r="F3560" s="9">
        <v>1813</v>
      </c>
      <c r="G3560" s="12">
        <v>300</v>
      </c>
      <c r="H3560" s="12">
        <v>7581.9470000000001</v>
      </c>
    </row>
    <row r="3561" spans="1:41" s="37" customFormat="1" ht="15.75" hidden="1" customHeight="1" outlineLevel="1" x14ac:dyDescent="0.25">
      <c r="A3561" s="20"/>
      <c r="B3561" s="32" t="s">
        <v>9</v>
      </c>
      <c r="C3561" s="36"/>
      <c r="D3561" s="32">
        <v>2021</v>
      </c>
      <c r="E3561" s="38"/>
      <c r="F3561" s="32"/>
      <c r="G3561" s="35"/>
      <c r="H3561" s="35"/>
      <c r="I3561" s="17"/>
      <c r="J3561" s="17"/>
      <c r="K3561" s="17"/>
      <c r="L3561" s="17"/>
      <c r="M3561" s="17"/>
      <c r="N3561" s="17"/>
      <c r="O3561" s="17"/>
      <c r="P3561" s="17"/>
      <c r="Q3561" s="17"/>
      <c r="R3561" s="17"/>
      <c r="S3561" s="17"/>
      <c r="T3561" s="17"/>
      <c r="U3561" s="17"/>
      <c r="V3561" s="17"/>
      <c r="W3561" s="17"/>
      <c r="X3561" s="17"/>
      <c r="Y3561" s="17"/>
      <c r="Z3561" s="17"/>
      <c r="AA3561" s="17"/>
      <c r="AB3561" s="17"/>
      <c r="AC3561" s="17"/>
      <c r="AD3561" s="17"/>
      <c r="AE3561" s="17"/>
      <c r="AF3561" s="17"/>
      <c r="AG3561" s="17"/>
      <c r="AH3561" s="17"/>
      <c r="AI3561" s="17"/>
      <c r="AJ3561" s="17"/>
      <c r="AK3561" s="17"/>
      <c r="AL3561" s="17"/>
      <c r="AM3561" s="17"/>
      <c r="AN3561" s="17"/>
      <c r="AO3561" s="17"/>
    </row>
    <row r="3562" spans="1:41" s="11" customFormat="1" ht="17.25" customHeight="1" collapsed="1" x14ac:dyDescent="0.25">
      <c r="A3562" s="6"/>
      <c r="B3562" s="117" t="s">
        <v>1</v>
      </c>
      <c r="C3562" s="120" t="s">
        <v>4046</v>
      </c>
      <c r="D3562" s="117"/>
      <c r="E3562" s="117" t="s">
        <v>0</v>
      </c>
      <c r="F3562" s="117"/>
      <c r="G3562" s="117"/>
      <c r="H3562" s="117"/>
      <c r="I3562" s="7"/>
      <c r="J3562" s="7"/>
      <c r="K3562" s="7"/>
      <c r="L3562" s="7"/>
      <c r="M3562" s="7"/>
      <c r="N3562" s="7"/>
      <c r="O3562" s="7"/>
      <c r="P3562" s="7"/>
      <c r="Q3562" s="7"/>
      <c r="R3562" s="7"/>
      <c r="S3562" s="7"/>
      <c r="T3562" s="7"/>
      <c r="U3562" s="7"/>
      <c r="V3562" s="7"/>
      <c r="W3562" s="7"/>
      <c r="X3562" s="7"/>
      <c r="Y3562" s="7"/>
      <c r="Z3562" s="7"/>
      <c r="AA3562" s="7"/>
      <c r="AB3562" s="7"/>
      <c r="AC3562" s="7"/>
      <c r="AD3562" s="7"/>
      <c r="AE3562" s="7"/>
      <c r="AF3562" s="7"/>
      <c r="AG3562" s="7"/>
      <c r="AH3562" s="7"/>
      <c r="AI3562" s="7"/>
      <c r="AJ3562" s="7"/>
      <c r="AK3562" s="7"/>
      <c r="AL3562" s="7"/>
      <c r="AM3562" s="7"/>
      <c r="AN3562" s="7"/>
      <c r="AO3562" s="7"/>
    </row>
    <row r="3563" spans="1:41" s="17" customFormat="1" ht="15.75" x14ac:dyDescent="0.25">
      <c r="A3563" s="65"/>
      <c r="B3563" s="118"/>
      <c r="C3563" s="121"/>
      <c r="D3563" s="118"/>
      <c r="E3563" s="118"/>
      <c r="F3563" s="118"/>
      <c r="G3563" s="118"/>
      <c r="H3563" s="118"/>
    </row>
    <row r="3564" spans="1:41" s="18" customFormat="1" ht="9.75" customHeight="1" x14ac:dyDescent="0.25">
      <c r="A3564" s="63"/>
      <c r="B3564" s="118"/>
      <c r="C3564" s="121"/>
      <c r="D3564" s="118"/>
      <c r="E3564" s="118" t="s">
        <v>0</v>
      </c>
      <c r="F3564" s="118"/>
      <c r="G3564" s="118"/>
      <c r="H3564" s="118"/>
      <c r="I3564" s="17"/>
      <c r="J3564" s="17"/>
      <c r="K3564" s="17"/>
      <c r="L3564" s="17"/>
      <c r="M3564" s="17"/>
      <c r="N3564" s="17"/>
      <c r="O3564" s="17"/>
      <c r="P3564" s="17"/>
      <c r="Q3564" s="17"/>
      <c r="R3564" s="17"/>
      <c r="S3564" s="17"/>
      <c r="T3564" s="17"/>
      <c r="U3564" s="17"/>
      <c r="V3564" s="17"/>
      <c r="W3564" s="17"/>
      <c r="X3564" s="17"/>
      <c r="Y3564" s="17"/>
      <c r="Z3564" s="17"/>
      <c r="AA3564" s="17"/>
      <c r="AB3564" s="17"/>
      <c r="AC3564" s="17"/>
      <c r="AD3564" s="17"/>
      <c r="AE3564" s="17"/>
      <c r="AF3564" s="17"/>
      <c r="AG3564" s="17"/>
      <c r="AH3564" s="17"/>
      <c r="AI3564" s="17"/>
      <c r="AJ3564" s="17"/>
      <c r="AK3564" s="17"/>
      <c r="AL3564" s="17"/>
      <c r="AM3564" s="17"/>
      <c r="AN3564" s="17"/>
      <c r="AO3564" s="17"/>
    </row>
    <row r="3565" spans="1:41" s="18" customFormat="1" ht="10.5" customHeight="1" x14ac:dyDescent="0.25">
      <c r="A3565" s="63"/>
      <c r="B3565" s="118"/>
      <c r="C3565" s="121"/>
      <c r="D3565" s="118"/>
      <c r="E3565" s="118"/>
      <c r="F3565" s="118"/>
      <c r="G3565" s="118"/>
      <c r="H3565" s="118"/>
      <c r="I3565" s="17"/>
      <c r="J3565" s="17"/>
      <c r="K3565" s="17"/>
      <c r="L3565" s="17"/>
      <c r="M3565" s="17"/>
      <c r="N3565" s="17"/>
      <c r="O3565" s="17"/>
      <c r="P3565" s="17"/>
      <c r="Q3565" s="17"/>
      <c r="R3565" s="17"/>
      <c r="S3565" s="17"/>
      <c r="T3565" s="17"/>
      <c r="U3565" s="17"/>
      <c r="V3565" s="17"/>
      <c r="W3565" s="17"/>
      <c r="X3565" s="17"/>
      <c r="Y3565" s="17"/>
      <c r="Z3565" s="17"/>
      <c r="AA3565" s="17"/>
      <c r="AB3565" s="17"/>
      <c r="AC3565" s="17"/>
      <c r="AD3565" s="17"/>
      <c r="AE3565" s="17"/>
      <c r="AF3565" s="17"/>
      <c r="AG3565" s="17"/>
      <c r="AH3565" s="17"/>
      <c r="AI3565" s="17"/>
      <c r="AJ3565" s="17"/>
      <c r="AK3565" s="17"/>
      <c r="AL3565" s="17"/>
      <c r="AM3565" s="17"/>
      <c r="AN3565" s="17"/>
      <c r="AO3565" s="17"/>
    </row>
    <row r="3566" spans="1:41" s="18" customFormat="1" ht="15.75" x14ac:dyDescent="0.25">
      <c r="A3566" s="63"/>
      <c r="B3566" s="119"/>
      <c r="C3566" s="122"/>
      <c r="D3566" s="119"/>
      <c r="E3566" s="119"/>
      <c r="F3566" s="119"/>
      <c r="G3566" s="119"/>
      <c r="H3566" s="119"/>
      <c r="I3566" s="17"/>
      <c r="J3566" s="17"/>
      <c r="K3566" s="17"/>
      <c r="L3566" s="17"/>
      <c r="M3566" s="17"/>
      <c r="N3566" s="17"/>
      <c r="O3566" s="17"/>
      <c r="P3566" s="17"/>
      <c r="Q3566" s="17"/>
      <c r="R3566" s="17"/>
      <c r="S3566" s="17"/>
      <c r="T3566" s="17"/>
      <c r="U3566" s="17"/>
      <c r="V3566" s="17"/>
      <c r="W3566" s="17"/>
      <c r="X3566" s="17"/>
      <c r="Y3566" s="17"/>
      <c r="Z3566" s="17"/>
      <c r="AA3566" s="17"/>
      <c r="AB3566" s="17"/>
      <c r="AC3566" s="17"/>
      <c r="AD3566" s="17"/>
      <c r="AE3566" s="17"/>
      <c r="AF3566" s="17"/>
      <c r="AG3566" s="17"/>
      <c r="AH3566" s="17"/>
      <c r="AI3566" s="17"/>
      <c r="AJ3566" s="17"/>
      <c r="AK3566" s="17"/>
      <c r="AL3566" s="17"/>
      <c r="AM3566" s="17"/>
      <c r="AN3566" s="17"/>
      <c r="AO3566" s="17"/>
    </row>
    <row r="3567" spans="1:41" s="18" customFormat="1" ht="16.5" customHeight="1" x14ac:dyDescent="0.25">
      <c r="A3567" s="63"/>
      <c r="B3567" s="9" t="s">
        <v>1</v>
      </c>
      <c r="C3567" s="10" t="s">
        <v>1941</v>
      </c>
      <c r="D3567" s="9">
        <v>2019</v>
      </c>
      <c r="E3567" s="9" t="s">
        <v>0</v>
      </c>
      <c r="F3567" s="9">
        <v>0</v>
      </c>
      <c r="G3567" s="12">
        <v>0</v>
      </c>
      <c r="H3567" s="12">
        <v>0</v>
      </c>
      <c r="I3567" s="17"/>
      <c r="J3567" s="17"/>
      <c r="K3567" s="17"/>
      <c r="L3567" s="17"/>
      <c r="M3567" s="17"/>
      <c r="N3567" s="17"/>
      <c r="O3567" s="17"/>
      <c r="P3567" s="17"/>
      <c r="Q3567" s="17"/>
      <c r="R3567" s="17"/>
      <c r="S3567" s="17"/>
      <c r="T3567" s="17"/>
      <c r="U3567" s="17"/>
      <c r="V3567" s="17"/>
      <c r="W3567" s="17"/>
      <c r="X3567" s="17"/>
      <c r="Y3567" s="17"/>
      <c r="Z3567" s="17"/>
      <c r="AA3567" s="17"/>
      <c r="AB3567" s="17"/>
      <c r="AC3567" s="17"/>
      <c r="AD3567" s="17"/>
      <c r="AE3567" s="17"/>
      <c r="AF3567" s="17"/>
      <c r="AG3567" s="17"/>
      <c r="AH3567" s="17"/>
      <c r="AI3567" s="17"/>
      <c r="AJ3567" s="17"/>
      <c r="AK3567" s="17"/>
      <c r="AL3567" s="17"/>
      <c r="AM3567" s="17"/>
      <c r="AN3567" s="17"/>
      <c r="AO3567" s="17"/>
    </row>
    <row r="3568" spans="1:41" s="18" customFormat="1" ht="16.5" customHeight="1" x14ac:dyDescent="0.25">
      <c r="A3568" s="63"/>
      <c r="B3568" s="9" t="s">
        <v>1</v>
      </c>
      <c r="C3568" s="10" t="s">
        <v>1941</v>
      </c>
      <c r="D3568" s="9">
        <v>2020</v>
      </c>
      <c r="E3568" s="9" t="s">
        <v>0</v>
      </c>
      <c r="F3568" s="9">
        <f>F3570</f>
        <v>284</v>
      </c>
      <c r="G3568" s="9">
        <f t="shared" ref="G3568:H3568" si="8">G3570</f>
        <v>150</v>
      </c>
      <c r="H3568" s="9">
        <f t="shared" si="8"/>
        <v>1282.732</v>
      </c>
      <c r="I3568" s="17"/>
      <c r="J3568" s="17"/>
      <c r="K3568" s="17"/>
      <c r="L3568" s="17"/>
      <c r="M3568" s="17"/>
      <c r="N3568" s="17"/>
      <c r="O3568" s="17"/>
      <c r="P3568" s="17"/>
      <c r="Q3568" s="17"/>
      <c r="R3568" s="17"/>
      <c r="S3568" s="17"/>
      <c r="T3568" s="17"/>
      <c r="U3568" s="17"/>
      <c r="V3568" s="17"/>
      <c r="W3568" s="17"/>
      <c r="X3568" s="17"/>
      <c r="Y3568" s="17"/>
      <c r="Z3568" s="17"/>
      <c r="AA3568" s="17"/>
      <c r="AB3568" s="17"/>
      <c r="AC3568" s="17"/>
      <c r="AD3568" s="17"/>
      <c r="AE3568" s="17"/>
      <c r="AF3568" s="17"/>
      <c r="AG3568" s="17"/>
      <c r="AH3568" s="17"/>
      <c r="AI3568" s="17"/>
      <c r="AJ3568" s="17"/>
      <c r="AK3568" s="17"/>
      <c r="AL3568" s="17"/>
      <c r="AM3568" s="17"/>
      <c r="AN3568" s="17"/>
      <c r="AO3568" s="17"/>
    </row>
    <row r="3569" spans="1:41" s="37" customFormat="1" ht="16.5" customHeight="1" x14ac:dyDescent="0.25">
      <c r="A3569" s="20"/>
      <c r="B3569" s="9" t="s">
        <v>1</v>
      </c>
      <c r="C3569" s="10" t="s">
        <v>1941</v>
      </c>
      <c r="D3569" s="9">
        <v>2021</v>
      </c>
      <c r="E3569" s="9" t="s">
        <v>0</v>
      </c>
      <c r="F3569" s="9">
        <f>SUM(F3571:F3573)</f>
        <v>0</v>
      </c>
      <c r="G3569" s="9">
        <f t="shared" ref="G3569:H3569" si="9">SUM(G3571:G3573)</f>
        <v>0</v>
      </c>
      <c r="H3569" s="9">
        <f t="shared" si="9"/>
        <v>0</v>
      </c>
      <c r="I3569" s="17"/>
      <c r="J3569" s="17"/>
      <c r="K3569" s="17"/>
      <c r="L3569" s="17"/>
      <c r="M3569" s="17"/>
      <c r="N3569" s="17"/>
      <c r="O3569" s="17"/>
      <c r="P3569" s="17"/>
      <c r="Q3569" s="17"/>
      <c r="R3569" s="17"/>
      <c r="S3569" s="17"/>
      <c r="T3569" s="17"/>
      <c r="U3569" s="17"/>
      <c r="V3569" s="17"/>
      <c r="W3569" s="17"/>
      <c r="X3569" s="17"/>
      <c r="Y3569" s="17"/>
      <c r="Z3569" s="17"/>
      <c r="AA3569" s="17"/>
      <c r="AB3569" s="17"/>
      <c r="AC3569" s="17"/>
      <c r="AD3569" s="17"/>
      <c r="AE3569" s="17"/>
      <c r="AF3569" s="17"/>
      <c r="AG3569" s="17"/>
      <c r="AH3569" s="17"/>
      <c r="AI3569" s="17"/>
      <c r="AJ3569" s="17"/>
      <c r="AK3569" s="17"/>
      <c r="AL3569" s="17"/>
      <c r="AM3569" s="17"/>
      <c r="AN3569" s="17"/>
      <c r="AO3569" s="17"/>
    </row>
    <row r="3570" spans="1:41" s="17" customFormat="1" ht="78.75" hidden="1" outlineLevel="1" x14ac:dyDescent="0.25">
      <c r="A3570" s="20">
        <v>1434</v>
      </c>
      <c r="B3570" s="8" t="s">
        <v>1</v>
      </c>
      <c r="C3570" s="28" t="s">
        <v>2</v>
      </c>
      <c r="D3570" s="8">
        <v>2020</v>
      </c>
      <c r="E3570" s="20"/>
      <c r="F3570" s="8">
        <v>284</v>
      </c>
      <c r="G3570" s="59">
        <v>150</v>
      </c>
      <c r="H3570" s="59">
        <v>1282.732</v>
      </c>
    </row>
    <row r="3571" spans="1:41" s="17" customFormat="1" ht="15.75" hidden="1" outlineLevel="1" x14ac:dyDescent="0.25">
      <c r="A3571" s="20"/>
      <c r="B3571" s="8" t="s">
        <v>1</v>
      </c>
      <c r="C3571" s="28"/>
      <c r="D3571" s="8">
        <v>2021</v>
      </c>
      <c r="E3571" s="20"/>
      <c r="F3571" s="8"/>
      <c r="G3571" s="59"/>
      <c r="H3571" s="59"/>
    </row>
    <row r="3572" spans="1:41" s="17" customFormat="1" ht="15.75" hidden="1" outlineLevel="1" x14ac:dyDescent="0.25">
      <c r="A3572" s="20"/>
      <c r="B3572" s="8" t="s">
        <v>1</v>
      </c>
      <c r="C3572" s="28"/>
      <c r="D3572" s="8">
        <v>2021</v>
      </c>
      <c r="E3572" s="20"/>
      <c r="F3572" s="8"/>
      <c r="G3572" s="59"/>
      <c r="H3572" s="59"/>
    </row>
    <row r="3573" spans="1:41" s="17" customFormat="1" ht="15.75" hidden="1" outlineLevel="1" x14ac:dyDescent="0.25">
      <c r="A3573" s="20"/>
      <c r="B3573" s="8" t="s">
        <v>1</v>
      </c>
      <c r="C3573" s="28"/>
      <c r="D3573" s="8">
        <v>2021</v>
      </c>
      <c r="E3573" s="20"/>
      <c r="F3573" s="8"/>
      <c r="G3573" s="59"/>
      <c r="H3573" s="59"/>
    </row>
    <row r="3574" spans="1:41" s="17" customFormat="1" ht="15.75" collapsed="1" x14ac:dyDescent="0.25">
      <c r="A3574" s="20"/>
      <c r="B3574" s="123" t="s">
        <v>3</v>
      </c>
      <c r="C3574" s="126" t="s">
        <v>4048</v>
      </c>
      <c r="D3574" s="123"/>
      <c r="E3574" s="123" t="s">
        <v>0</v>
      </c>
      <c r="F3574" s="123"/>
      <c r="G3574" s="123"/>
      <c r="H3574" s="123"/>
    </row>
    <row r="3575" spans="1:41" s="18" customFormat="1" ht="15.75" x14ac:dyDescent="0.25">
      <c r="A3575" s="65"/>
      <c r="B3575" s="124"/>
      <c r="C3575" s="127"/>
      <c r="D3575" s="124"/>
      <c r="E3575" s="124" t="s">
        <v>0</v>
      </c>
      <c r="F3575" s="124"/>
      <c r="G3575" s="124"/>
      <c r="H3575" s="124"/>
      <c r="I3575" s="17"/>
      <c r="J3575" s="17"/>
      <c r="K3575" s="17"/>
      <c r="L3575" s="17"/>
      <c r="M3575" s="17"/>
      <c r="N3575" s="17"/>
      <c r="O3575" s="17"/>
      <c r="P3575" s="17"/>
      <c r="Q3575" s="17"/>
      <c r="R3575" s="17"/>
      <c r="S3575" s="17"/>
      <c r="T3575" s="17"/>
      <c r="U3575" s="17"/>
      <c r="V3575" s="17"/>
      <c r="W3575" s="17"/>
      <c r="X3575" s="17"/>
      <c r="Y3575" s="17"/>
      <c r="Z3575" s="17"/>
      <c r="AA3575" s="17"/>
      <c r="AB3575" s="17"/>
      <c r="AC3575" s="17"/>
      <c r="AD3575" s="17"/>
      <c r="AE3575" s="17"/>
      <c r="AF3575" s="17"/>
      <c r="AG3575" s="17"/>
      <c r="AH3575" s="17"/>
      <c r="AI3575" s="17"/>
      <c r="AJ3575" s="17"/>
      <c r="AK3575" s="17"/>
      <c r="AL3575" s="17"/>
      <c r="AM3575" s="17"/>
      <c r="AN3575" s="17"/>
      <c r="AO3575" s="17"/>
    </row>
    <row r="3576" spans="1:41" s="18" customFormat="1" ht="7.5" customHeight="1" x14ac:dyDescent="0.25">
      <c r="A3576" s="63"/>
      <c r="B3576" s="124"/>
      <c r="C3576" s="127"/>
      <c r="D3576" s="124"/>
      <c r="E3576" s="124"/>
      <c r="F3576" s="124"/>
      <c r="G3576" s="124"/>
      <c r="H3576" s="124"/>
      <c r="I3576" s="17"/>
      <c r="J3576" s="17"/>
      <c r="K3576" s="17"/>
      <c r="L3576" s="17"/>
      <c r="M3576" s="17"/>
      <c r="N3576" s="17"/>
      <c r="O3576" s="17"/>
      <c r="P3576" s="17"/>
      <c r="Q3576" s="17"/>
      <c r="R3576" s="17"/>
      <c r="S3576" s="17"/>
      <c r="T3576" s="17"/>
      <c r="U3576" s="17"/>
      <c r="V3576" s="17"/>
      <c r="W3576" s="17"/>
      <c r="X3576" s="17"/>
      <c r="Y3576" s="17"/>
      <c r="Z3576" s="17"/>
      <c r="AA3576" s="17"/>
      <c r="AB3576" s="17"/>
      <c r="AC3576" s="17"/>
      <c r="AD3576" s="17"/>
      <c r="AE3576" s="17"/>
      <c r="AF3576" s="17"/>
      <c r="AG3576" s="17"/>
      <c r="AH3576" s="17"/>
      <c r="AI3576" s="17"/>
      <c r="AJ3576" s="17"/>
      <c r="AK3576" s="17"/>
      <c r="AL3576" s="17"/>
      <c r="AM3576" s="17"/>
      <c r="AN3576" s="17"/>
      <c r="AO3576" s="17"/>
    </row>
    <row r="3577" spans="1:41" s="18" customFormat="1" ht="9.75" customHeight="1" x14ac:dyDescent="0.25">
      <c r="A3577" s="63"/>
      <c r="B3577" s="125"/>
      <c r="C3577" s="128"/>
      <c r="D3577" s="125"/>
      <c r="E3577" s="125"/>
      <c r="F3577" s="125"/>
      <c r="G3577" s="125"/>
      <c r="H3577" s="125"/>
      <c r="I3577" s="17"/>
      <c r="J3577" s="17"/>
      <c r="K3577" s="17"/>
      <c r="L3577" s="17"/>
      <c r="M3577" s="17"/>
      <c r="N3577" s="17"/>
      <c r="O3577" s="17"/>
      <c r="P3577" s="17"/>
      <c r="Q3577" s="17"/>
      <c r="R3577" s="17"/>
      <c r="S3577" s="17"/>
      <c r="T3577" s="17"/>
      <c r="U3577" s="17"/>
      <c r="V3577" s="17"/>
      <c r="W3577" s="17"/>
      <c r="X3577" s="17"/>
      <c r="Y3577" s="17"/>
      <c r="Z3577" s="17"/>
      <c r="AA3577" s="17"/>
      <c r="AB3577" s="17"/>
      <c r="AC3577" s="17"/>
      <c r="AD3577" s="17"/>
      <c r="AE3577" s="17"/>
      <c r="AF3577" s="17"/>
      <c r="AG3577" s="17"/>
      <c r="AH3577" s="17"/>
      <c r="AI3577" s="17"/>
      <c r="AJ3577" s="17"/>
      <c r="AK3577" s="17"/>
      <c r="AL3577" s="17"/>
      <c r="AM3577" s="17"/>
      <c r="AN3577" s="17"/>
      <c r="AO3577" s="17"/>
    </row>
    <row r="3578" spans="1:41" s="18" customFormat="1" ht="16.5" customHeight="1" x14ac:dyDescent="0.25">
      <c r="A3578" s="63"/>
      <c r="B3578" s="13" t="s">
        <v>3</v>
      </c>
      <c r="C3578" s="14" t="s">
        <v>1941</v>
      </c>
      <c r="D3578" s="13">
        <v>2019</v>
      </c>
      <c r="E3578" s="13" t="s">
        <v>0</v>
      </c>
      <c r="F3578" s="13">
        <v>0</v>
      </c>
      <c r="G3578" s="16">
        <v>0</v>
      </c>
      <c r="H3578" s="16">
        <v>0</v>
      </c>
      <c r="I3578" s="17"/>
      <c r="J3578" s="17"/>
      <c r="K3578" s="17"/>
      <c r="L3578" s="17"/>
      <c r="M3578" s="17"/>
      <c r="N3578" s="17"/>
      <c r="O3578" s="17"/>
      <c r="P3578" s="17"/>
      <c r="Q3578" s="17"/>
      <c r="R3578" s="17"/>
      <c r="S3578" s="17"/>
      <c r="T3578" s="17"/>
      <c r="U3578" s="17"/>
      <c r="V3578" s="17"/>
      <c r="W3578" s="17"/>
      <c r="X3578" s="17"/>
      <c r="Y3578" s="17"/>
      <c r="Z3578" s="17"/>
      <c r="AA3578" s="17"/>
      <c r="AB3578" s="17"/>
      <c r="AC3578" s="17"/>
      <c r="AD3578" s="17"/>
      <c r="AE3578" s="17"/>
      <c r="AF3578" s="17"/>
      <c r="AG3578" s="17"/>
      <c r="AH3578" s="17"/>
      <c r="AI3578" s="17"/>
      <c r="AJ3578" s="17"/>
      <c r="AK3578" s="17"/>
      <c r="AL3578" s="17"/>
      <c r="AM3578" s="17"/>
      <c r="AN3578" s="17"/>
      <c r="AO3578" s="17"/>
    </row>
    <row r="3579" spans="1:41" s="18" customFormat="1" ht="16.5" customHeight="1" x14ac:dyDescent="0.25">
      <c r="A3579" s="63"/>
      <c r="B3579" s="13" t="s">
        <v>3</v>
      </c>
      <c r="C3579" s="14" t="s">
        <v>1941</v>
      </c>
      <c r="D3579" s="13">
        <v>2020</v>
      </c>
      <c r="E3579" s="13" t="s">
        <v>0</v>
      </c>
      <c r="F3579" s="13">
        <f>F3581</f>
        <v>395</v>
      </c>
      <c r="G3579" s="13">
        <f t="shared" ref="G3579:H3579" si="10">G3581</f>
        <v>421.4</v>
      </c>
      <c r="H3579" s="13">
        <f t="shared" si="10"/>
        <v>646.08500000000004</v>
      </c>
      <c r="I3579" s="17"/>
      <c r="J3579" s="17"/>
      <c r="K3579" s="17"/>
      <c r="L3579" s="17"/>
      <c r="M3579" s="17"/>
      <c r="N3579" s="17"/>
      <c r="O3579" s="17"/>
      <c r="P3579" s="17"/>
      <c r="Q3579" s="17"/>
      <c r="R3579" s="17"/>
      <c r="S3579" s="17"/>
      <c r="T3579" s="17"/>
      <c r="U3579" s="17"/>
      <c r="V3579" s="17"/>
      <c r="W3579" s="17"/>
      <c r="X3579" s="17"/>
      <c r="Y3579" s="17"/>
      <c r="Z3579" s="17"/>
      <c r="AA3579" s="17"/>
      <c r="AB3579" s="17"/>
      <c r="AC3579" s="17"/>
      <c r="AD3579" s="17"/>
      <c r="AE3579" s="17"/>
      <c r="AF3579" s="17"/>
      <c r="AG3579" s="17"/>
      <c r="AH3579" s="17"/>
      <c r="AI3579" s="17"/>
      <c r="AJ3579" s="17"/>
      <c r="AK3579" s="17"/>
      <c r="AL3579" s="17"/>
      <c r="AM3579" s="17"/>
      <c r="AN3579" s="17"/>
      <c r="AO3579" s="17"/>
    </row>
    <row r="3580" spans="1:41" s="37" customFormat="1" ht="16.5" customHeight="1" x14ac:dyDescent="0.25">
      <c r="A3580" s="20"/>
      <c r="B3580" s="13" t="s">
        <v>3</v>
      </c>
      <c r="C3580" s="14" t="s">
        <v>1941</v>
      </c>
      <c r="D3580" s="13">
        <v>2021</v>
      </c>
      <c r="E3580" s="13" t="s">
        <v>0</v>
      </c>
      <c r="F3580" s="13">
        <f>SUM(F3582:F3584)</f>
        <v>0</v>
      </c>
      <c r="G3580" s="13">
        <f t="shared" ref="G3580:H3580" si="11">SUM(G3582:G3584)</f>
        <v>0</v>
      </c>
      <c r="H3580" s="13">
        <f t="shared" si="11"/>
        <v>0</v>
      </c>
      <c r="I3580" s="17"/>
      <c r="J3580" s="17"/>
      <c r="K3580" s="17"/>
      <c r="L3580" s="17"/>
      <c r="M3580" s="17"/>
      <c r="N3580" s="17"/>
      <c r="O3580" s="17"/>
      <c r="P3580" s="17"/>
      <c r="Q3580" s="17"/>
      <c r="R3580" s="17"/>
      <c r="S3580" s="17"/>
      <c r="T3580" s="17"/>
      <c r="U3580" s="17"/>
      <c r="V3580" s="17"/>
      <c r="W3580" s="17"/>
      <c r="X3580" s="17"/>
      <c r="Y3580" s="17"/>
      <c r="Z3580" s="17"/>
      <c r="AA3580" s="17"/>
      <c r="AB3580" s="17"/>
      <c r="AC3580" s="17"/>
      <c r="AD3580" s="17"/>
      <c r="AE3580" s="17"/>
      <c r="AF3580" s="17"/>
      <c r="AG3580" s="17"/>
      <c r="AH3580" s="17"/>
      <c r="AI3580" s="17"/>
      <c r="AJ3580" s="17"/>
      <c r="AK3580" s="17"/>
      <c r="AL3580" s="17"/>
      <c r="AM3580" s="17"/>
      <c r="AN3580" s="17"/>
      <c r="AO3580" s="17"/>
    </row>
    <row r="3581" spans="1:41" s="18" customFormat="1" ht="78.75" hidden="1" outlineLevel="1" x14ac:dyDescent="0.25">
      <c r="A3581" s="20">
        <v>1435</v>
      </c>
      <c r="B3581" s="8" t="s">
        <v>3</v>
      </c>
      <c r="C3581" s="28" t="s">
        <v>4</v>
      </c>
      <c r="D3581" s="8">
        <v>2020</v>
      </c>
      <c r="E3581" s="20"/>
      <c r="F3581" s="8">
        <v>395</v>
      </c>
      <c r="G3581" s="59">
        <v>421.4</v>
      </c>
      <c r="H3581" s="59">
        <v>646.08500000000004</v>
      </c>
      <c r="I3581" s="17"/>
      <c r="J3581" s="17"/>
      <c r="K3581" s="17"/>
      <c r="L3581" s="17"/>
      <c r="M3581" s="17"/>
      <c r="N3581" s="17"/>
      <c r="O3581" s="17"/>
      <c r="P3581" s="17"/>
      <c r="Q3581" s="17"/>
      <c r="R3581" s="17"/>
      <c r="S3581" s="17"/>
      <c r="T3581" s="17"/>
      <c r="U3581" s="17"/>
      <c r="V3581" s="17"/>
      <c r="W3581" s="17"/>
      <c r="X3581" s="17"/>
      <c r="Y3581" s="17"/>
      <c r="Z3581" s="17"/>
      <c r="AA3581" s="17"/>
      <c r="AB3581" s="17"/>
      <c r="AC3581" s="17"/>
      <c r="AD3581" s="17"/>
      <c r="AE3581" s="17"/>
      <c r="AF3581" s="17"/>
      <c r="AG3581" s="17"/>
      <c r="AH3581" s="17"/>
      <c r="AI3581" s="17"/>
      <c r="AJ3581" s="17"/>
      <c r="AK3581" s="17"/>
      <c r="AL3581" s="17"/>
      <c r="AM3581" s="17"/>
      <c r="AN3581" s="17"/>
      <c r="AO3581" s="17"/>
    </row>
    <row r="3582" spans="1:41" s="37" customFormat="1" ht="15.75" hidden="1" outlineLevel="1" x14ac:dyDescent="0.25">
      <c r="A3582" s="20"/>
      <c r="B3582" s="8" t="s">
        <v>3</v>
      </c>
      <c r="C3582" s="28"/>
      <c r="D3582" s="8">
        <v>2021</v>
      </c>
      <c r="E3582" s="20"/>
      <c r="F3582" s="8"/>
      <c r="G3582" s="59"/>
      <c r="H3582" s="59"/>
      <c r="I3582" s="17"/>
      <c r="J3582" s="17"/>
      <c r="K3582" s="17"/>
      <c r="L3582" s="17"/>
      <c r="M3582" s="17"/>
      <c r="N3582" s="17"/>
      <c r="O3582" s="17"/>
      <c r="P3582" s="17"/>
      <c r="Q3582" s="17"/>
      <c r="R3582" s="17"/>
      <c r="S3582" s="17"/>
      <c r="T3582" s="17"/>
      <c r="U3582" s="17"/>
      <c r="V3582" s="17"/>
      <c r="W3582" s="17"/>
      <c r="X3582" s="17"/>
      <c r="Y3582" s="17"/>
      <c r="Z3582" s="17"/>
      <c r="AA3582" s="17"/>
      <c r="AB3582" s="17"/>
      <c r="AC3582" s="17"/>
      <c r="AD3582" s="17"/>
      <c r="AE3582" s="17"/>
      <c r="AF3582" s="17"/>
      <c r="AG3582" s="17"/>
      <c r="AH3582" s="17"/>
      <c r="AI3582" s="17"/>
      <c r="AJ3582" s="17"/>
      <c r="AK3582" s="17"/>
      <c r="AL3582" s="17"/>
      <c r="AM3582" s="17"/>
      <c r="AN3582" s="17"/>
      <c r="AO3582" s="17"/>
    </row>
    <row r="3583" spans="1:41" s="37" customFormat="1" ht="15.75" hidden="1" outlineLevel="1" x14ac:dyDescent="0.25">
      <c r="A3583" s="20"/>
      <c r="B3583" s="8" t="s">
        <v>3</v>
      </c>
      <c r="C3583" s="28"/>
      <c r="D3583" s="8">
        <v>2021</v>
      </c>
      <c r="E3583" s="20"/>
      <c r="F3583" s="8"/>
      <c r="G3583" s="59"/>
      <c r="H3583" s="59"/>
      <c r="I3583" s="17"/>
      <c r="J3583" s="17"/>
      <c r="K3583" s="17"/>
      <c r="L3583" s="17"/>
      <c r="M3583" s="17"/>
      <c r="N3583" s="17"/>
      <c r="O3583" s="17"/>
      <c r="P3583" s="17"/>
      <c r="Q3583" s="17"/>
      <c r="R3583" s="17"/>
      <c r="S3583" s="17"/>
      <c r="T3583" s="17"/>
      <c r="U3583" s="17"/>
      <c r="V3583" s="17"/>
      <c r="W3583" s="17"/>
      <c r="X3583" s="17"/>
      <c r="Y3583" s="17"/>
      <c r="Z3583" s="17"/>
      <c r="AA3583" s="17"/>
      <c r="AB3583" s="17"/>
      <c r="AC3583" s="17"/>
      <c r="AD3583" s="17"/>
      <c r="AE3583" s="17"/>
      <c r="AF3583" s="17"/>
      <c r="AG3583" s="17"/>
      <c r="AH3583" s="17"/>
      <c r="AI3583" s="17"/>
      <c r="AJ3583" s="17"/>
      <c r="AK3583" s="17"/>
      <c r="AL3583" s="17"/>
      <c r="AM3583" s="17"/>
      <c r="AN3583" s="17"/>
      <c r="AO3583" s="17"/>
    </row>
    <row r="3584" spans="1:41" s="37" customFormat="1" ht="15.75" hidden="1" outlineLevel="1" x14ac:dyDescent="0.25">
      <c r="A3584" s="20"/>
      <c r="B3584" s="8" t="s">
        <v>3</v>
      </c>
      <c r="C3584" s="28"/>
      <c r="D3584" s="8">
        <v>2021</v>
      </c>
      <c r="E3584" s="20"/>
      <c r="F3584" s="8"/>
      <c r="G3584" s="59"/>
      <c r="H3584" s="59"/>
      <c r="I3584" s="17"/>
      <c r="J3584" s="17"/>
      <c r="K3584" s="17"/>
      <c r="L3584" s="17"/>
      <c r="M3584" s="17"/>
      <c r="N3584" s="17"/>
      <c r="O3584" s="17"/>
      <c r="P3584" s="17"/>
      <c r="Q3584" s="17"/>
      <c r="R3584" s="17"/>
      <c r="S3584" s="17"/>
      <c r="T3584" s="17"/>
      <c r="U3584" s="17"/>
      <c r="V3584" s="17"/>
      <c r="W3584" s="17"/>
      <c r="X3584" s="17"/>
      <c r="Y3584" s="17"/>
      <c r="Z3584" s="17"/>
      <c r="AA3584" s="17"/>
      <c r="AB3584" s="17"/>
      <c r="AC3584" s="17"/>
      <c r="AD3584" s="17"/>
      <c r="AE3584" s="17"/>
      <c r="AF3584" s="17"/>
      <c r="AG3584" s="17"/>
      <c r="AH3584" s="17"/>
      <c r="AI3584" s="17"/>
      <c r="AJ3584" s="17"/>
      <c r="AK3584" s="17"/>
      <c r="AL3584" s="17"/>
      <c r="AM3584" s="17"/>
      <c r="AN3584" s="17"/>
      <c r="AO3584" s="17"/>
    </row>
    <row r="3585" spans="1:41" s="18" customFormat="1" ht="19.5" customHeight="1" collapsed="1" x14ac:dyDescent="0.25">
      <c r="A3585" s="63"/>
      <c r="B3585" s="117" t="s">
        <v>4053</v>
      </c>
      <c r="C3585" s="120" t="s">
        <v>4052</v>
      </c>
      <c r="D3585" s="117"/>
      <c r="E3585" s="117" t="s">
        <v>499</v>
      </c>
      <c r="F3585" s="117"/>
      <c r="G3585" s="117"/>
      <c r="H3585" s="117"/>
      <c r="I3585" s="17"/>
      <c r="J3585" s="17"/>
      <c r="K3585" s="17"/>
      <c r="L3585" s="17"/>
      <c r="M3585" s="17"/>
      <c r="N3585" s="17"/>
      <c r="O3585" s="17"/>
      <c r="P3585" s="17"/>
      <c r="Q3585" s="17"/>
      <c r="R3585" s="17"/>
      <c r="S3585" s="17"/>
      <c r="T3585" s="17"/>
      <c r="U3585" s="17"/>
      <c r="V3585" s="17"/>
      <c r="W3585" s="17"/>
      <c r="X3585" s="17"/>
      <c r="Y3585" s="17"/>
      <c r="Z3585" s="17"/>
      <c r="AA3585" s="17"/>
      <c r="AB3585" s="17"/>
      <c r="AC3585" s="17"/>
      <c r="AD3585" s="17"/>
      <c r="AE3585" s="17"/>
      <c r="AF3585" s="17"/>
      <c r="AG3585" s="17"/>
      <c r="AH3585" s="17"/>
      <c r="AI3585" s="17"/>
      <c r="AJ3585" s="17"/>
      <c r="AK3585" s="17"/>
      <c r="AL3585" s="17"/>
      <c r="AM3585" s="17"/>
      <c r="AN3585" s="17"/>
      <c r="AO3585" s="17"/>
    </row>
    <row r="3586" spans="1:41" s="30" customFormat="1" ht="15.75" x14ac:dyDescent="0.25">
      <c r="A3586" s="20"/>
      <c r="B3586" s="118"/>
      <c r="C3586" s="121"/>
      <c r="D3586" s="118"/>
      <c r="E3586" s="118" t="s">
        <v>499</v>
      </c>
      <c r="F3586" s="118"/>
      <c r="G3586" s="118"/>
      <c r="H3586" s="118"/>
      <c r="I3586" s="17"/>
      <c r="J3586" s="17"/>
      <c r="K3586" s="17"/>
      <c r="L3586" s="17"/>
      <c r="M3586" s="17"/>
      <c r="N3586" s="17"/>
      <c r="O3586" s="17"/>
      <c r="P3586" s="17"/>
      <c r="Q3586" s="17"/>
      <c r="R3586" s="17"/>
      <c r="S3586" s="17"/>
      <c r="T3586" s="17"/>
      <c r="U3586" s="17"/>
      <c r="V3586" s="17"/>
      <c r="W3586" s="17"/>
      <c r="X3586" s="17"/>
      <c r="Y3586" s="17"/>
      <c r="Z3586" s="17"/>
      <c r="AA3586" s="17"/>
      <c r="AB3586" s="17"/>
      <c r="AC3586" s="17"/>
      <c r="AD3586" s="17"/>
      <c r="AE3586" s="17"/>
      <c r="AF3586" s="17"/>
      <c r="AG3586" s="17"/>
      <c r="AH3586" s="17"/>
      <c r="AI3586" s="17"/>
      <c r="AJ3586" s="17"/>
      <c r="AK3586" s="17"/>
      <c r="AL3586" s="17"/>
      <c r="AM3586" s="17"/>
      <c r="AN3586" s="17"/>
      <c r="AO3586" s="17"/>
    </row>
    <row r="3587" spans="1:41" s="30" customFormat="1" ht="15.75" x14ac:dyDescent="0.25">
      <c r="A3587" s="20"/>
      <c r="B3587" s="118"/>
      <c r="C3587" s="121"/>
      <c r="D3587" s="118"/>
      <c r="E3587" s="118"/>
      <c r="F3587" s="118"/>
      <c r="G3587" s="118"/>
      <c r="H3587" s="118"/>
      <c r="I3587" s="17"/>
      <c r="J3587" s="17"/>
      <c r="K3587" s="17"/>
      <c r="L3587" s="17"/>
      <c r="M3587" s="17"/>
      <c r="N3587" s="17"/>
      <c r="O3587" s="17"/>
      <c r="P3587" s="17"/>
      <c r="Q3587" s="17"/>
      <c r="R3587" s="17"/>
      <c r="S3587" s="17"/>
      <c r="T3587" s="17"/>
      <c r="U3587" s="17"/>
      <c r="V3587" s="17"/>
      <c r="W3587" s="17"/>
      <c r="X3587" s="17"/>
      <c r="Y3587" s="17"/>
      <c r="Z3587" s="17"/>
      <c r="AA3587" s="17"/>
      <c r="AB3587" s="17"/>
      <c r="AC3587" s="17"/>
      <c r="AD3587" s="17"/>
      <c r="AE3587" s="17"/>
      <c r="AF3587" s="17"/>
      <c r="AG3587" s="17"/>
      <c r="AH3587" s="17"/>
      <c r="AI3587" s="17"/>
      <c r="AJ3587" s="17"/>
      <c r="AK3587" s="17"/>
      <c r="AL3587" s="17"/>
      <c r="AM3587" s="17"/>
      <c r="AN3587" s="17"/>
      <c r="AO3587" s="17"/>
    </row>
    <row r="3588" spans="1:41" s="30" customFormat="1" ht="15.75" x14ac:dyDescent="0.25">
      <c r="A3588" s="20"/>
      <c r="B3588" s="119"/>
      <c r="C3588" s="122"/>
      <c r="D3588" s="119"/>
      <c r="E3588" s="119"/>
      <c r="F3588" s="119"/>
      <c r="G3588" s="119"/>
      <c r="H3588" s="119"/>
      <c r="I3588" s="17"/>
      <c r="J3588" s="17"/>
      <c r="K3588" s="17"/>
      <c r="L3588" s="17"/>
      <c r="M3588" s="17"/>
      <c r="N3588" s="17"/>
      <c r="O3588" s="17"/>
      <c r="P3588" s="17"/>
      <c r="Q3588" s="17"/>
      <c r="R3588" s="17"/>
      <c r="S3588" s="17"/>
      <c r="T3588" s="17"/>
      <c r="U3588" s="17"/>
      <c r="V3588" s="17"/>
      <c r="W3588" s="17"/>
      <c r="X3588" s="17"/>
      <c r="Y3588" s="17"/>
      <c r="Z3588" s="17"/>
      <c r="AA3588" s="17"/>
      <c r="AB3588" s="17"/>
      <c r="AC3588" s="17"/>
      <c r="AD3588" s="17"/>
      <c r="AE3588" s="17"/>
      <c r="AF3588" s="17"/>
      <c r="AG3588" s="17"/>
      <c r="AH3588" s="17"/>
      <c r="AI3588" s="17"/>
      <c r="AJ3588" s="17"/>
      <c r="AK3588" s="17"/>
      <c r="AL3588" s="17"/>
      <c r="AM3588" s="17"/>
      <c r="AN3588" s="17"/>
      <c r="AO3588" s="17"/>
    </row>
    <row r="3589" spans="1:41" s="30" customFormat="1" ht="16.5" customHeight="1" x14ac:dyDescent="0.25">
      <c r="A3589" s="20"/>
      <c r="B3589" s="9" t="s">
        <v>4053</v>
      </c>
      <c r="C3589" s="10" t="s">
        <v>1941</v>
      </c>
      <c r="D3589" s="9">
        <v>2019</v>
      </c>
      <c r="E3589" s="9" t="s">
        <v>499</v>
      </c>
      <c r="F3589" s="9">
        <v>0</v>
      </c>
      <c r="G3589" s="12">
        <v>0</v>
      </c>
      <c r="H3589" s="12">
        <v>0</v>
      </c>
      <c r="I3589" s="17"/>
      <c r="J3589" s="17"/>
      <c r="K3589" s="17"/>
      <c r="L3589" s="17"/>
      <c r="M3589" s="17"/>
      <c r="N3589" s="17"/>
      <c r="O3589" s="17"/>
      <c r="P3589" s="17"/>
      <c r="Q3589" s="17"/>
      <c r="R3589" s="17"/>
      <c r="S3589" s="17"/>
      <c r="T3589" s="17"/>
      <c r="U3589" s="17"/>
      <c r="V3589" s="17"/>
      <c r="W3589" s="17"/>
      <c r="X3589" s="17"/>
      <c r="Y3589" s="17"/>
      <c r="Z3589" s="17"/>
      <c r="AA3589" s="17"/>
      <c r="AB3589" s="17"/>
      <c r="AC3589" s="17"/>
      <c r="AD3589" s="17"/>
      <c r="AE3589" s="17"/>
      <c r="AF3589" s="17"/>
      <c r="AG3589" s="17"/>
      <c r="AH3589" s="17"/>
      <c r="AI3589" s="17"/>
      <c r="AJ3589" s="17"/>
      <c r="AK3589" s="17"/>
      <c r="AL3589" s="17"/>
      <c r="AM3589" s="17"/>
      <c r="AN3589" s="17"/>
      <c r="AO3589" s="17"/>
    </row>
    <row r="3590" spans="1:41" s="30" customFormat="1" ht="16.5" customHeight="1" x14ac:dyDescent="0.25">
      <c r="A3590" s="20"/>
      <c r="B3590" s="9" t="s">
        <v>4053</v>
      </c>
      <c r="C3590" s="10" t="s">
        <v>1941</v>
      </c>
      <c r="D3590" s="9">
        <v>2020</v>
      </c>
      <c r="E3590" s="9" t="s">
        <v>499</v>
      </c>
      <c r="F3590" s="9">
        <f>SUM($F$3592:$F$3594)</f>
        <v>112</v>
      </c>
      <c r="G3590" s="9">
        <f>SUM($G$3592:$G$3594)</f>
        <v>115</v>
      </c>
      <c r="H3590" s="9">
        <f>SUM($H$3592:$H$3594)</f>
        <v>497.63200000000001</v>
      </c>
      <c r="I3590" s="17"/>
      <c r="J3590" s="17"/>
      <c r="K3590" s="17"/>
      <c r="L3590" s="17"/>
      <c r="M3590" s="17"/>
      <c r="N3590" s="17"/>
      <c r="O3590" s="17"/>
      <c r="P3590" s="17"/>
      <c r="Q3590" s="17"/>
      <c r="R3590" s="17"/>
      <c r="S3590" s="17"/>
      <c r="T3590" s="17"/>
      <c r="U3590" s="17"/>
      <c r="V3590" s="17"/>
      <c r="W3590" s="17"/>
      <c r="X3590" s="17"/>
      <c r="Y3590" s="17"/>
      <c r="Z3590" s="17"/>
      <c r="AA3590" s="17"/>
      <c r="AB3590" s="17"/>
      <c r="AC3590" s="17"/>
      <c r="AD3590" s="17"/>
      <c r="AE3590" s="17"/>
      <c r="AF3590" s="17"/>
      <c r="AG3590" s="17"/>
      <c r="AH3590" s="17"/>
      <c r="AI3590" s="17"/>
      <c r="AJ3590" s="17"/>
      <c r="AK3590" s="17"/>
      <c r="AL3590" s="17"/>
      <c r="AM3590" s="17"/>
      <c r="AN3590" s="17"/>
      <c r="AO3590" s="17"/>
    </row>
    <row r="3591" spans="1:41" s="37" customFormat="1" ht="16.5" customHeight="1" x14ac:dyDescent="0.25">
      <c r="A3591" s="20"/>
      <c r="B3591" s="9" t="s">
        <v>4053</v>
      </c>
      <c r="C3591" s="10" t="s">
        <v>1941</v>
      </c>
      <c r="D3591" s="9">
        <v>2021</v>
      </c>
      <c r="E3591" s="9" t="s">
        <v>499</v>
      </c>
      <c r="F3591" s="9">
        <f>SUM(F3595:F3595)</f>
        <v>0</v>
      </c>
      <c r="G3591" s="9">
        <f>SUM(G3595:G3595)</f>
        <v>0</v>
      </c>
      <c r="H3591" s="9">
        <f>SUM(H3595:H3595)</f>
        <v>0</v>
      </c>
      <c r="I3591" s="17"/>
      <c r="J3591" s="17"/>
      <c r="K3591" s="17"/>
      <c r="L3591" s="17"/>
      <c r="M3591" s="17"/>
      <c r="N3591" s="17"/>
      <c r="O3591" s="17"/>
      <c r="P3591" s="17"/>
      <c r="Q3591" s="17"/>
      <c r="R3591" s="17"/>
      <c r="S3591" s="17"/>
      <c r="T3591" s="17"/>
      <c r="U3591" s="17"/>
      <c r="V3591" s="17"/>
      <c r="W3591" s="17"/>
      <c r="X3591" s="17"/>
      <c r="Y3591" s="17"/>
      <c r="Z3591" s="17"/>
      <c r="AA3591" s="17"/>
      <c r="AB3591" s="17"/>
      <c r="AC3591" s="17"/>
      <c r="AD3591" s="17"/>
      <c r="AE3591" s="17"/>
      <c r="AF3591" s="17"/>
      <c r="AG3591" s="17"/>
      <c r="AH3591" s="17"/>
      <c r="AI3591" s="17"/>
      <c r="AJ3591" s="17"/>
      <c r="AK3591" s="17"/>
      <c r="AL3591" s="17"/>
      <c r="AM3591" s="17"/>
      <c r="AN3591" s="17"/>
      <c r="AO3591" s="17"/>
    </row>
    <row r="3592" spans="1:41" s="17" customFormat="1" ht="55.5" hidden="1" customHeight="1" outlineLevel="1" x14ac:dyDescent="0.25">
      <c r="A3592" s="20">
        <v>1652</v>
      </c>
      <c r="B3592" s="8" t="s">
        <v>4053</v>
      </c>
      <c r="C3592" s="54" t="s">
        <v>930</v>
      </c>
      <c r="D3592" s="8">
        <v>2020</v>
      </c>
      <c r="E3592" s="8"/>
      <c r="F3592" s="29">
        <v>47</v>
      </c>
      <c r="G3592" s="29">
        <v>15</v>
      </c>
      <c r="H3592" s="29">
        <v>127.63200000000001</v>
      </c>
    </row>
    <row r="3593" spans="1:41" s="17" customFormat="1" ht="41.25" hidden="1" customHeight="1" outlineLevel="1" x14ac:dyDescent="0.25">
      <c r="A3593" s="20">
        <v>1008</v>
      </c>
      <c r="B3593" s="8" t="s">
        <v>4053</v>
      </c>
      <c r="C3593" s="54" t="s">
        <v>593</v>
      </c>
      <c r="D3593" s="8">
        <v>2020</v>
      </c>
      <c r="E3593" s="8"/>
      <c r="F3593" s="29">
        <v>32</v>
      </c>
      <c r="G3593" s="29">
        <v>60</v>
      </c>
      <c r="H3593" s="29">
        <v>150</v>
      </c>
    </row>
    <row r="3594" spans="1:41" s="17" customFormat="1" ht="41.25" hidden="1" customHeight="1" outlineLevel="1" x14ac:dyDescent="0.25">
      <c r="A3594" s="20">
        <v>1618</v>
      </c>
      <c r="B3594" s="8" t="s">
        <v>4053</v>
      </c>
      <c r="C3594" s="54" t="s">
        <v>594</v>
      </c>
      <c r="D3594" s="8">
        <v>2020</v>
      </c>
      <c r="E3594" s="8"/>
      <c r="F3594" s="29">
        <v>33</v>
      </c>
      <c r="G3594" s="29">
        <v>40</v>
      </c>
      <c r="H3594" s="29">
        <v>220</v>
      </c>
    </row>
    <row r="3595" spans="1:41" s="17" customFormat="1" ht="15.75" hidden="1" outlineLevel="1" x14ac:dyDescent="0.25">
      <c r="A3595" s="20"/>
      <c r="B3595" s="8" t="s">
        <v>4053</v>
      </c>
      <c r="C3595" s="54"/>
      <c r="D3595" s="8">
        <v>2021</v>
      </c>
      <c r="E3595" s="8"/>
      <c r="F3595" s="29"/>
      <c r="G3595" s="29"/>
      <c r="H3595" s="29"/>
    </row>
    <row r="3596" spans="1:41" s="17" customFormat="1" ht="15.75" collapsed="1" x14ac:dyDescent="0.25">
      <c r="A3596" s="20"/>
      <c r="B3596" s="123" t="s">
        <v>2841</v>
      </c>
      <c r="C3596" s="126" t="s">
        <v>4054</v>
      </c>
      <c r="D3596" s="126"/>
      <c r="E3596" s="123" t="s">
        <v>499</v>
      </c>
      <c r="F3596" s="126"/>
      <c r="G3596" s="126"/>
      <c r="H3596" s="126"/>
    </row>
    <row r="3597" spans="1:41" s="30" customFormat="1" ht="15.75" x14ac:dyDescent="0.25">
      <c r="A3597" s="20"/>
      <c r="B3597" s="124"/>
      <c r="C3597" s="127"/>
      <c r="D3597" s="127"/>
      <c r="E3597" s="124"/>
      <c r="F3597" s="127"/>
      <c r="G3597" s="127"/>
      <c r="H3597" s="127"/>
      <c r="I3597" s="17"/>
      <c r="J3597" s="17"/>
      <c r="K3597" s="17"/>
      <c r="L3597" s="17"/>
      <c r="M3597" s="17"/>
      <c r="N3597" s="17"/>
      <c r="O3597" s="17"/>
      <c r="P3597" s="17"/>
      <c r="Q3597" s="17"/>
      <c r="R3597" s="17"/>
      <c r="S3597" s="17"/>
      <c r="T3597" s="17"/>
      <c r="U3597" s="17"/>
      <c r="V3597" s="17"/>
      <c r="W3597" s="17"/>
      <c r="X3597" s="17"/>
      <c r="Y3597" s="17"/>
      <c r="Z3597" s="17"/>
      <c r="AA3597" s="17"/>
      <c r="AB3597" s="17"/>
      <c r="AC3597" s="17"/>
      <c r="AD3597" s="17"/>
      <c r="AE3597" s="17"/>
      <c r="AF3597" s="17"/>
      <c r="AG3597" s="17"/>
      <c r="AH3597" s="17"/>
      <c r="AI3597" s="17"/>
      <c r="AJ3597" s="17"/>
      <c r="AK3597" s="17"/>
      <c r="AL3597" s="17"/>
      <c r="AM3597" s="17"/>
      <c r="AN3597" s="17"/>
      <c r="AO3597" s="17"/>
    </row>
    <row r="3598" spans="1:41" s="30" customFormat="1" ht="13.5" customHeight="1" x14ac:dyDescent="0.25">
      <c r="A3598" s="20"/>
      <c r="B3598" s="124"/>
      <c r="C3598" s="127"/>
      <c r="D3598" s="127"/>
      <c r="E3598" s="124"/>
      <c r="F3598" s="127"/>
      <c r="G3598" s="127"/>
      <c r="H3598" s="127"/>
      <c r="I3598" s="17"/>
      <c r="J3598" s="17"/>
      <c r="K3598" s="17"/>
      <c r="L3598" s="17"/>
      <c r="M3598" s="17"/>
      <c r="N3598" s="17"/>
      <c r="O3598" s="17"/>
      <c r="P3598" s="17"/>
      <c r="Q3598" s="17"/>
      <c r="R3598" s="17"/>
      <c r="S3598" s="17"/>
      <c r="T3598" s="17"/>
      <c r="U3598" s="17"/>
      <c r="V3598" s="17"/>
      <c r="W3598" s="17"/>
      <c r="X3598" s="17"/>
      <c r="Y3598" s="17"/>
      <c r="Z3598" s="17"/>
      <c r="AA3598" s="17"/>
      <c r="AB3598" s="17"/>
      <c r="AC3598" s="17"/>
      <c r="AD3598" s="17"/>
      <c r="AE3598" s="17"/>
      <c r="AF3598" s="17"/>
      <c r="AG3598" s="17"/>
      <c r="AH3598" s="17"/>
      <c r="AI3598" s="17"/>
      <c r="AJ3598" s="17"/>
      <c r="AK3598" s="17"/>
      <c r="AL3598" s="17"/>
      <c r="AM3598" s="17"/>
      <c r="AN3598" s="17"/>
      <c r="AO3598" s="17"/>
    </row>
    <row r="3599" spans="1:41" s="30" customFormat="1" ht="15.75" hidden="1" x14ac:dyDescent="0.25">
      <c r="A3599" s="20"/>
      <c r="B3599" s="125"/>
      <c r="C3599" s="128"/>
      <c r="D3599" s="128"/>
      <c r="E3599" s="125"/>
      <c r="F3599" s="128"/>
      <c r="G3599" s="128"/>
      <c r="H3599" s="128"/>
      <c r="I3599" s="17"/>
      <c r="J3599" s="17"/>
      <c r="K3599" s="17"/>
      <c r="L3599" s="17"/>
      <c r="M3599" s="17"/>
      <c r="N3599" s="17"/>
      <c r="O3599" s="17"/>
      <c r="P3599" s="17"/>
      <c r="Q3599" s="17"/>
      <c r="R3599" s="17"/>
      <c r="S3599" s="17"/>
      <c r="T3599" s="17"/>
      <c r="U3599" s="17"/>
      <c r="V3599" s="17"/>
      <c r="W3599" s="17"/>
      <c r="X3599" s="17"/>
      <c r="Y3599" s="17"/>
      <c r="Z3599" s="17"/>
      <c r="AA3599" s="17"/>
      <c r="AB3599" s="17"/>
      <c r="AC3599" s="17"/>
      <c r="AD3599" s="17"/>
      <c r="AE3599" s="17"/>
      <c r="AF3599" s="17"/>
      <c r="AG3599" s="17"/>
      <c r="AH3599" s="17"/>
      <c r="AI3599" s="17"/>
      <c r="AJ3599" s="17"/>
      <c r="AK3599" s="17"/>
      <c r="AL3599" s="17"/>
      <c r="AM3599" s="17"/>
      <c r="AN3599" s="17"/>
      <c r="AO3599" s="17"/>
    </row>
    <row r="3600" spans="1:41" s="17" customFormat="1" ht="16.5" customHeight="1" x14ac:dyDescent="0.25">
      <c r="A3600" s="20"/>
      <c r="B3600" s="13" t="s">
        <v>2841</v>
      </c>
      <c r="C3600" s="14" t="s">
        <v>1941</v>
      </c>
      <c r="D3600" s="13">
        <v>2019</v>
      </c>
      <c r="E3600" s="13" t="s">
        <v>499</v>
      </c>
      <c r="F3600" s="26"/>
      <c r="G3600" s="26"/>
      <c r="H3600" s="26"/>
    </row>
    <row r="3601" spans="1:41" s="17" customFormat="1" ht="16.5" customHeight="1" x14ac:dyDescent="0.25">
      <c r="A3601" s="20"/>
      <c r="B3601" s="13" t="s">
        <v>2841</v>
      </c>
      <c r="C3601" s="14" t="s">
        <v>1941</v>
      </c>
      <c r="D3601" s="13">
        <v>2020</v>
      </c>
      <c r="E3601" s="13" t="s">
        <v>499</v>
      </c>
      <c r="F3601" s="26"/>
      <c r="G3601" s="26"/>
      <c r="H3601" s="26"/>
    </row>
    <row r="3602" spans="1:41" s="17" customFormat="1" ht="16.5" customHeight="1" x14ac:dyDescent="0.25">
      <c r="A3602" s="20"/>
      <c r="B3602" s="13" t="s">
        <v>2841</v>
      </c>
      <c r="C3602" s="14" t="s">
        <v>1941</v>
      </c>
      <c r="D3602" s="13">
        <v>2021</v>
      </c>
      <c r="E3602" s="89" t="s">
        <v>499</v>
      </c>
      <c r="F3602" s="26">
        <f>F3603+F3604</f>
        <v>129</v>
      </c>
      <c r="G3602" s="26">
        <f>G3603+G3604</f>
        <v>160</v>
      </c>
      <c r="H3602" s="26">
        <f>H3603+H3604</f>
        <v>458.53017</v>
      </c>
    </row>
    <row r="3603" spans="1:41" s="17" customFormat="1" ht="29.25" hidden="1" customHeight="1" outlineLevel="1" x14ac:dyDescent="0.25">
      <c r="A3603" s="66">
        <v>3749</v>
      </c>
      <c r="B3603" s="32" t="s">
        <v>2841</v>
      </c>
      <c r="C3603" s="34" t="s">
        <v>2134</v>
      </c>
      <c r="D3603" s="32">
        <v>2021</v>
      </c>
      <c r="E3603" s="32"/>
      <c r="F3603" s="39">
        <v>78</v>
      </c>
      <c r="G3603" s="39">
        <v>100</v>
      </c>
      <c r="H3603" s="39">
        <v>382.69968999999998</v>
      </c>
    </row>
    <row r="3604" spans="1:41" s="17" customFormat="1" ht="29.25" hidden="1" customHeight="1" outlineLevel="1" x14ac:dyDescent="0.25">
      <c r="A3604" s="67">
        <v>9679</v>
      </c>
      <c r="B3604" s="32" t="s">
        <v>2841</v>
      </c>
      <c r="C3604" s="34" t="s">
        <v>2136</v>
      </c>
      <c r="D3604" s="32">
        <v>2021</v>
      </c>
      <c r="E3604" s="32"/>
      <c r="F3604" s="39">
        <v>51</v>
      </c>
      <c r="G3604" s="39">
        <v>60</v>
      </c>
      <c r="H3604" s="39">
        <v>75.830479999999994</v>
      </c>
    </row>
    <row r="3605" spans="1:41" s="17" customFormat="1" ht="15.75" collapsed="1" x14ac:dyDescent="0.25">
      <c r="A3605" s="20"/>
      <c r="B3605" s="117" t="s">
        <v>518</v>
      </c>
      <c r="C3605" s="120" t="s">
        <v>4055</v>
      </c>
      <c r="D3605" s="117"/>
      <c r="E3605" s="117" t="s">
        <v>499</v>
      </c>
      <c r="F3605" s="117"/>
      <c r="G3605" s="117"/>
      <c r="H3605" s="117"/>
    </row>
    <row r="3606" spans="1:41" s="18" customFormat="1" ht="15.75" x14ac:dyDescent="0.25">
      <c r="A3606" s="63"/>
      <c r="B3606" s="118"/>
      <c r="C3606" s="121"/>
      <c r="D3606" s="118"/>
      <c r="E3606" s="118" t="s">
        <v>499</v>
      </c>
      <c r="F3606" s="118"/>
      <c r="G3606" s="118"/>
      <c r="H3606" s="118"/>
      <c r="I3606" s="17"/>
      <c r="J3606" s="17"/>
      <c r="K3606" s="17"/>
      <c r="L3606" s="17"/>
      <c r="M3606" s="17"/>
      <c r="N3606" s="17"/>
      <c r="O3606" s="17"/>
      <c r="P3606" s="17"/>
      <c r="Q3606" s="17"/>
      <c r="R3606" s="17"/>
      <c r="S3606" s="17"/>
      <c r="T3606" s="17"/>
      <c r="U3606" s="17"/>
      <c r="V3606" s="17"/>
      <c r="W3606" s="17"/>
      <c r="X3606" s="17"/>
      <c r="Y3606" s="17"/>
      <c r="Z3606" s="17"/>
      <c r="AA3606" s="17"/>
      <c r="AB3606" s="17"/>
      <c r="AC3606" s="17"/>
      <c r="AD3606" s="17"/>
      <c r="AE3606" s="17"/>
      <c r="AF3606" s="17"/>
      <c r="AG3606" s="17"/>
      <c r="AH3606" s="17"/>
      <c r="AI3606" s="17"/>
      <c r="AJ3606" s="17"/>
      <c r="AK3606" s="17"/>
      <c r="AL3606" s="17"/>
      <c r="AM3606" s="17"/>
      <c r="AN3606" s="17"/>
      <c r="AO3606" s="17"/>
    </row>
    <row r="3607" spans="1:41" s="18" customFormat="1" ht="15.75" customHeight="1" x14ac:dyDescent="0.25">
      <c r="A3607" s="63"/>
      <c r="B3607" s="118"/>
      <c r="C3607" s="121"/>
      <c r="D3607" s="118"/>
      <c r="E3607" s="118"/>
      <c r="F3607" s="118"/>
      <c r="G3607" s="118"/>
      <c r="H3607" s="118"/>
      <c r="I3607" s="17"/>
      <c r="J3607" s="17"/>
      <c r="K3607" s="17"/>
      <c r="L3607" s="17"/>
      <c r="M3607" s="17"/>
      <c r="N3607" s="17"/>
      <c r="O3607" s="17"/>
      <c r="P3607" s="17"/>
      <c r="Q3607" s="17"/>
      <c r="R3607" s="17"/>
      <c r="S3607" s="17"/>
      <c r="T3607" s="17"/>
      <c r="U3607" s="17"/>
      <c r="V3607" s="17"/>
      <c r="W3607" s="17"/>
      <c r="X3607" s="17"/>
      <c r="Y3607" s="17"/>
      <c r="Z3607" s="17"/>
      <c r="AA3607" s="17"/>
      <c r="AB3607" s="17"/>
      <c r="AC3607" s="17"/>
      <c r="AD3607" s="17"/>
      <c r="AE3607" s="17"/>
      <c r="AF3607" s="17"/>
      <c r="AG3607" s="17"/>
      <c r="AH3607" s="17"/>
      <c r="AI3607" s="17"/>
      <c r="AJ3607" s="17"/>
      <c r="AK3607" s="17"/>
      <c r="AL3607" s="17"/>
      <c r="AM3607" s="17"/>
      <c r="AN3607" s="17"/>
      <c r="AO3607" s="17"/>
    </row>
    <row r="3608" spans="1:41" s="18" customFormat="1" ht="15.75" hidden="1" x14ac:dyDescent="0.25">
      <c r="A3608" s="63"/>
      <c r="B3608" s="119"/>
      <c r="C3608" s="122"/>
      <c r="D3608" s="119"/>
      <c r="E3608" s="119"/>
      <c r="F3608" s="119"/>
      <c r="G3608" s="119"/>
      <c r="H3608" s="119"/>
      <c r="I3608" s="17"/>
      <c r="J3608" s="17"/>
      <c r="K3608" s="17"/>
      <c r="L3608" s="17"/>
      <c r="M3608" s="17"/>
      <c r="N3608" s="17"/>
      <c r="O3608" s="17"/>
      <c r="P3608" s="17"/>
      <c r="Q3608" s="17"/>
      <c r="R3608" s="17"/>
      <c r="S3608" s="17"/>
      <c r="T3608" s="17"/>
      <c r="U3608" s="17"/>
      <c r="V3608" s="17"/>
      <c r="W3608" s="17"/>
      <c r="X3608" s="17"/>
      <c r="Y3608" s="17"/>
      <c r="Z3608" s="17"/>
      <c r="AA3608" s="17"/>
      <c r="AB3608" s="17"/>
      <c r="AC3608" s="17"/>
      <c r="AD3608" s="17"/>
      <c r="AE3608" s="17"/>
      <c r="AF3608" s="17"/>
      <c r="AG3608" s="17"/>
      <c r="AH3608" s="17"/>
      <c r="AI3608" s="17"/>
      <c r="AJ3608" s="17"/>
      <c r="AK3608" s="17"/>
      <c r="AL3608" s="17"/>
      <c r="AM3608" s="17"/>
      <c r="AN3608" s="17"/>
      <c r="AO3608" s="17"/>
    </row>
    <row r="3609" spans="1:41" s="18" customFormat="1" ht="16.5" customHeight="1" x14ac:dyDescent="0.25">
      <c r="A3609" s="63"/>
      <c r="B3609" s="9" t="s">
        <v>518</v>
      </c>
      <c r="C3609" s="10" t="s">
        <v>1941</v>
      </c>
      <c r="D3609" s="9">
        <v>2019</v>
      </c>
      <c r="E3609" s="9" t="s">
        <v>499</v>
      </c>
      <c r="F3609" s="9">
        <v>0</v>
      </c>
      <c r="G3609" s="12">
        <v>0</v>
      </c>
      <c r="H3609" s="12">
        <v>0</v>
      </c>
      <c r="I3609" s="17"/>
      <c r="J3609" s="17"/>
      <c r="K3609" s="17"/>
      <c r="L3609" s="17"/>
      <c r="M3609" s="17"/>
      <c r="N3609" s="17"/>
      <c r="O3609" s="17"/>
      <c r="P3609" s="17"/>
      <c r="Q3609" s="17"/>
      <c r="R3609" s="17"/>
      <c r="S3609" s="17"/>
      <c r="T3609" s="17"/>
      <c r="U3609" s="17"/>
      <c r="V3609" s="17"/>
      <c r="W3609" s="17"/>
      <c r="X3609" s="17"/>
      <c r="Y3609" s="17"/>
      <c r="Z3609" s="17"/>
      <c r="AA3609" s="17"/>
      <c r="AB3609" s="17"/>
      <c r="AC3609" s="17"/>
      <c r="AD3609" s="17"/>
      <c r="AE3609" s="17"/>
      <c r="AF3609" s="17"/>
      <c r="AG3609" s="17"/>
      <c r="AH3609" s="17"/>
      <c r="AI3609" s="17"/>
      <c r="AJ3609" s="17"/>
      <c r="AK3609" s="17"/>
      <c r="AL3609" s="17"/>
      <c r="AM3609" s="17"/>
      <c r="AN3609" s="17"/>
      <c r="AO3609" s="17"/>
    </row>
    <row r="3610" spans="1:41" s="18" customFormat="1" ht="16.5" customHeight="1" x14ac:dyDescent="0.25">
      <c r="A3610" s="63"/>
      <c r="B3610" s="9" t="s">
        <v>518</v>
      </c>
      <c r="C3610" s="10" t="s">
        <v>1941</v>
      </c>
      <c r="D3610" s="9">
        <v>2020</v>
      </c>
      <c r="E3610" s="9" t="s">
        <v>499</v>
      </c>
      <c r="F3610" s="9">
        <f>F3612</f>
        <v>10</v>
      </c>
      <c r="G3610" s="9">
        <f t="shared" ref="G3610:H3610" si="12">G3612</f>
        <v>150</v>
      </c>
      <c r="H3610" s="12">
        <f t="shared" si="12"/>
        <v>81.711179999999999</v>
      </c>
      <c r="I3610" s="17"/>
      <c r="J3610" s="17"/>
      <c r="K3610" s="17"/>
      <c r="L3610" s="17"/>
      <c r="M3610" s="17"/>
      <c r="N3610" s="17"/>
      <c r="O3610" s="17"/>
      <c r="P3610" s="17"/>
      <c r="Q3610" s="17"/>
      <c r="R3610" s="17"/>
      <c r="S3610" s="17"/>
      <c r="T3610" s="17"/>
      <c r="U3610" s="17"/>
      <c r="V3610" s="17"/>
      <c r="W3610" s="17"/>
      <c r="X3610" s="17"/>
      <c r="Y3610" s="17"/>
      <c r="Z3610" s="17"/>
      <c r="AA3610" s="17"/>
      <c r="AB3610" s="17"/>
      <c r="AC3610" s="17"/>
      <c r="AD3610" s="17"/>
      <c r="AE3610" s="17"/>
      <c r="AF3610" s="17"/>
      <c r="AG3610" s="17"/>
      <c r="AH3610" s="17"/>
      <c r="AI3610" s="17"/>
      <c r="AJ3610" s="17"/>
      <c r="AK3610" s="17"/>
      <c r="AL3610" s="17"/>
      <c r="AM3610" s="17"/>
      <c r="AN3610" s="17"/>
      <c r="AO3610" s="17"/>
    </row>
    <row r="3611" spans="1:41" s="37" customFormat="1" ht="16.5" customHeight="1" x14ac:dyDescent="0.25">
      <c r="A3611" s="20"/>
      <c r="B3611" s="9" t="s">
        <v>518</v>
      </c>
      <c r="C3611" s="10" t="s">
        <v>1941</v>
      </c>
      <c r="D3611" s="9">
        <v>2021</v>
      </c>
      <c r="E3611" s="9" t="s">
        <v>499</v>
      </c>
      <c r="F3611" s="9">
        <f>SUM(F3613:F3615)</f>
        <v>2223</v>
      </c>
      <c r="G3611" s="9">
        <f>SUM(G3613:G3615)</f>
        <v>1350</v>
      </c>
      <c r="H3611" s="12">
        <f>SUM(H3613:H3615)</f>
        <v>8222.4025999999994</v>
      </c>
      <c r="I3611" s="17"/>
      <c r="J3611" s="17"/>
      <c r="K3611" s="17"/>
      <c r="L3611" s="17"/>
      <c r="M3611" s="17"/>
      <c r="N3611" s="17"/>
      <c r="O3611" s="17"/>
      <c r="P3611" s="17"/>
      <c r="Q3611" s="17"/>
      <c r="R3611" s="17"/>
      <c r="S3611" s="17"/>
      <c r="T3611" s="17"/>
      <c r="U3611" s="17"/>
      <c r="V3611" s="17"/>
      <c r="W3611" s="17"/>
      <c r="X3611" s="17"/>
      <c r="Y3611" s="17"/>
      <c r="Z3611" s="17"/>
      <c r="AA3611" s="17"/>
      <c r="AB3611" s="17"/>
      <c r="AC3611" s="17"/>
      <c r="AD3611" s="17"/>
      <c r="AE3611" s="17"/>
      <c r="AF3611" s="17"/>
      <c r="AG3611" s="17"/>
      <c r="AH3611" s="17"/>
      <c r="AI3611" s="17"/>
      <c r="AJ3611" s="17"/>
      <c r="AK3611" s="17"/>
      <c r="AL3611" s="17"/>
      <c r="AM3611" s="17"/>
      <c r="AN3611" s="17"/>
      <c r="AO3611" s="17"/>
    </row>
    <row r="3612" spans="1:41" s="17" customFormat="1" ht="23.25" hidden="1" customHeight="1" outlineLevel="1" x14ac:dyDescent="0.25">
      <c r="A3612" s="20" t="s">
        <v>1950</v>
      </c>
      <c r="B3612" s="8" t="s">
        <v>518</v>
      </c>
      <c r="C3612" s="28" t="s">
        <v>152</v>
      </c>
      <c r="D3612" s="8">
        <v>2020</v>
      </c>
      <c r="E3612" s="20"/>
      <c r="F3612" s="8">
        <v>10</v>
      </c>
      <c r="G3612" s="59">
        <v>150</v>
      </c>
      <c r="H3612" s="59">
        <v>81.711179999999999</v>
      </c>
    </row>
    <row r="3613" spans="1:41" s="17" customFormat="1" ht="23.25" hidden="1" customHeight="1" outlineLevel="1" x14ac:dyDescent="0.25">
      <c r="A3613" s="73">
        <v>9579</v>
      </c>
      <c r="B3613" s="8" t="s">
        <v>518</v>
      </c>
      <c r="C3613" s="28" t="s">
        <v>2842</v>
      </c>
      <c r="D3613" s="8">
        <v>2021</v>
      </c>
      <c r="E3613" s="20"/>
      <c r="F3613" s="8">
        <v>1128</v>
      </c>
      <c r="G3613" s="59">
        <v>150</v>
      </c>
      <c r="H3613" s="59">
        <v>6349</v>
      </c>
    </row>
    <row r="3614" spans="1:41" s="17" customFormat="1" ht="23.25" hidden="1" customHeight="1" outlineLevel="1" x14ac:dyDescent="0.25">
      <c r="A3614" s="67">
        <v>9669</v>
      </c>
      <c r="B3614" s="8" t="s">
        <v>518</v>
      </c>
      <c r="C3614" s="28" t="s">
        <v>2840</v>
      </c>
      <c r="D3614" s="8">
        <v>2021</v>
      </c>
      <c r="E3614" s="20"/>
      <c r="F3614" s="8">
        <v>865</v>
      </c>
      <c r="G3614" s="59">
        <v>750</v>
      </c>
      <c r="H3614" s="59">
        <v>1262</v>
      </c>
    </row>
    <row r="3615" spans="1:41" s="17" customFormat="1" ht="23.25" hidden="1" customHeight="1" outlineLevel="1" x14ac:dyDescent="0.25">
      <c r="A3615" s="67">
        <v>9615</v>
      </c>
      <c r="B3615" s="8" t="s">
        <v>518</v>
      </c>
      <c r="C3615" s="28" t="s">
        <v>2843</v>
      </c>
      <c r="D3615" s="8">
        <v>2021</v>
      </c>
      <c r="E3615" s="20"/>
      <c r="F3615" s="8">
        <v>230</v>
      </c>
      <c r="G3615" s="59">
        <v>450</v>
      </c>
      <c r="H3615" s="59">
        <v>611.40260000000001</v>
      </c>
    </row>
    <row r="3616" spans="1:41" s="17" customFormat="1" ht="23.25" customHeight="1" collapsed="1" x14ac:dyDescent="0.25">
      <c r="A3616" s="20"/>
      <c r="B3616" s="8"/>
      <c r="C3616" s="88" t="s">
        <v>4056</v>
      </c>
      <c r="D3616" s="20"/>
      <c r="E3616" s="20"/>
      <c r="F3616" s="20"/>
      <c r="G3616" s="20"/>
      <c r="H3616" s="20"/>
    </row>
    <row r="3617" spans="1:41" s="18" customFormat="1" ht="15.75" x14ac:dyDescent="0.25">
      <c r="A3617" s="63"/>
      <c r="B3617" s="123" t="s">
        <v>5</v>
      </c>
      <c r="C3617" s="126" t="s">
        <v>4057</v>
      </c>
      <c r="D3617" s="123"/>
      <c r="E3617" s="123" t="s">
        <v>0</v>
      </c>
      <c r="F3617" s="123"/>
      <c r="G3617" s="123"/>
      <c r="H3617" s="123"/>
      <c r="I3617" s="17"/>
      <c r="J3617" s="17"/>
      <c r="K3617" s="17"/>
      <c r="L3617" s="17"/>
      <c r="M3617" s="17"/>
      <c r="N3617" s="17"/>
      <c r="O3617" s="17"/>
      <c r="P3617" s="17"/>
      <c r="Q3617" s="17"/>
      <c r="R3617" s="17"/>
      <c r="S3617" s="17"/>
      <c r="T3617" s="17"/>
      <c r="U3617" s="17"/>
      <c r="V3617" s="17"/>
      <c r="W3617" s="17"/>
      <c r="X3617" s="17"/>
      <c r="Y3617" s="17"/>
      <c r="Z3617" s="17"/>
      <c r="AA3617" s="17"/>
      <c r="AB3617" s="17"/>
      <c r="AC3617" s="17"/>
      <c r="AD3617" s="17"/>
      <c r="AE3617" s="17"/>
      <c r="AF3617" s="17"/>
      <c r="AG3617" s="17"/>
      <c r="AH3617" s="17"/>
      <c r="AI3617" s="17"/>
      <c r="AJ3617" s="17"/>
      <c r="AK3617" s="17"/>
      <c r="AL3617" s="17"/>
      <c r="AM3617" s="17"/>
      <c r="AN3617" s="17"/>
      <c r="AO3617" s="17"/>
    </row>
    <row r="3618" spans="1:41" s="18" customFormat="1" ht="15.75" x14ac:dyDescent="0.25">
      <c r="A3618" s="63"/>
      <c r="B3618" s="124"/>
      <c r="C3618" s="127"/>
      <c r="D3618" s="124"/>
      <c r="E3618" s="124" t="s">
        <v>0</v>
      </c>
      <c r="F3618" s="124"/>
      <c r="G3618" s="124"/>
      <c r="H3618" s="124"/>
      <c r="I3618" s="17"/>
      <c r="J3618" s="17"/>
      <c r="K3618" s="17"/>
      <c r="L3618" s="17"/>
      <c r="M3618" s="17"/>
      <c r="N3618" s="17"/>
      <c r="O3618" s="17"/>
      <c r="P3618" s="17"/>
      <c r="Q3618" s="17"/>
      <c r="R3618" s="17"/>
      <c r="S3618" s="17"/>
      <c r="T3618" s="17"/>
      <c r="U3618" s="17"/>
      <c r="V3618" s="17"/>
      <c r="W3618" s="17"/>
      <c r="X3618" s="17"/>
      <c r="Y3618" s="17"/>
      <c r="Z3618" s="17"/>
      <c r="AA3618" s="17"/>
      <c r="AB3618" s="17"/>
      <c r="AC3618" s="17"/>
      <c r="AD3618" s="17"/>
      <c r="AE3618" s="17"/>
      <c r="AF3618" s="17"/>
      <c r="AG3618" s="17"/>
      <c r="AH3618" s="17"/>
      <c r="AI3618" s="17"/>
      <c r="AJ3618" s="17"/>
      <c r="AK3618" s="17"/>
      <c r="AL3618" s="17"/>
      <c r="AM3618" s="17"/>
      <c r="AN3618" s="17"/>
      <c r="AO3618" s="17"/>
    </row>
    <row r="3619" spans="1:41" s="18" customFormat="1" ht="15.75" x14ac:dyDescent="0.25">
      <c r="A3619" s="63"/>
      <c r="B3619" s="124"/>
      <c r="C3619" s="127"/>
      <c r="D3619" s="124"/>
      <c r="E3619" s="124"/>
      <c r="F3619" s="124"/>
      <c r="G3619" s="124"/>
      <c r="H3619" s="124"/>
      <c r="I3619" s="17"/>
      <c r="J3619" s="17"/>
      <c r="K3619" s="17"/>
      <c r="L3619" s="17"/>
      <c r="M3619" s="17"/>
      <c r="N3619" s="17"/>
      <c r="O3619" s="17"/>
      <c r="P3619" s="17"/>
      <c r="Q3619" s="17"/>
      <c r="R3619" s="17"/>
      <c r="S3619" s="17"/>
      <c r="T3619" s="17"/>
      <c r="U3619" s="17"/>
      <c r="V3619" s="17"/>
      <c r="W3619" s="17"/>
      <c r="X3619" s="17"/>
      <c r="Y3619" s="17"/>
      <c r="Z3619" s="17"/>
      <c r="AA3619" s="17"/>
      <c r="AB3619" s="17"/>
      <c r="AC3619" s="17"/>
      <c r="AD3619" s="17"/>
      <c r="AE3619" s="17"/>
      <c r="AF3619" s="17"/>
      <c r="AG3619" s="17"/>
      <c r="AH3619" s="17"/>
      <c r="AI3619" s="17"/>
      <c r="AJ3619" s="17"/>
      <c r="AK3619" s="17"/>
      <c r="AL3619" s="17"/>
      <c r="AM3619" s="17"/>
      <c r="AN3619" s="17"/>
      <c r="AO3619" s="17"/>
    </row>
    <row r="3620" spans="1:41" s="18" customFormat="1" ht="4.5" customHeight="1" x14ac:dyDescent="0.25">
      <c r="A3620" s="63"/>
      <c r="B3620" s="125"/>
      <c r="C3620" s="128"/>
      <c r="D3620" s="125"/>
      <c r="E3620" s="125"/>
      <c r="F3620" s="125"/>
      <c r="G3620" s="125"/>
      <c r="H3620" s="125"/>
      <c r="I3620" s="17"/>
      <c r="J3620" s="17"/>
      <c r="K3620" s="17"/>
      <c r="L3620" s="17"/>
      <c r="M3620" s="17"/>
      <c r="N3620" s="17"/>
      <c r="O3620" s="17"/>
      <c r="P3620" s="17"/>
      <c r="Q3620" s="17"/>
      <c r="R3620" s="17"/>
      <c r="S3620" s="17"/>
      <c r="T3620" s="17"/>
      <c r="U3620" s="17"/>
      <c r="V3620" s="17"/>
      <c r="W3620" s="17"/>
      <c r="X3620" s="17"/>
      <c r="Y3620" s="17"/>
      <c r="Z3620" s="17"/>
      <c r="AA3620" s="17"/>
      <c r="AB3620" s="17"/>
      <c r="AC3620" s="17"/>
      <c r="AD3620" s="17"/>
      <c r="AE3620" s="17"/>
      <c r="AF3620" s="17"/>
      <c r="AG3620" s="17"/>
      <c r="AH3620" s="17"/>
      <c r="AI3620" s="17"/>
      <c r="AJ3620" s="17"/>
      <c r="AK3620" s="17"/>
      <c r="AL3620" s="17"/>
      <c r="AM3620" s="17"/>
      <c r="AN3620" s="17"/>
      <c r="AO3620" s="17"/>
    </row>
    <row r="3621" spans="1:41" s="18" customFormat="1" ht="16.5" customHeight="1" x14ac:dyDescent="0.25">
      <c r="A3621" s="63"/>
      <c r="B3621" s="13" t="s">
        <v>5</v>
      </c>
      <c r="C3621" s="14" t="s">
        <v>1941</v>
      </c>
      <c r="D3621" s="13">
        <v>2019</v>
      </c>
      <c r="E3621" s="13" t="s">
        <v>0</v>
      </c>
      <c r="F3621" s="13">
        <v>0</v>
      </c>
      <c r="G3621" s="16">
        <v>0</v>
      </c>
      <c r="H3621" s="16">
        <v>0</v>
      </c>
      <c r="I3621" s="17"/>
      <c r="J3621" s="17"/>
      <c r="K3621" s="17"/>
      <c r="L3621" s="17"/>
      <c r="M3621" s="17"/>
      <c r="N3621" s="17"/>
      <c r="O3621" s="17"/>
      <c r="P3621" s="17"/>
      <c r="Q3621" s="17"/>
      <c r="R3621" s="17"/>
      <c r="S3621" s="17"/>
      <c r="T3621" s="17"/>
      <c r="U3621" s="17"/>
      <c r="V3621" s="17"/>
      <c r="W3621" s="17"/>
      <c r="X3621" s="17"/>
      <c r="Y3621" s="17"/>
      <c r="Z3621" s="17"/>
      <c r="AA3621" s="17"/>
      <c r="AB3621" s="17"/>
      <c r="AC3621" s="17"/>
      <c r="AD3621" s="17"/>
      <c r="AE3621" s="17"/>
      <c r="AF3621" s="17"/>
      <c r="AG3621" s="17"/>
      <c r="AH3621" s="17"/>
      <c r="AI3621" s="17"/>
      <c r="AJ3621" s="17"/>
      <c r="AK3621" s="17"/>
      <c r="AL3621" s="17"/>
      <c r="AM3621" s="17"/>
      <c r="AN3621" s="17"/>
      <c r="AO3621" s="17"/>
    </row>
    <row r="3622" spans="1:41" s="18" customFormat="1" ht="16.5" customHeight="1" x14ac:dyDescent="0.25">
      <c r="A3622" s="20"/>
      <c r="B3622" s="13" t="s">
        <v>5</v>
      </c>
      <c r="C3622" s="14" t="s">
        <v>1941</v>
      </c>
      <c r="D3622" s="13">
        <v>2020</v>
      </c>
      <c r="E3622" s="13" t="s">
        <v>0</v>
      </c>
      <c r="F3622" s="13">
        <f>F3624</f>
        <v>108</v>
      </c>
      <c r="G3622" s="13">
        <f t="shared" ref="G3622:H3622" si="13">G3624</f>
        <v>125</v>
      </c>
      <c r="H3622" s="13">
        <f t="shared" si="13"/>
        <v>1139.44211</v>
      </c>
      <c r="I3622" s="17"/>
      <c r="J3622" s="17"/>
      <c r="K3622" s="17"/>
      <c r="L3622" s="17"/>
      <c r="M3622" s="17"/>
      <c r="N3622" s="17"/>
      <c r="O3622" s="17"/>
      <c r="P3622" s="17"/>
      <c r="Q3622" s="17"/>
      <c r="R3622" s="17"/>
      <c r="S3622" s="17"/>
      <c r="T3622" s="17"/>
      <c r="U3622" s="17"/>
      <c r="V3622" s="17"/>
      <c r="W3622" s="17"/>
      <c r="X3622" s="17"/>
      <c r="Y3622" s="17"/>
      <c r="Z3622" s="17"/>
      <c r="AA3622" s="17"/>
      <c r="AB3622" s="17"/>
      <c r="AC3622" s="17"/>
      <c r="AD3622" s="17"/>
      <c r="AE3622" s="17"/>
      <c r="AF3622" s="17"/>
      <c r="AG3622" s="17"/>
      <c r="AH3622" s="17"/>
      <c r="AI3622" s="17"/>
      <c r="AJ3622" s="17"/>
      <c r="AK3622" s="17"/>
      <c r="AL3622" s="17"/>
      <c r="AM3622" s="17"/>
      <c r="AN3622" s="17"/>
      <c r="AO3622" s="17"/>
    </row>
    <row r="3623" spans="1:41" s="37" customFormat="1" ht="16.5" customHeight="1" x14ac:dyDescent="0.25">
      <c r="A3623" s="20"/>
      <c r="B3623" s="13" t="s">
        <v>5</v>
      </c>
      <c r="C3623" s="14" t="s">
        <v>1941</v>
      </c>
      <c r="D3623" s="13">
        <v>2021</v>
      </c>
      <c r="E3623" s="13" t="s">
        <v>0</v>
      </c>
      <c r="F3623" s="13">
        <f>SUM(F3625:F3625)</f>
        <v>0</v>
      </c>
      <c r="G3623" s="13">
        <f>SUM(G3625:G3625)</f>
        <v>0</v>
      </c>
      <c r="H3623" s="13">
        <f>SUM(H3625:H3625)</f>
        <v>0</v>
      </c>
      <c r="I3623" s="17"/>
      <c r="J3623" s="17"/>
      <c r="K3623" s="17"/>
      <c r="L3623" s="17"/>
      <c r="M3623" s="17"/>
      <c r="N3623" s="17"/>
      <c r="O3623" s="17"/>
      <c r="P3623" s="17"/>
      <c r="Q3623" s="17"/>
      <c r="R3623" s="17"/>
      <c r="S3623" s="17"/>
      <c r="T3623" s="17"/>
      <c r="U3623" s="17"/>
      <c r="V3623" s="17"/>
      <c r="W3623" s="17"/>
      <c r="X3623" s="17"/>
      <c r="Y3623" s="17"/>
      <c r="Z3623" s="17"/>
      <c r="AA3623" s="17"/>
      <c r="AB3623" s="17"/>
      <c r="AC3623" s="17"/>
      <c r="AD3623" s="17"/>
      <c r="AE3623" s="17"/>
      <c r="AF3623" s="17"/>
      <c r="AG3623" s="17"/>
      <c r="AH3623" s="17"/>
      <c r="AI3623" s="17"/>
      <c r="AJ3623" s="17"/>
      <c r="AK3623" s="17"/>
      <c r="AL3623" s="17"/>
      <c r="AM3623" s="17"/>
      <c r="AN3623" s="17"/>
      <c r="AO3623" s="17"/>
    </row>
    <row r="3624" spans="1:41" s="17" customFormat="1" ht="37.5" hidden="1" customHeight="1" outlineLevel="1" x14ac:dyDescent="0.25">
      <c r="A3624" s="20">
        <v>1706</v>
      </c>
      <c r="B3624" s="8" t="s">
        <v>5</v>
      </c>
      <c r="C3624" s="28" t="s">
        <v>6</v>
      </c>
      <c r="D3624" s="8">
        <v>2020</v>
      </c>
      <c r="E3624" s="20"/>
      <c r="F3624" s="8">
        <v>108</v>
      </c>
      <c r="G3624" s="59">
        <v>125</v>
      </c>
      <c r="H3624" s="59">
        <v>1139.44211</v>
      </c>
    </row>
    <row r="3625" spans="1:41" s="17" customFormat="1" ht="15.75" hidden="1" outlineLevel="1" x14ac:dyDescent="0.25">
      <c r="A3625" s="20"/>
      <c r="B3625" s="8" t="s">
        <v>5</v>
      </c>
      <c r="C3625" s="28"/>
      <c r="D3625" s="8">
        <v>2021</v>
      </c>
      <c r="E3625" s="20"/>
      <c r="F3625" s="8"/>
      <c r="G3625" s="59"/>
      <c r="H3625" s="59"/>
    </row>
    <row r="3626" spans="1:41" s="17" customFormat="1" ht="22.5" customHeight="1" collapsed="1" x14ac:dyDescent="0.25">
      <c r="A3626" s="20"/>
      <c r="B3626" s="8"/>
      <c r="C3626" s="88" t="s">
        <v>4058</v>
      </c>
      <c r="D3626" s="20"/>
      <c r="E3626" s="20"/>
      <c r="F3626" s="20"/>
      <c r="G3626" s="20"/>
      <c r="H3626" s="20"/>
    </row>
    <row r="3627" spans="1:41" s="18" customFormat="1" ht="15.75" x14ac:dyDescent="0.25">
      <c r="A3627" s="63"/>
      <c r="B3627" s="117" t="s">
        <v>7</v>
      </c>
      <c r="C3627" s="120" t="s">
        <v>4059</v>
      </c>
      <c r="D3627" s="117"/>
      <c r="E3627" s="117" t="s">
        <v>0</v>
      </c>
      <c r="F3627" s="117"/>
      <c r="G3627" s="117"/>
      <c r="H3627" s="117"/>
      <c r="I3627" s="17"/>
      <c r="J3627" s="17"/>
      <c r="K3627" s="17"/>
      <c r="L3627" s="17"/>
      <c r="M3627" s="17"/>
      <c r="N3627" s="17"/>
      <c r="O3627" s="17"/>
      <c r="P3627" s="17"/>
      <c r="Q3627" s="17"/>
      <c r="R3627" s="17"/>
      <c r="S3627" s="17"/>
      <c r="T3627" s="17"/>
      <c r="U3627" s="17"/>
      <c r="V3627" s="17"/>
      <c r="W3627" s="17"/>
      <c r="X3627" s="17"/>
      <c r="Y3627" s="17"/>
      <c r="Z3627" s="17"/>
      <c r="AA3627" s="17"/>
      <c r="AB3627" s="17"/>
      <c r="AC3627" s="17"/>
      <c r="AD3627" s="17"/>
      <c r="AE3627" s="17"/>
      <c r="AF3627" s="17"/>
      <c r="AG3627" s="17"/>
      <c r="AH3627" s="17"/>
      <c r="AI3627" s="17"/>
      <c r="AJ3627" s="17"/>
      <c r="AK3627" s="17"/>
      <c r="AL3627" s="17"/>
      <c r="AM3627" s="17"/>
      <c r="AN3627" s="17"/>
      <c r="AO3627" s="17"/>
    </row>
    <row r="3628" spans="1:41" s="17" customFormat="1" ht="15.75" x14ac:dyDescent="0.25">
      <c r="A3628" s="20"/>
      <c r="B3628" s="118"/>
      <c r="C3628" s="121"/>
      <c r="D3628" s="118"/>
      <c r="E3628" s="118"/>
      <c r="F3628" s="118"/>
      <c r="G3628" s="118"/>
      <c r="H3628" s="118"/>
    </row>
    <row r="3629" spans="1:41" s="18" customFormat="1" ht="15.75" x14ac:dyDescent="0.25">
      <c r="A3629" s="63"/>
      <c r="B3629" s="118"/>
      <c r="C3629" s="121"/>
      <c r="D3629" s="118"/>
      <c r="E3629" s="118" t="s">
        <v>0</v>
      </c>
      <c r="F3629" s="118"/>
      <c r="G3629" s="118"/>
      <c r="H3629" s="118"/>
      <c r="I3629" s="17"/>
      <c r="J3629" s="17"/>
      <c r="K3629" s="17"/>
      <c r="L3629" s="17"/>
      <c r="M3629" s="17"/>
      <c r="N3629" s="17"/>
      <c r="O3629" s="17"/>
      <c r="P3629" s="17"/>
      <c r="Q3629" s="17"/>
      <c r="R3629" s="17"/>
      <c r="S3629" s="17"/>
      <c r="T3629" s="17"/>
      <c r="U3629" s="17"/>
      <c r="V3629" s="17"/>
      <c r="W3629" s="17"/>
      <c r="X3629" s="17"/>
      <c r="Y3629" s="17"/>
      <c r="Z3629" s="17"/>
      <c r="AA3629" s="17"/>
      <c r="AB3629" s="17"/>
      <c r="AC3629" s="17"/>
      <c r="AD3629" s="17"/>
      <c r="AE3629" s="17"/>
      <c r="AF3629" s="17"/>
      <c r="AG3629" s="17"/>
      <c r="AH3629" s="17"/>
      <c r="AI3629" s="17"/>
      <c r="AJ3629" s="17"/>
      <c r="AK3629" s="17"/>
      <c r="AL3629" s="17"/>
      <c r="AM3629" s="17"/>
      <c r="AN3629" s="17"/>
      <c r="AO3629" s="17"/>
    </row>
    <row r="3630" spans="1:41" s="18" customFormat="1" ht="3.75" customHeight="1" x14ac:dyDescent="0.25">
      <c r="A3630" s="63"/>
      <c r="B3630" s="118"/>
      <c r="C3630" s="121"/>
      <c r="D3630" s="118"/>
      <c r="E3630" s="118"/>
      <c r="F3630" s="118"/>
      <c r="G3630" s="118"/>
      <c r="H3630" s="118"/>
      <c r="I3630" s="17"/>
      <c r="J3630" s="17"/>
      <c r="K3630" s="17"/>
      <c r="L3630" s="17"/>
      <c r="M3630" s="17"/>
      <c r="N3630" s="17"/>
      <c r="O3630" s="17"/>
      <c r="P3630" s="17"/>
      <c r="Q3630" s="17"/>
      <c r="R3630" s="17"/>
      <c r="S3630" s="17"/>
      <c r="T3630" s="17"/>
      <c r="U3630" s="17"/>
      <c r="V3630" s="17"/>
      <c r="W3630" s="17"/>
      <c r="X3630" s="17"/>
      <c r="Y3630" s="17"/>
      <c r="Z3630" s="17"/>
      <c r="AA3630" s="17"/>
      <c r="AB3630" s="17"/>
      <c r="AC3630" s="17"/>
      <c r="AD3630" s="17"/>
      <c r="AE3630" s="17"/>
      <c r="AF3630" s="17"/>
      <c r="AG3630" s="17"/>
      <c r="AH3630" s="17"/>
      <c r="AI3630" s="17"/>
      <c r="AJ3630" s="17"/>
      <c r="AK3630" s="17"/>
      <c r="AL3630" s="17"/>
      <c r="AM3630" s="17"/>
      <c r="AN3630" s="17"/>
      <c r="AO3630" s="17"/>
    </row>
    <row r="3631" spans="1:41" s="18" customFormat="1" ht="15.75" hidden="1" x14ac:dyDescent="0.25">
      <c r="A3631" s="63"/>
      <c r="B3631" s="119"/>
      <c r="C3631" s="122"/>
      <c r="D3631" s="119"/>
      <c r="E3631" s="119"/>
      <c r="F3631" s="119"/>
      <c r="G3631" s="119"/>
      <c r="H3631" s="119"/>
      <c r="I3631" s="17"/>
      <c r="J3631" s="17"/>
      <c r="K3631" s="17"/>
      <c r="L3631" s="17"/>
      <c r="M3631" s="17"/>
      <c r="N3631" s="17"/>
      <c r="O3631" s="17"/>
      <c r="P3631" s="17"/>
      <c r="Q3631" s="17"/>
      <c r="R3631" s="17"/>
      <c r="S3631" s="17"/>
      <c r="T3631" s="17"/>
      <c r="U3631" s="17"/>
      <c r="V3631" s="17"/>
      <c r="W3631" s="17"/>
      <c r="X3631" s="17"/>
      <c r="Y3631" s="17"/>
      <c r="Z3631" s="17"/>
      <c r="AA3631" s="17"/>
      <c r="AB3631" s="17"/>
      <c r="AC3631" s="17"/>
      <c r="AD3631" s="17"/>
      <c r="AE3631" s="17"/>
      <c r="AF3631" s="17"/>
      <c r="AG3631" s="17"/>
      <c r="AH3631" s="17"/>
      <c r="AI3631" s="17"/>
      <c r="AJ3631" s="17"/>
      <c r="AK3631" s="17"/>
      <c r="AL3631" s="17"/>
      <c r="AM3631" s="17"/>
      <c r="AN3631" s="17"/>
      <c r="AO3631" s="17"/>
    </row>
    <row r="3632" spans="1:41" s="18" customFormat="1" ht="16.5" customHeight="1" x14ac:dyDescent="0.25">
      <c r="A3632" s="63"/>
      <c r="B3632" s="9" t="s">
        <v>7</v>
      </c>
      <c r="C3632" s="10" t="s">
        <v>1941</v>
      </c>
      <c r="D3632" s="9">
        <v>2019</v>
      </c>
      <c r="E3632" s="9" t="s">
        <v>0</v>
      </c>
      <c r="F3632" s="9">
        <v>0</v>
      </c>
      <c r="G3632" s="12">
        <v>0</v>
      </c>
      <c r="H3632" s="12">
        <v>0</v>
      </c>
      <c r="I3632" s="17"/>
      <c r="J3632" s="17"/>
      <c r="K3632" s="17"/>
      <c r="L3632" s="17"/>
      <c r="M3632" s="17"/>
      <c r="N3632" s="17"/>
      <c r="O3632" s="17"/>
      <c r="P3632" s="17"/>
      <c r="Q3632" s="17"/>
      <c r="R3632" s="17"/>
      <c r="S3632" s="17"/>
      <c r="T3632" s="17"/>
      <c r="U3632" s="17"/>
      <c r="V3632" s="17"/>
      <c r="W3632" s="17"/>
      <c r="X3632" s="17"/>
      <c r="Y3632" s="17"/>
      <c r="Z3632" s="17"/>
      <c r="AA3632" s="17"/>
      <c r="AB3632" s="17"/>
      <c r="AC3632" s="17"/>
      <c r="AD3632" s="17"/>
      <c r="AE3632" s="17"/>
      <c r="AF3632" s="17"/>
      <c r="AG3632" s="17"/>
      <c r="AH3632" s="17"/>
      <c r="AI3632" s="17"/>
      <c r="AJ3632" s="17"/>
      <c r="AK3632" s="17"/>
      <c r="AL3632" s="17"/>
      <c r="AM3632" s="17"/>
      <c r="AN3632" s="17"/>
      <c r="AO3632" s="17"/>
    </row>
    <row r="3633" spans="1:41" s="18" customFormat="1" ht="16.5" customHeight="1" x14ac:dyDescent="0.25">
      <c r="A3633" s="20"/>
      <c r="B3633" s="9" t="s">
        <v>7</v>
      </c>
      <c r="C3633" s="10" t="s">
        <v>1941</v>
      </c>
      <c r="D3633" s="9">
        <v>2020</v>
      </c>
      <c r="E3633" s="9" t="s">
        <v>0</v>
      </c>
      <c r="F3633" s="9">
        <f>F3635</f>
        <v>31</v>
      </c>
      <c r="G3633" s="9">
        <f t="shared" ref="G3633:H3633" si="14">G3635</f>
        <v>150</v>
      </c>
      <c r="H3633" s="12">
        <f t="shared" si="14"/>
        <v>137.02578</v>
      </c>
      <c r="I3633" s="17"/>
      <c r="J3633" s="17"/>
      <c r="K3633" s="17"/>
      <c r="L3633" s="17"/>
      <c r="M3633" s="17"/>
      <c r="N3633" s="17"/>
      <c r="O3633" s="17"/>
      <c r="P3633" s="17"/>
      <c r="Q3633" s="17"/>
      <c r="R3633" s="17"/>
      <c r="S3633" s="17"/>
      <c r="T3633" s="17"/>
      <c r="U3633" s="17"/>
      <c r="V3633" s="17"/>
      <c r="W3633" s="17"/>
      <c r="X3633" s="17"/>
      <c r="Y3633" s="17"/>
      <c r="Z3633" s="17"/>
      <c r="AA3633" s="17"/>
      <c r="AB3633" s="17"/>
      <c r="AC3633" s="17"/>
      <c r="AD3633" s="17"/>
      <c r="AE3633" s="17"/>
      <c r="AF3633" s="17"/>
      <c r="AG3633" s="17"/>
      <c r="AH3633" s="17"/>
      <c r="AI3633" s="17"/>
      <c r="AJ3633" s="17"/>
      <c r="AK3633" s="17"/>
      <c r="AL3633" s="17"/>
      <c r="AM3633" s="17"/>
      <c r="AN3633" s="17"/>
      <c r="AO3633" s="17"/>
    </row>
    <row r="3634" spans="1:41" s="37" customFormat="1" ht="16.5" customHeight="1" x14ac:dyDescent="0.25">
      <c r="A3634" s="20"/>
      <c r="B3634" s="9" t="s">
        <v>7</v>
      </c>
      <c r="C3634" s="10" t="s">
        <v>1941</v>
      </c>
      <c r="D3634" s="9">
        <v>2021</v>
      </c>
      <c r="E3634" s="9" t="s">
        <v>0</v>
      </c>
      <c r="F3634" s="9">
        <f>SUM(F3636:F3636)</f>
        <v>30</v>
      </c>
      <c r="G3634" s="9">
        <f>SUM(G3636:G3636)</f>
        <v>67</v>
      </c>
      <c r="H3634" s="9">
        <f>SUM(H3636:H3636)</f>
        <v>37</v>
      </c>
      <c r="I3634" s="17"/>
      <c r="J3634" s="17"/>
      <c r="K3634" s="17"/>
      <c r="L3634" s="17"/>
      <c r="M3634" s="17"/>
      <c r="N3634" s="17"/>
      <c r="O3634" s="17"/>
      <c r="P3634" s="17"/>
      <c r="Q3634" s="17"/>
      <c r="R3634" s="17"/>
      <c r="S3634" s="17"/>
      <c r="T3634" s="17"/>
      <c r="U3634" s="17"/>
      <c r="V3634" s="17"/>
      <c r="W3634" s="17"/>
      <c r="X3634" s="17"/>
      <c r="Y3634" s="17"/>
      <c r="Z3634" s="17"/>
      <c r="AA3634" s="17"/>
      <c r="AB3634" s="17"/>
      <c r="AC3634" s="17"/>
      <c r="AD3634" s="17"/>
      <c r="AE3634" s="17"/>
      <c r="AF3634" s="17"/>
      <c r="AG3634" s="17"/>
      <c r="AH3634" s="17"/>
      <c r="AI3634" s="17"/>
      <c r="AJ3634" s="17"/>
      <c r="AK3634" s="17"/>
      <c r="AL3634" s="17"/>
      <c r="AM3634" s="17"/>
      <c r="AN3634" s="17"/>
      <c r="AO3634" s="17"/>
    </row>
    <row r="3635" spans="1:41" s="17" customFormat="1" ht="40.5" hidden="1" customHeight="1" outlineLevel="1" x14ac:dyDescent="0.25">
      <c r="A3635" s="20">
        <v>109</v>
      </c>
      <c r="B3635" s="8" t="s">
        <v>7</v>
      </c>
      <c r="C3635" s="28" t="s">
        <v>8</v>
      </c>
      <c r="D3635" s="8">
        <v>2020</v>
      </c>
      <c r="E3635" s="20"/>
      <c r="F3635" s="8">
        <v>31</v>
      </c>
      <c r="G3635" s="59">
        <v>150</v>
      </c>
      <c r="H3635" s="59">
        <v>137.02578</v>
      </c>
    </row>
    <row r="3636" spans="1:41" s="17" customFormat="1" ht="94.5" hidden="1" outlineLevel="1" x14ac:dyDescent="0.25">
      <c r="A3636" s="20">
        <v>9283</v>
      </c>
      <c r="B3636" s="8" t="s">
        <v>7</v>
      </c>
      <c r="C3636" s="28" t="s">
        <v>2392</v>
      </c>
      <c r="D3636" s="8">
        <v>2021</v>
      </c>
      <c r="E3636" s="20" t="s">
        <v>0</v>
      </c>
      <c r="F3636" s="8">
        <v>30</v>
      </c>
      <c r="G3636" s="59">
        <v>67</v>
      </c>
      <c r="H3636" s="59">
        <v>37</v>
      </c>
    </row>
    <row r="3637" spans="1:41" s="17" customFormat="1" ht="15.75" collapsed="1" x14ac:dyDescent="0.25">
      <c r="A3637" s="20"/>
      <c r="B3637" s="123" t="s">
        <v>7</v>
      </c>
      <c r="C3637" s="126" t="s">
        <v>4059</v>
      </c>
      <c r="D3637" s="123"/>
      <c r="E3637" s="123" t="s">
        <v>499</v>
      </c>
      <c r="F3637" s="123"/>
      <c r="G3637" s="123"/>
      <c r="H3637" s="123"/>
    </row>
    <row r="3638" spans="1:41" s="18" customFormat="1" ht="15.75" x14ac:dyDescent="0.25">
      <c r="A3638" s="63"/>
      <c r="B3638" s="124"/>
      <c r="C3638" s="127"/>
      <c r="D3638" s="124"/>
      <c r="E3638" s="124" t="s">
        <v>499</v>
      </c>
      <c r="F3638" s="124"/>
      <c r="G3638" s="124"/>
      <c r="H3638" s="124"/>
      <c r="I3638" s="17"/>
      <c r="J3638" s="17"/>
      <c r="K3638" s="17"/>
      <c r="L3638" s="17"/>
      <c r="M3638" s="17"/>
      <c r="N3638" s="17"/>
      <c r="O3638" s="17"/>
      <c r="P3638" s="17"/>
      <c r="Q3638" s="17"/>
      <c r="R3638" s="17"/>
      <c r="S3638" s="17"/>
      <c r="T3638" s="17"/>
      <c r="U3638" s="17"/>
      <c r="V3638" s="17"/>
      <c r="W3638" s="17"/>
      <c r="X3638" s="17"/>
      <c r="Y3638" s="17"/>
      <c r="Z3638" s="17"/>
      <c r="AA3638" s="17"/>
      <c r="AB3638" s="17"/>
      <c r="AC3638" s="17"/>
      <c r="AD3638" s="17"/>
      <c r="AE3638" s="17"/>
      <c r="AF3638" s="17"/>
      <c r="AG3638" s="17"/>
      <c r="AH3638" s="17"/>
      <c r="AI3638" s="17"/>
      <c r="AJ3638" s="17"/>
      <c r="AK3638" s="17"/>
      <c r="AL3638" s="17"/>
      <c r="AM3638" s="17"/>
      <c r="AN3638" s="17"/>
      <c r="AO3638" s="17"/>
    </row>
    <row r="3639" spans="1:41" s="18" customFormat="1" ht="15.75" x14ac:dyDescent="0.25">
      <c r="A3639" s="63"/>
      <c r="B3639" s="124"/>
      <c r="C3639" s="127"/>
      <c r="D3639" s="124"/>
      <c r="E3639" s="124"/>
      <c r="F3639" s="124"/>
      <c r="G3639" s="124"/>
      <c r="H3639" s="124"/>
      <c r="I3639" s="17"/>
      <c r="J3639" s="17"/>
      <c r="K3639" s="17"/>
      <c r="L3639" s="17"/>
      <c r="M3639" s="17"/>
      <c r="N3639" s="17"/>
      <c r="O3639" s="17"/>
      <c r="P3639" s="17"/>
      <c r="Q3639" s="17"/>
      <c r="R3639" s="17"/>
      <c r="S3639" s="17"/>
      <c r="T3639" s="17"/>
      <c r="U3639" s="17"/>
      <c r="V3639" s="17"/>
      <c r="W3639" s="17"/>
      <c r="X3639" s="17"/>
      <c r="Y3639" s="17"/>
      <c r="Z3639" s="17"/>
      <c r="AA3639" s="17"/>
      <c r="AB3639" s="17"/>
      <c r="AC3639" s="17"/>
      <c r="AD3639" s="17"/>
      <c r="AE3639" s="17"/>
      <c r="AF3639" s="17"/>
      <c r="AG3639" s="17"/>
      <c r="AH3639" s="17"/>
      <c r="AI3639" s="17"/>
      <c r="AJ3639" s="17"/>
      <c r="AK3639" s="17"/>
      <c r="AL3639" s="17"/>
      <c r="AM3639" s="17"/>
      <c r="AN3639" s="17"/>
      <c r="AO3639" s="17"/>
    </row>
    <row r="3640" spans="1:41" s="18" customFormat="1" ht="15.75" x14ac:dyDescent="0.25">
      <c r="A3640" s="63"/>
      <c r="B3640" s="125"/>
      <c r="C3640" s="128"/>
      <c r="D3640" s="125"/>
      <c r="E3640" s="125"/>
      <c r="F3640" s="125"/>
      <c r="G3640" s="125"/>
      <c r="H3640" s="125"/>
      <c r="I3640" s="17"/>
      <c r="J3640" s="17"/>
      <c r="K3640" s="17"/>
      <c r="L3640" s="17"/>
      <c r="M3640" s="17"/>
      <c r="N3640" s="17"/>
      <c r="O3640" s="17"/>
      <c r="P3640" s="17"/>
      <c r="Q3640" s="17"/>
      <c r="R3640" s="17"/>
      <c r="S3640" s="17"/>
      <c r="T3640" s="17"/>
      <c r="U3640" s="17"/>
      <c r="V3640" s="17"/>
      <c r="W3640" s="17"/>
      <c r="X3640" s="17"/>
      <c r="Y3640" s="17"/>
      <c r="Z3640" s="17"/>
      <c r="AA3640" s="17"/>
      <c r="AB3640" s="17"/>
      <c r="AC3640" s="17"/>
      <c r="AD3640" s="17"/>
      <c r="AE3640" s="17"/>
      <c r="AF3640" s="17"/>
      <c r="AG3640" s="17"/>
      <c r="AH3640" s="17"/>
      <c r="AI3640" s="17"/>
      <c r="AJ3640" s="17"/>
      <c r="AK3640" s="17"/>
      <c r="AL3640" s="17"/>
      <c r="AM3640" s="17"/>
      <c r="AN3640" s="17"/>
      <c r="AO3640" s="17"/>
    </row>
    <row r="3641" spans="1:41" s="18" customFormat="1" ht="16.5" customHeight="1" x14ac:dyDescent="0.25">
      <c r="A3641" s="63"/>
      <c r="B3641" s="13" t="s">
        <v>7</v>
      </c>
      <c r="C3641" s="14" t="s">
        <v>1941</v>
      </c>
      <c r="D3641" s="13">
        <v>2019</v>
      </c>
      <c r="E3641" s="13" t="s">
        <v>499</v>
      </c>
      <c r="F3641" s="13">
        <v>0</v>
      </c>
      <c r="G3641" s="16">
        <v>0</v>
      </c>
      <c r="H3641" s="16">
        <v>0</v>
      </c>
      <c r="I3641" s="17"/>
      <c r="J3641" s="17"/>
      <c r="K3641" s="17"/>
      <c r="L3641" s="17"/>
      <c r="M3641" s="17"/>
      <c r="N3641" s="17"/>
      <c r="O3641" s="17"/>
      <c r="P3641" s="17"/>
      <c r="Q3641" s="17"/>
      <c r="R3641" s="17"/>
      <c r="S3641" s="17"/>
      <c r="T3641" s="17"/>
      <c r="U3641" s="17"/>
      <c r="V3641" s="17"/>
      <c r="W3641" s="17"/>
      <c r="X3641" s="17"/>
      <c r="Y3641" s="17"/>
      <c r="Z3641" s="17"/>
      <c r="AA3641" s="17"/>
      <c r="AB3641" s="17"/>
      <c r="AC3641" s="17"/>
      <c r="AD3641" s="17"/>
      <c r="AE3641" s="17"/>
      <c r="AF3641" s="17"/>
      <c r="AG3641" s="17"/>
      <c r="AH3641" s="17"/>
      <c r="AI3641" s="17"/>
      <c r="AJ3641" s="17"/>
      <c r="AK3641" s="17"/>
      <c r="AL3641" s="17"/>
      <c r="AM3641" s="17"/>
      <c r="AN3641" s="17"/>
      <c r="AO3641" s="17"/>
    </row>
    <row r="3642" spans="1:41" s="18" customFormat="1" ht="16.5" customHeight="1" x14ac:dyDescent="0.25">
      <c r="A3642" s="63"/>
      <c r="B3642" s="13" t="s">
        <v>7</v>
      </c>
      <c r="C3642" s="14" t="s">
        <v>1941</v>
      </c>
      <c r="D3642" s="13">
        <v>2020</v>
      </c>
      <c r="E3642" s="13" t="s">
        <v>499</v>
      </c>
      <c r="F3642" s="13">
        <f>F3644</f>
        <v>46</v>
      </c>
      <c r="G3642" s="13">
        <f t="shared" ref="G3642:H3642" si="15">G3644</f>
        <v>150</v>
      </c>
      <c r="H3642" s="16">
        <f t="shared" si="15"/>
        <v>186.85334</v>
      </c>
      <c r="I3642" s="17"/>
      <c r="J3642" s="17"/>
      <c r="K3642" s="17"/>
      <c r="L3642" s="17"/>
      <c r="M3642" s="17"/>
      <c r="N3642" s="17"/>
      <c r="O3642" s="17"/>
      <c r="P3642" s="17"/>
      <c r="Q3642" s="17"/>
      <c r="R3642" s="17"/>
      <c r="S3642" s="17"/>
      <c r="T3642" s="17"/>
      <c r="U3642" s="17"/>
      <c r="V3642" s="17"/>
      <c r="W3642" s="17"/>
      <c r="X3642" s="17"/>
      <c r="Y3642" s="17"/>
      <c r="Z3642" s="17"/>
      <c r="AA3642" s="17"/>
      <c r="AB3642" s="17"/>
      <c r="AC3642" s="17"/>
      <c r="AD3642" s="17"/>
      <c r="AE3642" s="17"/>
      <c r="AF3642" s="17"/>
      <c r="AG3642" s="17"/>
      <c r="AH3642" s="17"/>
      <c r="AI3642" s="17"/>
      <c r="AJ3642" s="17"/>
      <c r="AK3642" s="17"/>
      <c r="AL3642" s="17"/>
      <c r="AM3642" s="17"/>
      <c r="AN3642" s="17"/>
      <c r="AO3642" s="17"/>
    </row>
    <row r="3643" spans="1:41" s="37" customFormat="1" ht="16.5" customHeight="1" x14ac:dyDescent="0.25">
      <c r="A3643" s="20"/>
      <c r="B3643" s="13" t="s">
        <v>7</v>
      </c>
      <c r="C3643" s="14" t="s">
        <v>1941</v>
      </c>
      <c r="D3643" s="13">
        <v>2021</v>
      </c>
      <c r="E3643" s="13" t="s">
        <v>499</v>
      </c>
      <c r="F3643" s="13">
        <f>SUM(F3645:F3645)</f>
        <v>0</v>
      </c>
      <c r="G3643" s="13">
        <f>SUM(G3645:G3645)</f>
        <v>0</v>
      </c>
      <c r="H3643" s="13">
        <f>SUM(H3645:H3645)</f>
        <v>0</v>
      </c>
      <c r="I3643" s="17"/>
      <c r="J3643" s="17"/>
      <c r="K3643" s="17"/>
      <c r="L3643" s="17"/>
      <c r="M3643" s="17"/>
      <c r="N3643" s="17"/>
      <c r="O3643" s="17"/>
      <c r="P3643" s="17"/>
      <c r="Q3643" s="17"/>
      <c r="R3643" s="17"/>
      <c r="S3643" s="17"/>
      <c r="T3643" s="17"/>
      <c r="U3643" s="17"/>
      <c r="V3643" s="17"/>
      <c r="W3643" s="17"/>
      <c r="X3643" s="17"/>
      <c r="Y3643" s="17"/>
      <c r="Z3643" s="17"/>
      <c r="AA3643" s="17"/>
      <c r="AB3643" s="17"/>
      <c r="AC3643" s="17"/>
      <c r="AD3643" s="17"/>
      <c r="AE3643" s="17"/>
      <c r="AF3643" s="17"/>
      <c r="AG3643" s="17"/>
      <c r="AH3643" s="17"/>
      <c r="AI3643" s="17"/>
      <c r="AJ3643" s="17"/>
      <c r="AK3643" s="17"/>
      <c r="AL3643" s="17"/>
      <c r="AM3643" s="17"/>
      <c r="AN3643" s="17"/>
      <c r="AO3643" s="17"/>
    </row>
    <row r="3644" spans="1:41" s="17" customFormat="1" ht="74.25" hidden="1" customHeight="1" outlineLevel="1" x14ac:dyDescent="0.25">
      <c r="A3644" s="20">
        <v>109</v>
      </c>
      <c r="B3644" s="8" t="s">
        <v>7</v>
      </c>
      <c r="C3644" s="28" t="s">
        <v>8</v>
      </c>
      <c r="D3644" s="8">
        <v>2020</v>
      </c>
      <c r="E3644" s="20"/>
      <c r="F3644" s="8">
        <v>46</v>
      </c>
      <c r="G3644" s="8">
        <v>150</v>
      </c>
      <c r="H3644" s="59">
        <v>186.85334</v>
      </c>
    </row>
    <row r="3645" spans="1:41" s="17" customFormat="1" ht="15.75" hidden="1" outlineLevel="1" x14ac:dyDescent="0.25">
      <c r="A3645" s="20"/>
      <c r="B3645" s="8" t="s">
        <v>7</v>
      </c>
      <c r="C3645" s="28"/>
      <c r="D3645" s="8">
        <v>2021</v>
      </c>
      <c r="E3645" s="20"/>
      <c r="F3645" s="8"/>
      <c r="G3645" s="8"/>
      <c r="H3645" s="59"/>
    </row>
    <row r="3646" spans="1:41" s="18" customFormat="1" ht="18.75" customHeight="1" collapsed="1" x14ac:dyDescent="0.25">
      <c r="A3646" s="63"/>
      <c r="B3646" s="8"/>
      <c r="C3646" s="88" t="s">
        <v>4060</v>
      </c>
      <c r="D3646" s="20"/>
      <c r="E3646" s="20"/>
      <c r="F3646" s="20"/>
      <c r="G3646" s="20"/>
      <c r="H3646" s="20"/>
      <c r="I3646" s="17"/>
      <c r="J3646" s="17"/>
      <c r="K3646" s="17"/>
      <c r="L3646" s="17"/>
      <c r="M3646" s="17"/>
      <c r="N3646" s="17"/>
      <c r="O3646" s="17"/>
      <c r="P3646" s="17"/>
      <c r="Q3646" s="17"/>
      <c r="R3646" s="17"/>
      <c r="S3646" s="17"/>
      <c r="T3646" s="17"/>
      <c r="U3646" s="17"/>
      <c r="V3646" s="17"/>
      <c r="W3646" s="17"/>
      <c r="X3646" s="17"/>
      <c r="Y3646" s="17"/>
      <c r="Z3646" s="17"/>
      <c r="AA3646" s="17"/>
      <c r="AB3646" s="17"/>
      <c r="AC3646" s="17"/>
      <c r="AD3646" s="17"/>
      <c r="AE3646" s="17"/>
      <c r="AF3646" s="17"/>
      <c r="AG3646" s="17"/>
      <c r="AH3646" s="17"/>
      <c r="AI3646" s="17"/>
      <c r="AJ3646" s="17"/>
      <c r="AK3646" s="17"/>
      <c r="AL3646" s="17"/>
      <c r="AM3646" s="17"/>
      <c r="AN3646" s="17"/>
      <c r="AO3646" s="17"/>
    </row>
    <row r="3647" spans="1:41" s="18" customFormat="1" ht="63" x14ac:dyDescent="0.25">
      <c r="A3647" s="63"/>
      <c r="B3647" s="90" t="s">
        <v>1912</v>
      </c>
      <c r="C3647" s="91" t="s">
        <v>4061</v>
      </c>
      <c r="D3647" s="92"/>
      <c r="E3647" s="93" t="s">
        <v>499</v>
      </c>
      <c r="F3647" s="92"/>
      <c r="G3647" s="92"/>
      <c r="H3647" s="92"/>
      <c r="I3647" s="17"/>
      <c r="J3647" s="17"/>
      <c r="K3647" s="17"/>
      <c r="L3647" s="17"/>
      <c r="M3647" s="17"/>
      <c r="N3647" s="17"/>
      <c r="O3647" s="17"/>
      <c r="P3647" s="17"/>
      <c r="Q3647" s="17"/>
      <c r="R3647" s="17"/>
      <c r="S3647" s="17"/>
      <c r="T3647" s="17"/>
      <c r="U3647" s="17"/>
      <c r="V3647" s="17"/>
      <c r="W3647" s="17"/>
      <c r="X3647" s="17"/>
      <c r="Y3647" s="17"/>
      <c r="Z3647" s="17"/>
      <c r="AA3647" s="17"/>
      <c r="AB3647" s="17"/>
      <c r="AC3647" s="17"/>
      <c r="AD3647" s="17"/>
      <c r="AE3647" s="17"/>
      <c r="AF3647" s="17"/>
      <c r="AG3647" s="17"/>
      <c r="AH3647" s="17"/>
      <c r="AI3647" s="17"/>
      <c r="AJ3647" s="17"/>
      <c r="AK3647" s="17"/>
      <c r="AL3647" s="17"/>
      <c r="AM3647" s="17"/>
      <c r="AN3647" s="17"/>
      <c r="AO3647" s="17"/>
    </row>
    <row r="3648" spans="1:41" s="18" customFormat="1" ht="16.5" customHeight="1" x14ac:dyDescent="0.25">
      <c r="A3648" s="20"/>
      <c r="B3648" s="9" t="s">
        <v>1912</v>
      </c>
      <c r="C3648" s="10" t="s">
        <v>1941</v>
      </c>
      <c r="D3648" s="9">
        <v>2019</v>
      </c>
      <c r="E3648" s="9" t="s">
        <v>499</v>
      </c>
      <c r="F3648" s="9">
        <f>F3651</f>
        <v>4339</v>
      </c>
      <c r="G3648" s="9">
        <f t="shared" ref="G3648:H3648" si="16">G3651</f>
        <v>3500</v>
      </c>
      <c r="H3648" s="9">
        <f t="shared" si="16"/>
        <v>58165.544999999998</v>
      </c>
      <c r="I3648" s="17"/>
      <c r="J3648" s="17"/>
      <c r="K3648" s="17"/>
      <c r="L3648" s="17"/>
      <c r="M3648" s="17"/>
      <c r="N3648" s="17"/>
      <c r="O3648" s="17"/>
      <c r="P3648" s="17"/>
      <c r="Q3648" s="17"/>
      <c r="R3648" s="17"/>
      <c r="S3648" s="17"/>
      <c r="T3648" s="17"/>
      <c r="U3648" s="17"/>
      <c r="V3648" s="17"/>
      <c r="W3648" s="17"/>
      <c r="X3648" s="17"/>
      <c r="Y3648" s="17"/>
      <c r="Z3648" s="17"/>
      <c r="AA3648" s="17"/>
      <c r="AB3648" s="17"/>
      <c r="AC3648" s="17"/>
      <c r="AD3648" s="17"/>
      <c r="AE3648" s="17"/>
      <c r="AF3648" s="17"/>
      <c r="AG3648" s="17"/>
      <c r="AH3648" s="17"/>
      <c r="AI3648" s="17"/>
      <c r="AJ3648" s="17"/>
      <c r="AK3648" s="17"/>
      <c r="AL3648" s="17"/>
      <c r="AM3648" s="17"/>
      <c r="AN3648" s="17"/>
      <c r="AO3648" s="17"/>
    </row>
    <row r="3649" spans="1:41" s="18" customFormat="1" ht="16.5" customHeight="1" x14ac:dyDescent="0.25">
      <c r="A3649" s="20"/>
      <c r="B3649" s="9" t="s">
        <v>1912</v>
      </c>
      <c r="C3649" s="10" t="s">
        <v>1941</v>
      </c>
      <c r="D3649" s="9">
        <v>2020</v>
      </c>
      <c r="E3649" s="9" t="s">
        <v>499</v>
      </c>
      <c r="F3649" s="12">
        <f>F3652+F3653</f>
        <v>3554</v>
      </c>
      <c r="G3649" s="12">
        <f t="shared" ref="G3649:H3649" si="17">G3652+G3653</f>
        <v>5109.6000000000004</v>
      </c>
      <c r="H3649" s="12">
        <f t="shared" si="17"/>
        <v>45845.45865</v>
      </c>
      <c r="I3649" s="17"/>
      <c r="J3649" s="17"/>
      <c r="K3649" s="17"/>
      <c r="L3649" s="17"/>
      <c r="M3649" s="17"/>
      <c r="N3649" s="17"/>
      <c r="O3649" s="17"/>
      <c r="P3649" s="17"/>
      <c r="Q3649" s="17"/>
      <c r="R3649" s="17"/>
      <c r="S3649" s="17"/>
      <c r="T3649" s="17"/>
      <c r="U3649" s="17"/>
      <c r="V3649" s="17"/>
      <c r="W3649" s="17"/>
      <c r="X3649" s="17"/>
      <c r="Y3649" s="17"/>
      <c r="Z3649" s="17"/>
      <c r="AA3649" s="17"/>
      <c r="AB3649" s="17"/>
      <c r="AC3649" s="17"/>
      <c r="AD3649" s="17"/>
      <c r="AE3649" s="17"/>
      <c r="AF3649" s="17"/>
      <c r="AG3649" s="17"/>
      <c r="AH3649" s="17"/>
      <c r="AI3649" s="17"/>
      <c r="AJ3649" s="17"/>
      <c r="AK3649" s="17"/>
      <c r="AL3649" s="17"/>
      <c r="AM3649" s="17"/>
      <c r="AN3649" s="17"/>
      <c r="AO3649" s="17"/>
    </row>
    <row r="3650" spans="1:41" s="37" customFormat="1" ht="16.5" customHeight="1" x14ac:dyDescent="0.25">
      <c r="A3650" s="20"/>
      <c r="B3650" s="9" t="s">
        <v>1912</v>
      </c>
      <c r="C3650" s="10" t="s">
        <v>1941</v>
      </c>
      <c r="D3650" s="9">
        <v>2021</v>
      </c>
      <c r="E3650" s="9" t="s">
        <v>499</v>
      </c>
      <c r="F3650" s="9">
        <f ca="1">SUMIF($D$3652:$H$3654,$D$3650,$F$3652:$F$3654)</f>
        <v>0</v>
      </c>
      <c r="G3650" s="9">
        <f ca="1">SUMIF($D$3652:$H$3654,$D$3650,$G$3652:$G$3654)</f>
        <v>0</v>
      </c>
      <c r="H3650" s="9">
        <f ca="1">SUMIF($D$3652:$H$3654,$D$3650,$H$3652:$H$3654)</f>
        <v>0</v>
      </c>
      <c r="I3650" s="17"/>
      <c r="J3650" s="17"/>
      <c r="K3650" s="17"/>
      <c r="L3650" s="17"/>
      <c r="M3650" s="17"/>
      <c r="N3650" s="17"/>
      <c r="O3650" s="17"/>
      <c r="P3650" s="17"/>
      <c r="Q3650" s="17"/>
      <c r="R3650" s="17"/>
      <c r="S3650" s="17"/>
      <c r="T3650" s="17"/>
      <c r="U3650" s="17"/>
      <c r="V3650" s="17"/>
      <c r="W3650" s="17"/>
      <c r="X3650" s="17"/>
      <c r="Y3650" s="17"/>
      <c r="Z3650" s="17"/>
      <c r="AA3650" s="17"/>
      <c r="AB3650" s="17"/>
      <c r="AC3650" s="17"/>
      <c r="AD3650" s="17"/>
      <c r="AE3650" s="17"/>
      <c r="AF3650" s="17"/>
      <c r="AG3650" s="17"/>
      <c r="AH3650" s="17"/>
      <c r="AI3650" s="17"/>
      <c r="AJ3650" s="17"/>
      <c r="AK3650" s="17"/>
      <c r="AL3650" s="17"/>
      <c r="AM3650" s="17"/>
      <c r="AN3650" s="17"/>
      <c r="AO3650" s="17"/>
    </row>
    <row r="3651" spans="1:41" s="18" customFormat="1" ht="31.5" hidden="1" outlineLevel="1" x14ac:dyDescent="0.25">
      <c r="A3651" s="20">
        <v>6880</v>
      </c>
      <c r="B3651" s="8" t="s">
        <v>1912</v>
      </c>
      <c r="C3651" s="54" t="s">
        <v>1908</v>
      </c>
      <c r="D3651" s="8">
        <v>2019</v>
      </c>
      <c r="E3651" s="8"/>
      <c r="F3651" s="8">
        <f>924+3415</f>
        <v>4339</v>
      </c>
      <c r="G3651" s="8">
        <v>3500</v>
      </c>
      <c r="H3651" s="59">
        <f>15108.343+43057.202</f>
        <v>58165.544999999998</v>
      </c>
      <c r="I3651" s="17"/>
      <c r="J3651" s="17"/>
      <c r="K3651" s="17"/>
      <c r="L3651" s="17"/>
      <c r="M3651" s="17"/>
      <c r="N3651" s="17"/>
      <c r="O3651" s="17"/>
      <c r="P3651" s="17"/>
      <c r="Q3651" s="17"/>
      <c r="R3651" s="17"/>
      <c r="S3651" s="17"/>
      <c r="T3651" s="17"/>
      <c r="U3651" s="17"/>
      <c r="V3651" s="17"/>
      <c r="W3651" s="17"/>
      <c r="X3651" s="17"/>
      <c r="Y3651" s="17"/>
      <c r="Z3651" s="17"/>
      <c r="AA3651" s="17"/>
      <c r="AB3651" s="17"/>
      <c r="AC3651" s="17"/>
      <c r="AD3651" s="17"/>
      <c r="AE3651" s="17"/>
      <c r="AF3651" s="17"/>
      <c r="AG3651" s="17"/>
      <c r="AH3651" s="17"/>
      <c r="AI3651" s="17"/>
      <c r="AJ3651" s="17"/>
      <c r="AK3651" s="17"/>
      <c r="AL3651" s="17"/>
      <c r="AM3651" s="17"/>
      <c r="AN3651" s="17"/>
      <c r="AO3651" s="17"/>
    </row>
    <row r="3652" spans="1:41" s="37" customFormat="1" ht="78.75" hidden="1" outlineLevel="1" x14ac:dyDescent="0.25">
      <c r="A3652" s="20">
        <v>1436</v>
      </c>
      <c r="B3652" s="8" t="s">
        <v>507</v>
      </c>
      <c r="C3652" s="28" t="s">
        <v>506</v>
      </c>
      <c r="D3652" s="8">
        <v>2020</v>
      </c>
      <c r="E3652" s="8"/>
      <c r="F3652" s="59">
        <v>3524</v>
      </c>
      <c r="G3652" s="59">
        <v>4960.6000000000004</v>
      </c>
      <c r="H3652" s="59">
        <v>45507.747000000003</v>
      </c>
      <c r="I3652" s="17"/>
      <c r="J3652" s="17"/>
      <c r="K3652" s="17"/>
      <c r="L3652" s="17"/>
      <c r="M3652" s="17"/>
      <c r="N3652" s="17"/>
      <c r="O3652" s="17"/>
      <c r="P3652" s="17"/>
      <c r="Q3652" s="17"/>
      <c r="R3652" s="17"/>
      <c r="S3652" s="17"/>
      <c r="T3652" s="17"/>
      <c r="U3652" s="17"/>
      <c r="V3652" s="17"/>
      <c r="W3652" s="17"/>
      <c r="X3652" s="17"/>
      <c r="Y3652" s="17"/>
      <c r="Z3652" s="17"/>
      <c r="AA3652" s="17"/>
      <c r="AB3652" s="17"/>
      <c r="AC3652" s="17"/>
      <c r="AD3652" s="17"/>
      <c r="AE3652" s="17"/>
      <c r="AF3652" s="17"/>
      <c r="AG3652" s="17"/>
      <c r="AH3652" s="17"/>
      <c r="AI3652" s="17"/>
      <c r="AJ3652" s="17"/>
      <c r="AK3652" s="17"/>
      <c r="AL3652" s="17"/>
      <c r="AM3652" s="17"/>
      <c r="AN3652" s="17"/>
      <c r="AO3652" s="17"/>
    </row>
    <row r="3653" spans="1:41" s="17" customFormat="1" ht="102.75" hidden="1" customHeight="1" outlineLevel="1" x14ac:dyDescent="0.25">
      <c r="A3653" s="20">
        <v>1762</v>
      </c>
      <c r="B3653" s="8" t="s">
        <v>505</v>
      </c>
      <c r="C3653" s="28" t="s">
        <v>138</v>
      </c>
      <c r="D3653" s="8">
        <v>2020</v>
      </c>
      <c r="E3653" s="8"/>
      <c r="F3653" s="8">
        <v>30</v>
      </c>
      <c r="G3653" s="59">
        <v>149</v>
      </c>
      <c r="H3653" s="59">
        <v>337.71165000000002</v>
      </c>
    </row>
    <row r="3654" spans="1:41" s="37" customFormat="1" ht="15.75" hidden="1" outlineLevel="1" x14ac:dyDescent="0.25">
      <c r="A3654" s="20"/>
      <c r="B3654" s="8" t="s">
        <v>1912</v>
      </c>
      <c r="C3654" s="54"/>
      <c r="D3654" s="8">
        <v>2021</v>
      </c>
      <c r="E3654" s="8"/>
      <c r="F3654" s="8"/>
      <c r="G3654" s="8"/>
      <c r="H3654" s="59"/>
      <c r="I3654" s="17"/>
      <c r="J3654" s="17"/>
      <c r="K3654" s="17"/>
      <c r="L3654" s="17"/>
      <c r="M3654" s="17"/>
      <c r="N3654" s="17"/>
      <c r="O3654" s="17"/>
      <c r="P3654" s="17"/>
      <c r="Q3654" s="17"/>
      <c r="R3654" s="17"/>
      <c r="S3654" s="17"/>
      <c r="T3654" s="17"/>
      <c r="U3654" s="17"/>
      <c r="V3654" s="17"/>
      <c r="W3654" s="17"/>
      <c r="X3654" s="17"/>
      <c r="Y3654" s="17"/>
      <c r="Z3654" s="17"/>
      <c r="AA3654" s="17"/>
      <c r="AB3654" s="17"/>
      <c r="AC3654" s="17"/>
      <c r="AD3654" s="17"/>
      <c r="AE3654" s="17"/>
      <c r="AF3654" s="17"/>
      <c r="AG3654" s="17"/>
      <c r="AH3654" s="17"/>
      <c r="AI3654" s="17"/>
      <c r="AJ3654" s="17"/>
      <c r="AK3654" s="17"/>
      <c r="AL3654" s="17"/>
      <c r="AM3654" s="17"/>
      <c r="AN3654" s="17"/>
      <c r="AO3654" s="17"/>
    </row>
    <row r="3655" spans="1:41" s="37" customFormat="1" ht="49.5" customHeight="1" collapsed="1" x14ac:dyDescent="0.25">
      <c r="A3655" s="20"/>
      <c r="B3655" s="94" t="s">
        <v>4024</v>
      </c>
      <c r="C3655" s="95" t="s">
        <v>4062</v>
      </c>
      <c r="D3655" s="96"/>
      <c r="E3655" s="97" t="s">
        <v>499</v>
      </c>
      <c r="F3655" s="96"/>
      <c r="G3655" s="96"/>
      <c r="H3655" s="96"/>
      <c r="I3655" s="17"/>
      <c r="J3655" s="17"/>
      <c r="K3655" s="17"/>
      <c r="L3655" s="17"/>
      <c r="M3655" s="17"/>
      <c r="N3655" s="17"/>
      <c r="O3655" s="17"/>
      <c r="P3655" s="17"/>
      <c r="Q3655" s="17"/>
      <c r="R3655" s="17"/>
      <c r="S3655" s="17"/>
      <c r="T3655" s="17"/>
      <c r="U3655" s="17"/>
      <c r="V3655" s="17"/>
      <c r="W3655" s="17"/>
      <c r="X3655" s="17"/>
      <c r="Y3655" s="17"/>
      <c r="Z3655" s="17"/>
      <c r="AA3655" s="17"/>
      <c r="AB3655" s="17"/>
      <c r="AC3655" s="17"/>
      <c r="AD3655" s="17"/>
      <c r="AE3655" s="17"/>
      <c r="AF3655" s="17"/>
      <c r="AG3655" s="17"/>
      <c r="AH3655" s="17"/>
      <c r="AI3655" s="17"/>
      <c r="AJ3655" s="17"/>
      <c r="AK3655" s="17"/>
      <c r="AL3655" s="17"/>
      <c r="AM3655" s="17"/>
      <c r="AN3655" s="17"/>
      <c r="AO3655" s="17"/>
    </row>
    <row r="3656" spans="1:41" s="37" customFormat="1" ht="16.5" customHeight="1" x14ac:dyDescent="0.25">
      <c r="A3656" s="20"/>
      <c r="B3656" s="13" t="s">
        <v>4024</v>
      </c>
      <c r="C3656" s="14" t="s">
        <v>1941</v>
      </c>
      <c r="D3656" s="13">
        <v>2020</v>
      </c>
      <c r="E3656" s="13" t="s">
        <v>499</v>
      </c>
      <c r="F3656" s="13">
        <f>F3657</f>
        <v>560</v>
      </c>
      <c r="G3656" s="13">
        <f t="shared" ref="G3656:H3656" si="18">G3657</f>
        <v>150</v>
      </c>
      <c r="H3656" s="13">
        <f t="shared" si="18"/>
        <v>3553.9409999999998</v>
      </c>
      <c r="I3656" s="17"/>
      <c r="J3656" s="17"/>
      <c r="K3656" s="17"/>
      <c r="L3656" s="17"/>
      <c r="M3656" s="17"/>
      <c r="N3656" s="17"/>
      <c r="O3656" s="17"/>
      <c r="P3656" s="17"/>
      <c r="Q3656" s="17"/>
      <c r="R3656" s="17"/>
      <c r="S3656" s="17"/>
      <c r="T3656" s="17"/>
      <c r="U3656" s="17"/>
      <c r="V3656" s="17"/>
      <c r="W3656" s="17"/>
      <c r="X3656" s="17"/>
      <c r="Y3656" s="17"/>
      <c r="Z3656" s="17"/>
      <c r="AA3656" s="17"/>
      <c r="AB3656" s="17"/>
      <c r="AC3656" s="17"/>
      <c r="AD3656" s="17"/>
      <c r="AE3656" s="17"/>
      <c r="AF3656" s="17"/>
      <c r="AG3656" s="17"/>
      <c r="AH3656" s="17"/>
      <c r="AI3656" s="17"/>
      <c r="AJ3656" s="17"/>
      <c r="AK3656" s="17"/>
      <c r="AL3656" s="17"/>
      <c r="AM3656" s="17"/>
      <c r="AN3656" s="17"/>
      <c r="AO3656" s="17"/>
    </row>
    <row r="3657" spans="1:41" s="17" customFormat="1" ht="94.5" hidden="1" customHeight="1" outlineLevel="2" x14ac:dyDescent="0.25">
      <c r="A3657" s="6">
        <v>1707</v>
      </c>
      <c r="B3657" s="8" t="s">
        <v>4024</v>
      </c>
      <c r="C3657" s="54" t="s">
        <v>1909</v>
      </c>
      <c r="D3657" s="8">
        <v>2020</v>
      </c>
      <c r="E3657" s="8" t="s">
        <v>499</v>
      </c>
      <c r="F3657" s="8">
        <v>560</v>
      </c>
      <c r="G3657" s="8">
        <v>150</v>
      </c>
      <c r="H3657" s="8">
        <v>3553.9409999999998</v>
      </c>
    </row>
    <row r="3658" spans="1:41" s="17" customFormat="1" ht="27.75" customHeight="1" collapsed="1" x14ac:dyDescent="0.25">
      <c r="A3658" s="20"/>
      <c r="B3658" s="134" t="s">
        <v>1939</v>
      </c>
      <c r="C3658" s="134"/>
      <c r="D3658" s="134"/>
      <c r="E3658" s="134"/>
      <c r="F3658" s="134"/>
      <c r="G3658" s="134"/>
      <c r="H3658" s="134"/>
    </row>
    <row r="3659" spans="1:41" s="18" customFormat="1" ht="15.75" x14ac:dyDescent="0.25">
      <c r="A3659" s="63"/>
      <c r="B3659" s="84" t="s">
        <v>1913</v>
      </c>
      <c r="C3659" s="91" t="s">
        <v>4063</v>
      </c>
      <c r="D3659" s="92"/>
      <c r="E3659" s="93" t="s">
        <v>519</v>
      </c>
      <c r="F3659" s="92"/>
      <c r="G3659" s="92"/>
      <c r="H3659" s="92"/>
      <c r="I3659" s="17"/>
      <c r="J3659" s="17"/>
      <c r="K3659" s="17"/>
      <c r="L3659" s="17"/>
      <c r="M3659" s="17"/>
      <c r="N3659" s="17"/>
      <c r="O3659" s="17"/>
      <c r="P3659" s="17"/>
      <c r="Q3659" s="17"/>
      <c r="R3659" s="17"/>
      <c r="S3659" s="17"/>
      <c r="T3659" s="17"/>
      <c r="U3659" s="17"/>
      <c r="V3659" s="17"/>
      <c r="W3659" s="17"/>
      <c r="X3659" s="17"/>
      <c r="Y3659" s="17"/>
      <c r="Z3659" s="17"/>
      <c r="AA3659" s="17"/>
      <c r="AB3659" s="17"/>
      <c r="AC3659" s="17"/>
      <c r="AD3659" s="17"/>
      <c r="AE3659" s="17"/>
      <c r="AF3659" s="17"/>
      <c r="AG3659" s="17"/>
      <c r="AH3659" s="17"/>
      <c r="AI3659" s="17"/>
      <c r="AJ3659" s="17"/>
      <c r="AK3659" s="17"/>
      <c r="AL3659" s="17"/>
      <c r="AM3659" s="17"/>
      <c r="AN3659" s="17"/>
      <c r="AO3659" s="17"/>
    </row>
    <row r="3660" spans="1:41" s="30" customFormat="1" ht="16.5" customHeight="1" x14ac:dyDescent="0.25">
      <c r="A3660" s="20"/>
      <c r="B3660" s="9" t="s">
        <v>1913</v>
      </c>
      <c r="C3660" s="10" t="s">
        <v>1941</v>
      </c>
      <c r="D3660" s="9">
        <v>2019</v>
      </c>
      <c r="E3660" s="25" t="s">
        <v>519</v>
      </c>
      <c r="F3660" s="9">
        <v>0</v>
      </c>
      <c r="G3660" s="12">
        <v>0</v>
      </c>
      <c r="H3660" s="12">
        <v>0</v>
      </c>
      <c r="I3660" s="17"/>
      <c r="J3660" s="17"/>
      <c r="K3660" s="17"/>
      <c r="L3660" s="17"/>
      <c r="M3660" s="17"/>
      <c r="N3660" s="17"/>
      <c r="O3660" s="17"/>
      <c r="P3660" s="17"/>
      <c r="Q3660" s="17"/>
      <c r="R3660" s="17"/>
      <c r="S3660" s="17"/>
      <c r="T3660" s="17"/>
      <c r="U3660" s="17"/>
      <c r="V3660" s="17"/>
      <c r="W3660" s="17"/>
      <c r="X3660" s="17"/>
      <c r="Y3660" s="17"/>
      <c r="Z3660" s="17"/>
      <c r="AA3660" s="17"/>
      <c r="AB3660" s="17"/>
      <c r="AC3660" s="17"/>
      <c r="AD3660" s="17"/>
      <c r="AE3660" s="17"/>
      <c r="AF3660" s="17"/>
      <c r="AG3660" s="17"/>
      <c r="AH3660" s="17"/>
      <c r="AI3660" s="17"/>
      <c r="AJ3660" s="17"/>
      <c r="AK3660" s="17"/>
      <c r="AL3660" s="17"/>
      <c r="AM3660" s="17"/>
      <c r="AN3660" s="17"/>
      <c r="AO3660" s="17"/>
    </row>
    <row r="3661" spans="1:41" s="30" customFormat="1" ht="16.5" customHeight="1" x14ac:dyDescent="0.25">
      <c r="A3661" s="20"/>
      <c r="B3661" s="9" t="s">
        <v>1913</v>
      </c>
      <c r="C3661" s="10" t="s">
        <v>1941</v>
      </c>
      <c r="D3661" s="9">
        <v>2020</v>
      </c>
      <c r="E3661" s="25" t="s">
        <v>519</v>
      </c>
      <c r="F3661" s="9">
        <f>F3663</f>
        <v>1</v>
      </c>
      <c r="G3661" s="9">
        <f t="shared" ref="G3661:H3661" si="19">G3663</f>
        <v>15</v>
      </c>
      <c r="H3661" s="12">
        <f t="shared" si="19"/>
        <v>609.96199999999999</v>
      </c>
      <c r="I3661" s="17"/>
      <c r="J3661" s="17"/>
      <c r="K3661" s="17"/>
      <c r="L3661" s="17"/>
      <c r="M3661" s="17"/>
      <c r="N3661" s="17"/>
      <c r="O3661" s="17"/>
      <c r="P3661" s="17"/>
      <c r="Q3661" s="17"/>
      <c r="R3661" s="17"/>
      <c r="S3661" s="17"/>
      <c r="T3661" s="17"/>
      <c r="U3661" s="17"/>
      <c r="V3661" s="17"/>
      <c r="W3661" s="17"/>
      <c r="X3661" s="17"/>
      <c r="Y3661" s="17"/>
      <c r="Z3661" s="17"/>
      <c r="AA3661" s="17"/>
      <c r="AB3661" s="17"/>
      <c r="AC3661" s="17"/>
      <c r="AD3661" s="17"/>
      <c r="AE3661" s="17"/>
      <c r="AF3661" s="17"/>
      <c r="AG3661" s="17"/>
      <c r="AH3661" s="17"/>
      <c r="AI3661" s="17"/>
      <c r="AJ3661" s="17"/>
      <c r="AK3661" s="17"/>
      <c r="AL3661" s="17"/>
      <c r="AM3661" s="17"/>
      <c r="AN3661" s="17"/>
      <c r="AO3661" s="17"/>
    </row>
    <row r="3662" spans="1:41" s="37" customFormat="1" ht="16.5" customHeight="1" x14ac:dyDescent="0.25">
      <c r="A3662" s="20"/>
      <c r="B3662" s="9" t="s">
        <v>1913</v>
      </c>
      <c r="C3662" s="10" t="s">
        <v>1941</v>
      </c>
      <c r="D3662" s="9">
        <v>2021</v>
      </c>
      <c r="E3662" s="25" t="s">
        <v>519</v>
      </c>
      <c r="F3662" s="9">
        <f>SUM(F3664:F3664)</f>
        <v>0</v>
      </c>
      <c r="G3662" s="9">
        <f>SUM(G3664:G3664)</f>
        <v>0</v>
      </c>
      <c r="H3662" s="9">
        <f>SUM(H3664:H3664)</f>
        <v>0</v>
      </c>
      <c r="I3662" s="17"/>
      <c r="J3662" s="17"/>
      <c r="K3662" s="17"/>
      <c r="L3662" s="17"/>
      <c r="M3662" s="17"/>
      <c r="N3662" s="17"/>
      <c r="O3662" s="17"/>
      <c r="P3662" s="17"/>
      <c r="Q3662" s="17"/>
      <c r="R3662" s="17"/>
      <c r="S3662" s="17"/>
      <c r="T3662" s="17"/>
      <c r="U3662" s="17"/>
      <c r="V3662" s="17"/>
      <c r="W3662" s="17"/>
      <c r="X3662" s="17"/>
      <c r="Y3662" s="17"/>
      <c r="Z3662" s="17"/>
      <c r="AA3662" s="17"/>
      <c r="AB3662" s="17"/>
      <c r="AC3662" s="17"/>
      <c r="AD3662" s="17"/>
      <c r="AE3662" s="17"/>
      <c r="AF3662" s="17"/>
      <c r="AG3662" s="17"/>
      <c r="AH3662" s="17"/>
      <c r="AI3662" s="17"/>
      <c r="AJ3662" s="17"/>
      <c r="AK3662" s="17"/>
      <c r="AL3662" s="17"/>
      <c r="AM3662" s="17"/>
      <c r="AN3662" s="17"/>
      <c r="AO3662" s="17"/>
    </row>
    <row r="3663" spans="1:41" s="17" customFormat="1" ht="63" hidden="1" outlineLevel="1" x14ac:dyDescent="0.25">
      <c r="A3663" s="20">
        <v>1301</v>
      </c>
      <c r="B3663" s="8" t="s">
        <v>1913</v>
      </c>
      <c r="C3663" s="28" t="s">
        <v>1508</v>
      </c>
      <c r="D3663" s="8">
        <v>2020</v>
      </c>
      <c r="E3663" s="20"/>
      <c r="F3663" s="8">
        <v>1</v>
      </c>
      <c r="G3663" s="59">
        <v>15</v>
      </c>
      <c r="H3663" s="59">
        <v>609.96199999999999</v>
      </c>
    </row>
    <row r="3664" spans="1:41" s="37" customFormat="1" ht="15.75" hidden="1" outlineLevel="1" x14ac:dyDescent="0.25">
      <c r="A3664" s="20"/>
      <c r="B3664" s="32" t="s">
        <v>1913</v>
      </c>
      <c r="C3664" s="36"/>
      <c r="D3664" s="32">
        <v>2021</v>
      </c>
      <c r="E3664" s="38"/>
      <c r="F3664" s="32"/>
      <c r="G3664" s="35"/>
      <c r="H3664" s="35"/>
      <c r="I3664" s="17"/>
      <c r="J3664" s="17"/>
      <c r="K3664" s="17"/>
      <c r="L3664" s="17"/>
      <c r="M3664" s="17"/>
      <c r="N3664" s="17"/>
      <c r="O3664" s="17"/>
      <c r="P3664" s="17"/>
      <c r="Q3664" s="17"/>
      <c r="R3664" s="17"/>
      <c r="S3664" s="17"/>
      <c r="T3664" s="17"/>
      <c r="U3664" s="17"/>
      <c r="V3664" s="17"/>
      <c r="W3664" s="17"/>
      <c r="X3664" s="17"/>
      <c r="Y3664" s="17"/>
      <c r="Z3664" s="17"/>
      <c r="AA3664" s="17"/>
      <c r="AB3664" s="17"/>
      <c r="AC3664" s="17"/>
      <c r="AD3664" s="17"/>
      <c r="AE3664" s="17"/>
      <c r="AF3664" s="17"/>
      <c r="AG3664" s="17"/>
      <c r="AH3664" s="17"/>
      <c r="AI3664" s="17"/>
      <c r="AJ3664" s="17"/>
      <c r="AK3664" s="17"/>
      <c r="AL3664" s="17"/>
      <c r="AM3664" s="17"/>
      <c r="AN3664" s="17"/>
      <c r="AO3664" s="17"/>
    </row>
    <row r="3665" spans="1:41" s="17" customFormat="1" ht="15.75" collapsed="1" x14ac:dyDescent="0.25">
      <c r="A3665" s="20"/>
      <c r="B3665" s="97" t="s">
        <v>520</v>
      </c>
      <c r="C3665" s="98" t="s">
        <v>4064</v>
      </c>
      <c r="D3665" s="96"/>
      <c r="E3665" s="96"/>
      <c r="F3665" s="96"/>
      <c r="G3665" s="96"/>
      <c r="H3665" s="96"/>
    </row>
    <row r="3666" spans="1:41" s="18" customFormat="1" ht="16.5" customHeight="1" x14ac:dyDescent="0.25">
      <c r="A3666" s="63"/>
      <c r="B3666" s="13" t="s">
        <v>520</v>
      </c>
      <c r="C3666" s="14" t="s">
        <v>1941</v>
      </c>
      <c r="D3666" s="13">
        <v>2019</v>
      </c>
      <c r="E3666" s="26" t="s">
        <v>519</v>
      </c>
      <c r="F3666" s="13">
        <f>F3670</f>
        <v>1</v>
      </c>
      <c r="G3666" s="13">
        <f t="shared" ref="G3666:H3666" si="20">G3670</f>
        <v>15</v>
      </c>
      <c r="H3666" s="16">
        <f t="shared" si="20"/>
        <v>1529.09602</v>
      </c>
      <c r="I3666" s="17"/>
      <c r="J3666" s="17"/>
      <c r="K3666" s="17"/>
      <c r="L3666" s="17"/>
      <c r="M3666" s="17"/>
      <c r="N3666" s="17"/>
      <c r="O3666" s="17"/>
      <c r="P3666" s="17"/>
      <c r="Q3666" s="17"/>
      <c r="R3666" s="17"/>
      <c r="S3666" s="17"/>
      <c r="T3666" s="17"/>
      <c r="U3666" s="17"/>
      <c r="V3666" s="17"/>
      <c r="W3666" s="17"/>
      <c r="X3666" s="17"/>
      <c r="Y3666" s="17"/>
      <c r="Z3666" s="17"/>
      <c r="AA3666" s="17"/>
      <c r="AB3666" s="17"/>
      <c r="AC3666" s="17"/>
      <c r="AD3666" s="17"/>
      <c r="AE3666" s="17"/>
      <c r="AF3666" s="17"/>
      <c r="AG3666" s="17"/>
      <c r="AH3666" s="17"/>
      <c r="AI3666" s="17"/>
      <c r="AJ3666" s="17"/>
      <c r="AK3666" s="17"/>
      <c r="AL3666" s="17"/>
      <c r="AM3666" s="17"/>
      <c r="AN3666" s="17"/>
      <c r="AO3666" s="17"/>
    </row>
    <row r="3667" spans="1:41" s="18" customFormat="1" ht="16.5" customHeight="1" x14ac:dyDescent="0.25">
      <c r="A3667" s="63"/>
      <c r="B3667" s="13" t="s">
        <v>520</v>
      </c>
      <c r="C3667" s="14" t="s">
        <v>1941</v>
      </c>
      <c r="D3667" s="13">
        <v>2020</v>
      </c>
      <c r="E3667" s="26" t="s">
        <v>519</v>
      </c>
      <c r="F3667" s="13">
        <f>F3669</f>
        <v>1</v>
      </c>
      <c r="G3667" s="13">
        <f t="shared" ref="G3667:H3667" si="21">G3669</f>
        <v>250</v>
      </c>
      <c r="H3667" s="16">
        <f t="shared" si="21"/>
        <v>2060.2728099999999</v>
      </c>
      <c r="I3667" s="17"/>
      <c r="J3667" s="17"/>
      <c r="K3667" s="17"/>
      <c r="L3667" s="17"/>
      <c r="M3667" s="17"/>
      <c r="N3667" s="17"/>
      <c r="O3667" s="17"/>
      <c r="P3667" s="17"/>
      <c r="Q3667" s="17"/>
      <c r="R3667" s="17"/>
      <c r="S3667" s="17"/>
      <c r="T3667" s="17"/>
      <c r="U3667" s="17"/>
      <c r="V3667" s="17"/>
      <c r="W3667" s="17"/>
      <c r="X3667" s="17"/>
      <c r="Y3667" s="17"/>
      <c r="Z3667" s="17"/>
      <c r="AA3667" s="17"/>
      <c r="AB3667" s="17"/>
      <c r="AC3667" s="17"/>
      <c r="AD3667" s="17"/>
      <c r="AE3667" s="17"/>
      <c r="AF3667" s="17"/>
      <c r="AG3667" s="17"/>
      <c r="AH3667" s="17"/>
      <c r="AI3667" s="17"/>
      <c r="AJ3667" s="17"/>
      <c r="AK3667" s="17"/>
      <c r="AL3667" s="17"/>
      <c r="AM3667" s="17"/>
      <c r="AN3667" s="17"/>
      <c r="AO3667" s="17"/>
    </row>
    <row r="3668" spans="1:41" s="37" customFormat="1" ht="16.5" customHeight="1" x14ac:dyDescent="0.25">
      <c r="A3668" s="20"/>
      <c r="B3668" s="13" t="s">
        <v>520</v>
      </c>
      <c r="C3668" s="14" t="s">
        <v>1941</v>
      </c>
      <c r="D3668" s="13">
        <v>2021</v>
      </c>
      <c r="E3668" s="26" t="s">
        <v>519</v>
      </c>
      <c r="F3668" s="13">
        <f>SUM(F3671:F3672)</f>
        <v>2</v>
      </c>
      <c r="G3668" s="13">
        <f>SUM(G3671:G3672)</f>
        <v>299</v>
      </c>
      <c r="H3668" s="13">
        <f>SUM(H3671:H3672)</f>
        <v>3546</v>
      </c>
      <c r="I3668" s="17"/>
      <c r="J3668" s="17"/>
      <c r="K3668" s="17"/>
      <c r="L3668" s="17"/>
      <c r="M3668" s="17"/>
      <c r="N3668" s="17"/>
      <c r="O3668" s="17"/>
      <c r="P3668" s="17"/>
      <c r="Q3668" s="17"/>
      <c r="R3668" s="17"/>
      <c r="S3668" s="17"/>
      <c r="T3668" s="17"/>
      <c r="U3668" s="17"/>
      <c r="V3668" s="17"/>
      <c r="W3668" s="17"/>
      <c r="X3668" s="17"/>
      <c r="Y3668" s="17"/>
      <c r="Z3668" s="17"/>
      <c r="AA3668" s="17"/>
      <c r="AB3668" s="17"/>
      <c r="AC3668" s="17"/>
      <c r="AD3668" s="17"/>
      <c r="AE3668" s="17"/>
      <c r="AF3668" s="17"/>
      <c r="AG3668" s="17"/>
      <c r="AH3668" s="17"/>
      <c r="AI3668" s="17"/>
      <c r="AJ3668" s="17"/>
      <c r="AK3668" s="17"/>
      <c r="AL3668" s="17"/>
      <c r="AM3668" s="17"/>
      <c r="AN3668" s="17"/>
      <c r="AO3668" s="17"/>
    </row>
    <row r="3669" spans="1:41" s="17" customFormat="1" ht="39.75" hidden="1" customHeight="1" outlineLevel="1" x14ac:dyDescent="0.25">
      <c r="A3669" s="20">
        <v>1710</v>
      </c>
      <c r="B3669" s="8" t="s">
        <v>520</v>
      </c>
      <c r="C3669" s="28" t="s">
        <v>521</v>
      </c>
      <c r="D3669" s="8">
        <v>2020</v>
      </c>
      <c r="E3669" s="29"/>
      <c r="F3669" s="8">
        <v>1</v>
      </c>
      <c r="G3669" s="59">
        <v>250</v>
      </c>
      <c r="H3669" s="59">
        <v>2060.2728099999999</v>
      </c>
    </row>
    <row r="3670" spans="1:41" s="17" customFormat="1" ht="39.75" hidden="1" customHeight="1" outlineLevel="1" x14ac:dyDescent="0.25">
      <c r="A3670" s="20">
        <v>908</v>
      </c>
      <c r="B3670" s="8" t="s">
        <v>520</v>
      </c>
      <c r="C3670" s="28" t="s">
        <v>992</v>
      </c>
      <c r="D3670" s="8">
        <v>2019</v>
      </c>
      <c r="E3670" s="29"/>
      <c r="F3670" s="8">
        <v>1</v>
      </c>
      <c r="G3670" s="59">
        <v>15</v>
      </c>
      <c r="H3670" s="59">
        <v>1529.09602</v>
      </c>
    </row>
    <row r="3671" spans="1:41" s="17" customFormat="1" ht="34.5" hidden="1" customHeight="1" outlineLevel="1" x14ac:dyDescent="0.25">
      <c r="A3671" s="67">
        <v>9088</v>
      </c>
      <c r="B3671" s="8" t="s">
        <v>520</v>
      </c>
      <c r="C3671" s="28" t="s">
        <v>2844</v>
      </c>
      <c r="D3671" s="8">
        <v>2021</v>
      </c>
      <c r="E3671" s="29"/>
      <c r="F3671" s="8">
        <v>1</v>
      </c>
      <c r="G3671" s="59">
        <v>149</v>
      </c>
      <c r="H3671" s="59">
        <v>2290</v>
      </c>
    </row>
    <row r="3672" spans="1:41" s="17" customFormat="1" ht="34.5" hidden="1" customHeight="1" outlineLevel="1" x14ac:dyDescent="0.25">
      <c r="A3672" s="67">
        <v>9579</v>
      </c>
      <c r="B3672" s="8" t="s">
        <v>520</v>
      </c>
      <c r="C3672" s="28" t="s">
        <v>2842</v>
      </c>
      <c r="D3672" s="8">
        <v>2021</v>
      </c>
      <c r="E3672" s="29"/>
      <c r="F3672" s="8">
        <v>1</v>
      </c>
      <c r="G3672" s="59">
        <v>150</v>
      </c>
      <c r="H3672" s="59">
        <v>1256</v>
      </c>
    </row>
    <row r="3673" spans="1:41" s="17" customFormat="1" ht="27.75" customHeight="1" collapsed="1" x14ac:dyDescent="0.25">
      <c r="A3673" s="20"/>
      <c r="B3673" s="130" t="s">
        <v>1940</v>
      </c>
      <c r="C3673" s="131"/>
      <c r="D3673" s="131"/>
      <c r="E3673" s="131"/>
      <c r="F3673" s="131"/>
      <c r="G3673" s="131"/>
      <c r="H3673" s="132"/>
    </row>
    <row r="3674" spans="1:41" s="18" customFormat="1" ht="51" customHeight="1" x14ac:dyDescent="0.25">
      <c r="A3674" s="63"/>
      <c r="B3674" s="84" t="s">
        <v>523</v>
      </c>
      <c r="C3674" s="99" t="s">
        <v>4065</v>
      </c>
      <c r="D3674" s="92"/>
      <c r="E3674" s="93" t="s">
        <v>524</v>
      </c>
      <c r="F3674" s="92"/>
      <c r="G3674" s="92"/>
      <c r="H3674" s="92"/>
      <c r="I3674" s="17"/>
      <c r="J3674" s="17"/>
      <c r="K3674" s="17"/>
      <c r="L3674" s="17"/>
      <c r="M3674" s="17"/>
      <c r="N3674" s="17"/>
      <c r="O3674" s="17"/>
      <c r="P3674" s="17"/>
      <c r="Q3674" s="17"/>
      <c r="R3674" s="17"/>
      <c r="S3674" s="17"/>
      <c r="T3674" s="17"/>
      <c r="U3674" s="17"/>
      <c r="V3674" s="17"/>
      <c r="W3674" s="17"/>
      <c r="X3674" s="17"/>
      <c r="Y3674" s="17"/>
      <c r="Z3674" s="17"/>
      <c r="AA3674" s="17"/>
      <c r="AB3674" s="17"/>
      <c r="AC3674" s="17"/>
      <c r="AD3674" s="17"/>
      <c r="AE3674" s="17"/>
      <c r="AF3674" s="17"/>
      <c r="AG3674" s="17"/>
      <c r="AH3674" s="17"/>
      <c r="AI3674" s="17"/>
      <c r="AJ3674" s="17"/>
      <c r="AK3674" s="17"/>
      <c r="AL3674" s="17"/>
      <c r="AM3674" s="17"/>
      <c r="AN3674" s="17"/>
      <c r="AO3674" s="17"/>
    </row>
    <row r="3675" spans="1:41" s="18" customFormat="1" ht="16.5" customHeight="1" x14ac:dyDescent="0.25">
      <c r="A3675" s="20"/>
      <c r="B3675" s="9" t="s">
        <v>523</v>
      </c>
      <c r="C3675" s="10" t="s">
        <v>1941</v>
      </c>
      <c r="D3675" s="25">
        <v>2019</v>
      </c>
      <c r="E3675" s="9"/>
      <c r="F3675" s="9">
        <f ca="1">SUMIF($D$3678:$H$3749,$D$3675,$F$3678:$F$3749)</f>
        <v>3</v>
      </c>
      <c r="G3675" s="9">
        <f ca="1">SUMIF($D$3678:$H$3749,$D$3675,$G$3678:$G$3749)</f>
        <v>46.2</v>
      </c>
      <c r="H3675" s="9">
        <f ca="1">SUMIF($D$3678:$H$3749,$D$3675,$H$3678:$H$3749)</f>
        <v>863.03099999999995</v>
      </c>
      <c r="I3675" s="17"/>
      <c r="J3675" s="17"/>
      <c r="K3675" s="17"/>
      <c r="L3675" s="17"/>
      <c r="M3675" s="17"/>
      <c r="N3675" s="17"/>
      <c r="O3675" s="17"/>
      <c r="P3675" s="17"/>
      <c r="Q3675" s="17"/>
      <c r="R3675" s="17"/>
      <c r="S3675" s="17"/>
      <c r="T3675" s="17"/>
      <c r="U3675" s="17"/>
      <c r="V3675" s="17"/>
      <c r="W3675" s="17"/>
      <c r="X3675" s="17"/>
      <c r="Y3675" s="17"/>
      <c r="Z3675" s="17"/>
      <c r="AA3675" s="17"/>
      <c r="AB3675" s="17"/>
      <c r="AC3675" s="17"/>
      <c r="AD3675" s="17"/>
      <c r="AE3675" s="17"/>
      <c r="AF3675" s="17"/>
      <c r="AG3675" s="17"/>
      <c r="AH3675" s="17"/>
      <c r="AI3675" s="17"/>
      <c r="AJ3675" s="17"/>
      <c r="AK3675" s="17"/>
      <c r="AL3675" s="17"/>
      <c r="AM3675" s="17"/>
      <c r="AN3675" s="17"/>
      <c r="AO3675" s="17"/>
    </row>
    <row r="3676" spans="1:41" s="18" customFormat="1" ht="16.5" customHeight="1" x14ac:dyDescent="0.25">
      <c r="A3676" s="20"/>
      <c r="B3676" s="9" t="s">
        <v>523</v>
      </c>
      <c r="C3676" s="10" t="s">
        <v>1941</v>
      </c>
      <c r="D3676" s="25">
        <v>2020</v>
      </c>
      <c r="E3676" s="9"/>
      <c r="F3676" s="9">
        <f ca="1">SUMIF($D$3678:$H$3749,$D$3676,$F$3678:$F$3749)</f>
        <v>19</v>
      </c>
      <c r="G3676" s="9">
        <f ca="1">SUMIF($D$3678:$H$3749,$D$3676,$G$3678:$G$3749)</f>
        <v>253.2</v>
      </c>
      <c r="H3676" s="12">
        <f ca="1">SUMIF($D$3678:$H$3749,$D$3676,$H$3678:$H$3749)</f>
        <v>9211.3582000000006</v>
      </c>
      <c r="I3676" s="17"/>
      <c r="J3676" s="17"/>
      <c r="K3676" s="17"/>
      <c r="L3676" s="17"/>
      <c r="M3676" s="17"/>
      <c r="N3676" s="17"/>
      <c r="O3676" s="17"/>
      <c r="P3676" s="17"/>
      <c r="Q3676" s="17"/>
      <c r="R3676" s="17"/>
      <c r="S3676" s="17"/>
      <c r="T3676" s="17"/>
      <c r="U3676" s="17"/>
      <c r="V3676" s="17"/>
      <c r="W3676" s="17"/>
      <c r="X3676" s="17"/>
      <c r="Y3676" s="17"/>
      <c r="Z3676" s="17"/>
      <c r="AA3676" s="17"/>
      <c r="AB3676" s="17"/>
      <c r="AC3676" s="17"/>
      <c r="AD3676" s="17"/>
      <c r="AE3676" s="17"/>
      <c r="AF3676" s="17"/>
      <c r="AG3676" s="17"/>
      <c r="AH3676" s="17"/>
      <c r="AI3676" s="17"/>
      <c r="AJ3676" s="17"/>
      <c r="AK3676" s="17"/>
      <c r="AL3676" s="17"/>
      <c r="AM3676" s="17"/>
      <c r="AN3676" s="17"/>
      <c r="AO3676" s="17"/>
    </row>
    <row r="3677" spans="1:41" s="37" customFormat="1" ht="16.5" customHeight="1" x14ac:dyDescent="0.25">
      <c r="A3677" s="20"/>
      <c r="B3677" s="9" t="s">
        <v>523</v>
      </c>
      <c r="C3677" s="10" t="s">
        <v>1941</v>
      </c>
      <c r="D3677" s="25">
        <v>2021</v>
      </c>
      <c r="E3677" s="9"/>
      <c r="F3677" s="9">
        <f ca="1">SUMIF($D$3678:$H$3749,$D$3677,$F$3678:$F$3749)</f>
        <v>50</v>
      </c>
      <c r="G3677" s="12">
        <f ca="1">SUMIF($D$3678:$H$3749,$D$3677,$G$3678:$G$3749)</f>
        <v>868.9</v>
      </c>
      <c r="H3677" s="12">
        <f ca="1">SUMIF($D$3678:$H$3749,$D$3677,$H$3678:$H$3749)</f>
        <v>22161.878040000007</v>
      </c>
      <c r="I3677" s="17"/>
      <c r="J3677" s="17"/>
      <c r="K3677" s="17"/>
      <c r="L3677" s="17"/>
      <c r="M3677" s="17"/>
      <c r="N3677" s="17"/>
      <c r="O3677" s="17"/>
      <c r="P3677" s="17"/>
      <c r="Q3677" s="17"/>
      <c r="R3677" s="17"/>
      <c r="S3677" s="17"/>
      <c r="T3677" s="17"/>
      <c r="U3677" s="17"/>
      <c r="V3677" s="17"/>
      <c r="W3677" s="17"/>
      <c r="X3677" s="17"/>
      <c r="Y3677" s="17"/>
      <c r="Z3677" s="17"/>
      <c r="AA3677" s="17"/>
      <c r="AB3677" s="17"/>
      <c r="AC3677" s="17"/>
      <c r="AD3677" s="17"/>
      <c r="AE3677" s="17"/>
      <c r="AF3677" s="17"/>
      <c r="AG3677" s="17"/>
      <c r="AH3677" s="17"/>
      <c r="AI3677" s="17"/>
      <c r="AJ3677" s="17"/>
      <c r="AK3677" s="17"/>
      <c r="AL3677" s="17"/>
      <c r="AM3677" s="17"/>
      <c r="AN3677" s="17"/>
      <c r="AO3677" s="17"/>
    </row>
    <row r="3678" spans="1:41" s="17" customFormat="1" ht="26.25" hidden="1" customHeight="1" outlineLevel="1" x14ac:dyDescent="0.25">
      <c r="A3678" s="20">
        <v>574</v>
      </c>
      <c r="B3678" s="8" t="s">
        <v>523</v>
      </c>
      <c r="C3678" s="28" t="s">
        <v>525</v>
      </c>
      <c r="D3678" s="29">
        <v>2020</v>
      </c>
      <c r="E3678" s="8"/>
      <c r="F3678" s="8">
        <v>1</v>
      </c>
      <c r="G3678" s="59">
        <v>15</v>
      </c>
      <c r="H3678" s="59">
        <v>483.21467000000001</v>
      </c>
    </row>
    <row r="3679" spans="1:41" s="17" customFormat="1" ht="26.25" hidden="1" customHeight="1" outlineLevel="1" x14ac:dyDescent="0.25">
      <c r="A3679" s="20">
        <v>1802</v>
      </c>
      <c r="B3679" s="8" t="s">
        <v>523</v>
      </c>
      <c r="C3679" s="28" t="s">
        <v>50</v>
      </c>
      <c r="D3679" s="29">
        <v>2020</v>
      </c>
      <c r="E3679" s="8"/>
      <c r="F3679" s="8">
        <v>1</v>
      </c>
      <c r="G3679" s="59">
        <v>15</v>
      </c>
      <c r="H3679" s="59">
        <v>322.84631999999999</v>
      </c>
    </row>
    <row r="3680" spans="1:41" s="17" customFormat="1" ht="26.25" hidden="1" customHeight="1" outlineLevel="1" x14ac:dyDescent="0.25">
      <c r="A3680" s="20">
        <v>1768</v>
      </c>
      <c r="B3680" s="8" t="s">
        <v>523</v>
      </c>
      <c r="C3680" s="28" t="s">
        <v>194</v>
      </c>
      <c r="D3680" s="29">
        <v>2020</v>
      </c>
      <c r="E3680" s="8"/>
      <c r="F3680" s="8">
        <v>1</v>
      </c>
      <c r="G3680" s="59">
        <v>15</v>
      </c>
      <c r="H3680" s="59">
        <v>650.97621000000004</v>
      </c>
    </row>
    <row r="3681" spans="1:8" s="17" customFormat="1" ht="26.25" hidden="1" customHeight="1" outlineLevel="1" x14ac:dyDescent="0.25">
      <c r="A3681" s="20">
        <v>1717</v>
      </c>
      <c r="B3681" s="8" t="s">
        <v>523</v>
      </c>
      <c r="C3681" s="28" t="s">
        <v>361</v>
      </c>
      <c r="D3681" s="29">
        <v>2020</v>
      </c>
      <c r="E3681" s="29"/>
      <c r="F3681" s="20">
        <v>1</v>
      </c>
      <c r="G3681" s="20">
        <v>7</v>
      </c>
      <c r="H3681" s="20">
        <v>327.96300000000002</v>
      </c>
    </row>
    <row r="3682" spans="1:8" s="17" customFormat="1" ht="26.25" hidden="1" customHeight="1" outlineLevel="1" x14ac:dyDescent="0.25">
      <c r="A3682" s="20">
        <v>389</v>
      </c>
      <c r="B3682" s="8" t="s">
        <v>523</v>
      </c>
      <c r="C3682" s="28" t="s">
        <v>479</v>
      </c>
      <c r="D3682" s="29">
        <v>2020</v>
      </c>
      <c r="E3682" s="29"/>
      <c r="F3682" s="20">
        <v>1</v>
      </c>
      <c r="G3682" s="20">
        <v>10</v>
      </c>
      <c r="H3682" s="20">
        <v>376</v>
      </c>
    </row>
    <row r="3683" spans="1:8" s="17" customFormat="1" ht="26.25" hidden="1" customHeight="1" outlineLevel="1" x14ac:dyDescent="0.25">
      <c r="A3683" s="20">
        <v>458</v>
      </c>
      <c r="B3683" s="8" t="s">
        <v>523</v>
      </c>
      <c r="C3683" s="28" t="s">
        <v>480</v>
      </c>
      <c r="D3683" s="29">
        <v>2020</v>
      </c>
      <c r="E3683" s="29"/>
      <c r="F3683" s="20">
        <v>1</v>
      </c>
      <c r="G3683" s="20">
        <v>15</v>
      </c>
      <c r="H3683" s="20">
        <v>469</v>
      </c>
    </row>
    <row r="3684" spans="1:8" s="17" customFormat="1" ht="26.25" hidden="1" customHeight="1" outlineLevel="1" x14ac:dyDescent="0.25">
      <c r="A3684" s="20">
        <v>1808</v>
      </c>
      <c r="B3684" s="8" t="s">
        <v>523</v>
      </c>
      <c r="C3684" s="28" t="s">
        <v>396</v>
      </c>
      <c r="D3684" s="29">
        <v>2020</v>
      </c>
      <c r="E3684" s="29"/>
      <c r="F3684" s="20">
        <v>1</v>
      </c>
      <c r="G3684" s="20">
        <v>1.2</v>
      </c>
      <c r="H3684" s="20">
        <v>277</v>
      </c>
    </row>
    <row r="3685" spans="1:8" s="17" customFormat="1" ht="26.25" hidden="1" customHeight="1" outlineLevel="1" x14ac:dyDescent="0.25">
      <c r="A3685" s="20">
        <v>218</v>
      </c>
      <c r="B3685" s="8" t="s">
        <v>523</v>
      </c>
      <c r="C3685" s="28" t="s">
        <v>397</v>
      </c>
      <c r="D3685" s="29">
        <v>2020</v>
      </c>
      <c r="E3685" s="29"/>
      <c r="F3685" s="20">
        <v>1</v>
      </c>
      <c r="G3685" s="20">
        <v>15</v>
      </c>
      <c r="H3685" s="20">
        <v>692</v>
      </c>
    </row>
    <row r="3686" spans="1:8" s="17" customFormat="1" ht="26.25" hidden="1" customHeight="1" outlineLevel="1" x14ac:dyDescent="0.25">
      <c r="A3686" s="20">
        <v>789</v>
      </c>
      <c r="B3686" s="8" t="s">
        <v>523</v>
      </c>
      <c r="C3686" s="28" t="s">
        <v>820</v>
      </c>
      <c r="D3686" s="29">
        <v>2019</v>
      </c>
      <c r="E3686" s="8"/>
      <c r="F3686" s="8">
        <v>1</v>
      </c>
      <c r="G3686" s="59">
        <v>30</v>
      </c>
      <c r="H3686" s="59">
        <v>269.51299999999998</v>
      </c>
    </row>
    <row r="3687" spans="1:8" s="17" customFormat="1" ht="26.25" hidden="1" customHeight="1" outlineLevel="1" x14ac:dyDescent="0.25">
      <c r="A3687" s="20">
        <v>6766</v>
      </c>
      <c r="B3687" s="8" t="s">
        <v>523</v>
      </c>
      <c r="C3687" s="28" t="s">
        <v>842</v>
      </c>
      <c r="D3687" s="29">
        <v>2019</v>
      </c>
      <c r="E3687" s="8"/>
      <c r="F3687" s="8">
        <v>1</v>
      </c>
      <c r="G3687" s="59">
        <v>15</v>
      </c>
      <c r="H3687" s="59">
        <v>198.22800000000001</v>
      </c>
    </row>
    <row r="3688" spans="1:8" s="17" customFormat="1" ht="26.25" hidden="1" customHeight="1" outlineLevel="1" x14ac:dyDescent="0.25">
      <c r="A3688" s="20">
        <v>1223</v>
      </c>
      <c r="B3688" s="8" t="s">
        <v>523</v>
      </c>
      <c r="C3688" s="28" t="s">
        <v>1914</v>
      </c>
      <c r="D3688" s="29">
        <v>2019</v>
      </c>
      <c r="E3688" s="8"/>
      <c r="F3688" s="8">
        <v>1</v>
      </c>
      <c r="G3688" s="59">
        <v>1.2</v>
      </c>
      <c r="H3688" s="59">
        <v>395.29</v>
      </c>
    </row>
    <row r="3689" spans="1:8" s="17" customFormat="1" ht="26.25" hidden="1" customHeight="1" outlineLevel="1" x14ac:dyDescent="0.25">
      <c r="A3689" s="20">
        <v>1718</v>
      </c>
      <c r="B3689" s="8" t="s">
        <v>523</v>
      </c>
      <c r="C3689" s="28" t="s">
        <v>1023</v>
      </c>
      <c r="D3689" s="29">
        <v>2020</v>
      </c>
      <c r="E3689" s="8"/>
      <c r="F3689" s="8">
        <v>1</v>
      </c>
      <c r="G3689" s="59">
        <v>15</v>
      </c>
      <c r="H3689" s="59">
        <v>293.89600000000002</v>
      </c>
    </row>
    <row r="3690" spans="1:8" s="17" customFormat="1" ht="26.25" hidden="1" customHeight="1" outlineLevel="1" x14ac:dyDescent="0.25">
      <c r="A3690" s="20">
        <v>544</v>
      </c>
      <c r="B3690" s="8" t="s">
        <v>523</v>
      </c>
      <c r="C3690" s="28" t="s">
        <v>886</v>
      </c>
      <c r="D3690" s="29">
        <v>2020</v>
      </c>
      <c r="E3690" s="8"/>
      <c r="F3690" s="8">
        <v>1</v>
      </c>
      <c r="G3690" s="59">
        <v>15</v>
      </c>
      <c r="H3690" s="59">
        <v>404.31599999999997</v>
      </c>
    </row>
    <row r="3691" spans="1:8" s="17" customFormat="1" ht="26.25" hidden="1" customHeight="1" outlineLevel="1" x14ac:dyDescent="0.25">
      <c r="A3691" s="20">
        <v>1714</v>
      </c>
      <c r="B3691" s="8" t="s">
        <v>523</v>
      </c>
      <c r="C3691" s="28" t="s">
        <v>1482</v>
      </c>
      <c r="D3691" s="29">
        <v>2020</v>
      </c>
      <c r="E3691" s="8"/>
      <c r="F3691" s="8">
        <v>1</v>
      </c>
      <c r="G3691" s="59">
        <v>15</v>
      </c>
      <c r="H3691" s="59">
        <v>772.67</v>
      </c>
    </row>
    <row r="3692" spans="1:8" s="17" customFormat="1" ht="26.25" hidden="1" customHeight="1" outlineLevel="1" x14ac:dyDescent="0.25">
      <c r="A3692" s="20">
        <v>1716</v>
      </c>
      <c r="B3692" s="8" t="s">
        <v>523</v>
      </c>
      <c r="C3692" s="28" t="s">
        <v>1026</v>
      </c>
      <c r="D3692" s="29">
        <v>2020</v>
      </c>
      <c r="E3692" s="8"/>
      <c r="F3692" s="8">
        <v>1</v>
      </c>
      <c r="G3692" s="59">
        <v>5</v>
      </c>
      <c r="H3692" s="59">
        <v>384.04199999999997</v>
      </c>
    </row>
    <row r="3693" spans="1:8" s="17" customFormat="1" ht="26.25" hidden="1" customHeight="1" outlineLevel="1" x14ac:dyDescent="0.25">
      <c r="A3693" s="20">
        <v>1145</v>
      </c>
      <c r="B3693" s="8" t="s">
        <v>523</v>
      </c>
      <c r="C3693" s="28" t="s">
        <v>909</v>
      </c>
      <c r="D3693" s="29">
        <v>2020</v>
      </c>
      <c r="E3693" s="8"/>
      <c r="F3693" s="8">
        <v>1</v>
      </c>
      <c r="G3693" s="59">
        <v>15</v>
      </c>
      <c r="H3693" s="59">
        <v>676.88900000000001</v>
      </c>
    </row>
    <row r="3694" spans="1:8" s="17" customFormat="1" ht="26.25" hidden="1" customHeight="1" outlineLevel="1" x14ac:dyDescent="0.25">
      <c r="A3694" s="20">
        <v>1749</v>
      </c>
      <c r="B3694" s="8" t="s">
        <v>523</v>
      </c>
      <c r="C3694" s="28" t="s">
        <v>911</v>
      </c>
      <c r="D3694" s="29">
        <v>2020</v>
      </c>
      <c r="E3694" s="8"/>
      <c r="F3694" s="8">
        <v>1</v>
      </c>
      <c r="G3694" s="59">
        <v>15</v>
      </c>
      <c r="H3694" s="59">
        <v>511.88799999999998</v>
      </c>
    </row>
    <row r="3695" spans="1:8" s="17" customFormat="1" ht="26.25" hidden="1" customHeight="1" outlineLevel="1" x14ac:dyDescent="0.25">
      <c r="A3695" s="20">
        <v>157</v>
      </c>
      <c r="B3695" s="8" t="s">
        <v>523</v>
      </c>
      <c r="C3695" s="28" t="s">
        <v>1915</v>
      </c>
      <c r="D3695" s="29">
        <v>2020</v>
      </c>
      <c r="E3695" s="8"/>
      <c r="F3695" s="8">
        <v>1</v>
      </c>
      <c r="G3695" s="59">
        <v>20</v>
      </c>
      <c r="H3695" s="59">
        <v>501.053</v>
      </c>
    </row>
    <row r="3696" spans="1:8" s="17" customFormat="1" ht="26.25" hidden="1" customHeight="1" outlineLevel="1" x14ac:dyDescent="0.25">
      <c r="A3696" s="20">
        <v>246</v>
      </c>
      <c r="B3696" s="8" t="s">
        <v>523</v>
      </c>
      <c r="C3696" s="28" t="s">
        <v>1577</v>
      </c>
      <c r="D3696" s="29">
        <v>2020</v>
      </c>
      <c r="E3696" s="8"/>
      <c r="F3696" s="8">
        <v>1</v>
      </c>
      <c r="G3696" s="59">
        <v>15</v>
      </c>
      <c r="H3696" s="59">
        <v>326.005</v>
      </c>
    </row>
    <row r="3697" spans="1:8" s="17" customFormat="1" ht="26.25" hidden="1" customHeight="1" outlineLevel="1" x14ac:dyDescent="0.25">
      <c r="A3697" s="20">
        <v>626</v>
      </c>
      <c r="B3697" s="8" t="s">
        <v>523</v>
      </c>
      <c r="C3697" s="28" t="s">
        <v>1608</v>
      </c>
      <c r="D3697" s="29">
        <v>2020</v>
      </c>
      <c r="E3697" s="8"/>
      <c r="F3697" s="8">
        <v>1</v>
      </c>
      <c r="G3697" s="59">
        <v>15</v>
      </c>
      <c r="H3697" s="59">
        <v>828.77499999999998</v>
      </c>
    </row>
    <row r="3698" spans="1:8" s="17" customFormat="1" ht="26.25" hidden="1" customHeight="1" outlineLevel="1" x14ac:dyDescent="0.25">
      <c r="A3698" s="20">
        <v>1651</v>
      </c>
      <c r="B3698" s="8" t="s">
        <v>523</v>
      </c>
      <c r="C3698" s="28" t="s">
        <v>941</v>
      </c>
      <c r="D3698" s="29">
        <v>2020</v>
      </c>
      <c r="E3698" s="8"/>
      <c r="F3698" s="8">
        <v>1</v>
      </c>
      <c r="G3698" s="59">
        <v>15</v>
      </c>
      <c r="H3698" s="59">
        <v>403.84899999999999</v>
      </c>
    </row>
    <row r="3699" spans="1:8" s="17" customFormat="1" ht="26.25" hidden="1" customHeight="1" outlineLevel="1" x14ac:dyDescent="0.25">
      <c r="A3699" s="20">
        <v>771</v>
      </c>
      <c r="B3699" s="8" t="s">
        <v>523</v>
      </c>
      <c r="C3699" s="28" t="s">
        <v>942</v>
      </c>
      <c r="D3699" s="29">
        <v>2020</v>
      </c>
      <c r="E3699" s="8"/>
      <c r="F3699" s="8">
        <v>1</v>
      </c>
      <c r="G3699" s="59">
        <v>15</v>
      </c>
      <c r="H3699" s="59">
        <v>508.97500000000002</v>
      </c>
    </row>
    <row r="3700" spans="1:8" s="17" customFormat="1" ht="25.5" hidden="1" customHeight="1" outlineLevel="1" x14ac:dyDescent="0.25">
      <c r="A3700" s="66">
        <v>794</v>
      </c>
      <c r="B3700" s="8" t="s">
        <v>523</v>
      </c>
      <c r="C3700" s="28" t="s">
        <v>2225</v>
      </c>
      <c r="D3700" s="29">
        <v>2021</v>
      </c>
      <c r="E3700" s="8"/>
      <c r="F3700" s="8">
        <v>1</v>
      </c>
      <c r="G3700" s="59">
        <v>15</v>
      </c>
      <c r="H3700" s="59">
        <v>803</v>
      </c>
    </row>
    <row r="3701" spans="1:8" s="17" customFormat="1" ht="25.5" hidden="1" customHeight="1" outlineLevel="1" x14ac:dyDescent="0.25">
      <c r="A3701" s="67">
        <v>9746</v>
      </c>
      <c r="B3701" s="8" t="s">
        <v>523</v>
      </c>
      <c r="C3701" s="28" t="s">
        <v>2260</v>
      </c>
      <c r="D3701" s="29">
        <v>2021</v>
      </c>
      <c r="E3701" s="8"/>
      <c r="F3701" s="8">
        <v>1</v>
      </c>
      <c r="G3701" s="59">
        <v>15</v>
      </c>
      <c r="H3701" s="59">
        <v>370</v>
      </c>
    </row>
    <row r="3702" spans="1:8" s="17" customFormat="1" ht="25.5" hidden="1" customHeight="1" outlineLevel="1" x14ac:dyDescent="0.25">
      <c r="A3702" s="66">
        <v>1267</v>
      </c>
      <c r="B3702" s="8" t="s">
        <v>523</v>
      </c>
      <c r="C3702" s="28" t="s">
        <v>2265</v>
      </c>
      <c r="D3702" s="29">
        <v>2021</v>
      </c>
      <c r="E3702" s="8"/>
      <c r="F3702" s="8">
        <v>1</v>
      </c>
      <c r="G3702" s="59">
        <v>15</v>
      </c>
      <c r="H3702" s="59">
        <v>371</v>
      </c>
    </row>
    <row r="3703" spans="1:8" s="17" customFormat="1" ht="25.5" hidden="1" customHeight="1" outlineLevel="1" x14ac:dyDescent="0.25">
      <c r="A3703" s="66">
        <v>1265</v>
      </c>
      <c r="B3703" s="8" t="s">
        <v>523</v>
      </c>
      <c r="C3703" s="28" t="s">
        <v>2283</v>
      </c>
      <c r="D3703" s="29">
        <v>2021</v>
      </c>
      <c r="E3703" s="8"/>
      <c r="F3703" s="8">
        <v>1</v>
      </c>
      <c r="G3703" s="59">
        <v>15</v>
      </c>
      <c r="H3703" s="59">
        <v>465</v>
      </c>
    </row>
    <row r="3704" spans="1:8" s="17" customFormat="1" ht="25.5" hidden="1" customHeight="1" outlineLevel="1" x14ac:dyDescent="0.25">
      <c r="A3704" s="66">
        <v>3824</v>
      </c>
      <c r="B3704" s="8" t="s">
        <v>523</v>
      </c>
      <c r="C3704" s="28" t="s">
        <v>2018</v>
      </c>
      <c r="D3704" s="29">
        <v>2021</v>
      </c>
      <c r="E3704" s="8"/>
      <c r="F3704" s="8">
        <v>1</v>
      </c>
      <c r="G3704" s="59" t="s">
        <v>2286</v>
      </c>
      <c r="H3704" s="59">
        <v>424</v>
      </c>
    </row>
    <row r="3705" spans="1:8" s="17" customFormat="1" ht="25.5" hidden="1" customHeight="1" outlineLevel="1" x14ac:dyDescent="0.25">
      <c r="A3705" s="67">
        <v>9598</v>
      </c>
      <c r="B3705" s="8" t="s">
        <v>523</v>
      </c>
      <c r="C3705" s="28" t="s">
        <v>2405</v>
      </c>
      <c r="D3705" s="29">
        <v>2021</v>
      </c>
      <c r="E3705" s="8"/>
      <c r="F3705" s="8">
        <v>1</v>
      </c>
      <c r="G3705" s="59">
        <v>15</v>
      </c>
      <c r="H3705" s="59">
        <v>467</v>
      </c>
    </row>
    <row r="3706" spans="1:8" s="17" customFormat="1" ht="25.5" hidden="1" customHeight="1" outlineLevel="1" x14ac:dyDescent="0.25">
      <c r="A3706" s="66">
        <v>3757</v>
      </c>
      <c r="B3706" s="8" t="s">
        <v>523</v>
      </c>
      <c r="C3706" s="28" t="s">
        <v>2406</v>
      </c>
      <c r="D3706" s="29">
        <v>2021</v>
      </c>
      <c r="E3706" s="8"/>
      <c r="F3706" s="8">
        <v>1</v>
      </c>
      <c r="G3706" s="59">
        <v>5</v>
      </c>
      <c r="H3706" s="59">
        <v>464</v>
      </c>
    </row>
    <row r="3707" spans="1:8" s="17" customFormat="1" ht="25.5" hidden="1" customHeight="1" outlineLevel="1" x14ac:dyDescent="0.25">
      <c r="A3707" s="67">
        <v>9602</v>
      </c>
      <c r="B3707" s="8" t="s">
        <v>523</v>
      </c>
      <c r="C3707" s="28" t="s">
        <v>2422</v>
      </c>
      <c r="D3707" s="29">
        <v>2021</v>
      </c>
      <c r="E3707" s="8"/>
      <c r="F3707" s="8">
        <v>1</v>
      </c>
      <c r="G3707" s="59">
        <v>15</v>
      </c>
      <c r="H3707" s="59">
        <v>431</v>
      </c>
    </row>
    <row r="3708" spans="1:8" s="17" customFormat="1" ht="25.5" hidden="1" customHeight="1" outlineLevel="1" x14ac:dyDescent="0.25">
      <c r="A3708" s="67">
        <v>9453</v>
      </c>
      <c r="B3708" s="8" t="s">
        <v>523</v>
      </c>
      <c r="C3708" s="28" t="s">
        <v>2443</v>
      </c>
      <c r="D3708" s="29">
        <v>2021</v>
      </c>
      <c r="E3708" s="8"/>
      <c r="F3708" s="8">
        <v>1</v>
      </c>
      <c r="G3708" s="59">
        <v>20</v>
      </c>
      <c r="H3708" s="59">
        <v>551</v>
      </c>
    </row>
    <row r="3709" spans="1:8" s="17" customFormat="1" ht="25.5" hidden="1" customHeight="1" outlineLevel="1" x14ac:dyDescent="0.25">
      <c r="A3709" s="67">
        <v>9649</v>
      </c>
      <c r="B3709" s="8" t="s">
        <v>523</v>
      </c>
      <c r="C3709" s="28" t="s">
        <v>2447</v>
      </c>
      <c r="D3709" s="29">
        <v>2021</v>
      </c>
      <c r="E3709" s="8"/>
      <c r="F3709" s="8">
        <v>1</v>
      </c>
      <c r="G3709" s="59">
        <v>15</v>
      </c>
      <c r="H3709" s="59">
        <v>451</v>
      </c>
    </row>
    <row r="3710" spans="1:8" s="17" customFormat="1" ht="25.5" hidden="1" customHeight="1" outlineLevel="1" x14ac:dyDescent="0.25">
      <c r="A3710" s="66">
        <v>920</v>
      </c>
      <c r="B3710" s="8" t="s">
        <v>523</v>
      </c>
      <c r="C3710" s="28" t="s">
        <v>2450</v>
      </c>
      <c r="D3710" s="29">
        <v>2021</v>
      </c>
      <c r="E3710" s="8"/>
      <c r="F3710" s="8">
        <v>1</v>
      </c>
      <c r="G3710" s="59">
        <v>15</v>
      </c>
      <c r="H3710" s="59">
        <v>503</v>
      </c>
    </row>
    <row r="3711" spans="1:8" s="17" customFormat="1" ht="25.5" hidden="1" customHeight="1" outlineLevel="1" x14ac:dyDescent="0.25">
      <c r="A3711" s="66">
        <v>3750</v>
      </c>
      <c r="B3711" s="8" t="s">
        <v>523</v>
      </c>
      <c r="C3711" s="28" t="s">
        <v>2452</v>
      </c>
      <c r="D3711" s="29">
        <v>2021</v>
      </c>
      <c r="E3711" s="8"/>
      <c r="F3711" s="8">
        <v>1</v>
      </c>
      <c r="G3711" s="59">
        <v>15</v>
      </c>
      <c r="H3711" s="59">
        <v>408</v>
      </c>
    </row>
    <row r="3712" spans="1:8" s="17" customFormat="1" ht="25.5" hidden="1" customHeight="1" outlineLevel="1" x14ac:dyDescent="0.25">
      <c r="A3712" s="67">
        <v>9590</v>
      </c>
      <c r="B3712" s="8" t="s">
        <v>523</v>
      </c>
      <c r="C3712" s="28" t="s">
        <v>2453</v>
      </c>
      <c r="D3712" s="29">
        <v>2021</v>
      </c>
      <c r="E3712" s="8"/>
      <c r="F3712" s="8">
        <v>1</v>
      </c>
      <c r="G3712" s="59">
        <v>15</v>
      </c>
      <c r="H3712" s="59">
        <v>379</v>
      </c>
    </row>
    <row r="3713" spans="1:8" s="17" customFormat="1" ht="25.5" hidden="1" customHeight="1" outlineLevel="1" x14ac:dyDescent="0.25">
      <c r="A3713" s="67">
        <v>9657</v>
      </c>
      <c r="B3713" s="8" t="s">
        <v>523</v>
      </c>
      <c r="C3713" s="28" t="s">
        <v>2467</v>
      </c>
      <c r="D3713" s="29">
        <v>2021</v>
      </c>
      <c r="E3713" s="8"/>
      <c r="F3713" s="8">
        <v>1</v>
      </c>
      <c r="G3713" s="59">
        <v>15</v>
      </c>
      <c r="H3713" s="59">
        <v>323</v>
      </c>
    </row>
    <row r="3714" spans="1:8" s="17" customFormat="1" ht="25.5" hidden="1" customHeight="1" outlineLevel="1" x14ac:dyDescent="0.25">
      <c r="A3714" s="67">
        <v>9608</v>
      </c>
      <c r="B3714" s="8" t="s">
        <v>523</v>
      </c>
      <c r="C3714" s="28" t="s">
        <v>2472</v>
      </c>
      <c r="D3714" s="29">
        <v>2021</v>
      </c>
      <c r="E3714" s="8"/>
      <c r="F3714" s="8">
        <v>1</v>
      </c>
      <c r="G3714" s="59">
        <v>15</v>
      </c>
      <c r="H3714" s="59">
        <v>397</v>
      </c>
    </row>
    <row r="3715" spans="1:8" s="17" customFormat="1" ht="25.5" hidden="1" customHeight="1" outlineLevel="1" x14ac:dyDescent="0.25">
      <c r="A3715" s="67">
        <v>9584</v>
      </c>
      <c r="B3715" s="8" t="s">
        <v>523</v>
      </c>
      <c r="C3715" s="28" t="s">
        <v>2476</v>
      </c>
      <c r="D3715" s="29">
        <v>2021</v>
      </c>
      <c r="E3715" s="8"/>
      <c r="F3715" s="8">
        <v>1</v>
      </c>
      <c r="G3715" s="59">
        <v>14</v>
      </c>
      <c r="H3715" s="59">
        <v>438</v>
      </c>
    </row>
    <row r="3716" spans="1:8" s="17" customFormat="1" ht="25.5" hidden="1" customHeight="1" outlineLevel="1" x14ac:dyDescent="0.25">
      <c r="A3716" s="67">
        <v>9582</v>
      </c>
      <c r="B3716" s="8" t="s">
        <v>523</v>
      </c>
      <c r="C3716" s="28" t="s">
        <v>2479</v>
      </c>
      <c r="D3716" s="29">
        <v>2021</v>
      </c>
      <c r="E3716" s="8"/>
      <c r="F3716" s="8">
        <v>1</v>
      </c>
      <c r="G3716" s="59">
        <v>14</v>
      </c>
      <c r="H3716" s="59">
        <v>389</v>
      </c>
    </row>
    <row r="3717" spans="1:8" s="17" customFormat="1" ht="25.5" hidden="1" customHeight="1" outlineLevel="1" x14ac:dyDescent="0.25">
      <c r="A3717" s="67">
        <v>9587</v>
      </c>
      <c r="B3717" s="8" t="s">
        <v>523</v>
      </c>
      <c r="C3717" s="28" t="s">
        <v>2481</v>
      </c>
      <c r="D3717" s="29">
        <v>2021</v>
      </c>
      <c r="E3717" s="8"/>
      <c r="F3717" s="8">
        <v>1</v>
      </c>
      <c r="G3717" s="59">
        <v>1</v>
      </c>
      <c r="H3717" s="59">
        <v>450</v>
      </c>
    </row>
    <row r="3718" spans="1:8" s="17" customFormat="1" ht="25.5" hidden="1" customHeight="1" outlineLevel="1" x14ac:dyDescent="0.25">
      <c r="A3718" s="67">
        <v>9606</v>
      </c>
      <c r="B3718" s="8" t="s">
        <v>523</v>
      </c>
      <c r="C3718" s="54" t="s">
        <v>2486</v>
      </c>
      <c r="D3718" s="29">
        <v>2021</v>
      </c>
      <c r="E3718" s="8"/>
      <c r="F3718" s="8">
        <v>1</v>
      </c>
      <c r="G3718" s="59">
        <v>15</v>
      </c>
      <c r="H3718" s="59">
        <v>451</v>
      </c>
    </row>
    <row r="3719" spans="1:8" s="17" customFormat="1" ht="25.5" hidden="1" customHeight="1" outlineLevel="1" x14ac:dyDescent="0.25">
      <c r="A3719" s="67">
        <v>9651</v>
      </c>
      <c r="B3719" s="8" t="s">
        <v>523</v>
      </c>
      <c r="C3719" s="28" t="s">
        <v>2490</v>
      </c>
      <c r="D3719" s="29">
        <v>2021</v>
      </c>
      <c r="E3719" s="8"/>
      <c r="F3719" s="8">
        <v>1</v>
      </c>
      <c r="G3719" s="59">
        <v>5</v>
      </c>
      <c r="H3719" s="59">
        <v>324</v>
      </c>
    </row>
    <row r="3720" spans="1:8" s="17" customFormat="1" ht="25.5" hidden="1" customHeight="1" outlineLevel="1" x14ac:dyDescent="0.25">
      <c r="A3720" s="67">
        <v>9648</v>
      </c>
      <c r="B3720" s="8" t="s">
        <v>523</v>
      </c>
      <c r="C3720" s="28" t="s">
        <v>2788</v>
      </c>
      <c r="D3720" s="29">
        <v>2021</v>
      </c>
      <c r="E3720" s="8"/>
      <c r="F3720" s="8">
        <v>1</v>
      </c>
      <c r="G3720" s="59">
        <v>45</v>
      </c>
      <c r="H3720" s="59">
        <v>711</v>
      </c>
    </row>
    <row r="3721" spans="1:8" s="17" customFormat="1" ht="25.5" hidden="1" customHeight="1" outlineLevel="1" x14ac:dyDescent="0.25">
      <c r="A3721" s="67">
        <v>9604</v>
      </c>
      <c r="B3721" s="8" t="s">
        <v>523</v>
      </c>
      <c r="C3721" s="28" t="s">
        <v>2680</v>
      </c>
      <c r="D3721" s="29">
        <v>2021</v>
      </c>
      <c r="E3721" s="8"/>
      <c r="F3721" s="8">
        <v>1</v>
      </c>
      <c r="G3721" s="59">
        <v>15</v>
      </c>
      <c r="H3721" s="59">
        <v>496</v>
      </c>
    </row>
    <row r="3722" spans="1:8" s="17" customFormat="1" ht="25.5" hidden="1" customHeight="1" outlineLevel="1" x14ac:dyDescent="0.25">
      <c r="A3722" s="67">
        <v>9661</v>
      </c>
      <c r="B3722" s="8" t="s">
        <v>523</v>
      </c>
      <c r="C3722" s="28" t="s">
        <v>2817</v>
      </c>
      <c r="D3722" s="29">
        <v>2021</v>
      </c>
      <c r="E3722" s="8"/>
      <c r="F3722" s="8">
        <v>1</v>
      </c>
      <c r="G3722" s="59">
        <v>15</v>
      </c>
      <c r="H3722" s="59">
        <v>495</v>
      </c>
    </row>
    <row r="3723" spans="1:8" s="17" customFormat="1" ht="25.5" hidden="1" customHeight="1" outlineLevel="1" x14ac:dyDescent="0.25">
      <c r="A3723" s="67">
        <v>9354</v>
      </c>
      <c r="B3723" s="8" t="s">
        <v>523</v>
      </c>
      <c r="C3723" s="28" t="s">
        <v>2187</v>
      </c>
      <c r="D3723" s="29">
        <v>2021</v>
      </c>
      <c r="E3723" s="8"/>
      <c r="F3723" s="8">
        <v>1</v>
      </c>
      <c r="G3723" s="59">
        <v>15</v>
      </c>
      <c r="H3723" s="59">
        <v>336.80599999999998</v>
      </c>
    </row>
    <row r="3724" spans="1:8" s="17" customFormat="1" ht="25.5" hidden="1" customHeight="1" outlineLevel="1" x14ac:dyDescent="0.25">
      <c r="A3724" s="67">
        <v>9421</v>
      </c>
      <c r="B3724" s="8" t="s">
        <v>523</v>
      </c>
      <c r="C3724" s="28" t="s">
        <v>2071</v>
      </c>
      <c r="D3724" s="29">
        <v>2021</v>
      </c>
      <c r="E3724" s="8"/>
      <c r="F3724" s="8">
        <v>1</v>
      </c>
      <c r="G3724" s="59">
        <v>15</v>
      </c>
      <c r="H3724" s="59">
        <v>423.55799999999999</v>
      </c>
    </row>
    <row r="3725" spans="1:8" s="17" customFormat="1" ht="25.5" hidden="1" customHeight="1" outlineLevel="1" x14ac:dyDescent="0.25">
      <c r="A3725" s="67">
        <v>9360</v>
      </c>
      <c r="B3725" s="8" t="s">
        <v>523</v>
      </c>
      <c r="C3725" s="28" t="s">
        <v>2074</v>
      </c>
      <c r="D3725" s="29">
        <v>2021</v>
      </c>
      <c r="E3725" s="8"/>
      <c r="F3725" s="8">
        <v>1</v>
      </c>
      <c r="G3725" s="59">
        <v>15</v>
      </c>
      <c r="H3725" s="59">
        <v>225.09800000000001</v>
      </c>
    </row>
    <row r="3726" spans="1:8" s="17" customFormat="1" ht="25.5" hidden="1" customHeight="1" outlineLevel="1" x14ac:dyDescent="0.25">
      <c r="A3726" s="67">
        <v>9078</v>
      </c>
      <c r="B3726" s="8" t="s">
        <v>523</v>
      </c>
      <c r="C3726" s="28" t="s">
        <v>2076</v>
      </c>
      <c r="D3726" s="29">
        <v>2021</v>
      </c>
      <c r="E3726" s="8"/>
      <c r="F3726" s="8">
        <v>1</v>
      </c>
      <c r="G3726" s="59">
        <v>15</v>
      </c>
      <c r="H3726" s="59">
        <v>228.262</v>
      </c>
    </row>
    <row r="3727" spans="1:8" s="17" customFormat="1" ht="25.5" hidden="1" customHeight="1" outlineLevel="1" x14ac:dyDescent="0.25">
      <c r="A3727" s="66">
        <v>3713</v>
      </c>
      <c r="B3727" s="8" t="s">
        <v>523</v>
      </c>
      <c r="C3727" s="28" t="s">
        <v>2130</v>
      </c>
      <c r="D3727" s="29">
        <v>2021</v>
      </c>
      <c r="E3727" s="8"/>
      <c r="F3727" s="8">
        <v>1</v>
      </c>
      <c r="G3727" s="59">
        <v>15</v>
      </c>
      <c r="H3727" s="59">
        <v>396.14299999999997</v>
      </c>
    </row>
    <row r="3728" spans="1:8" s="17" customFormat="1" ht="25.5" hidden="1" customHeight="1" outlineLevel="1" x14ac:dyDescent="0.25">
      <c r="A3728" s="67">
        <v>9367</v>
      </c>
      <c r="B3728" s="8" t="s">
        <v>523</v>
      </c>
      <c r="C3728" s="28" t="s">
        <v>2094</v>
      </c>
      <c r="D3728" s="29">
        <v>2021</v>
      </c>
      <c r="E3728" s="8"/>
      <c r="F3728" s="8">
        <v>1</v>
      </c>
      <c r="G3728" s="59">
        <v>15</v>
      </c>
      <c r="H3728" s="59">
        <v>394.98399999999998</v>
      </c>
    </row>
    <row r="3729" spans="1:8" s="17" customFormat="1" ht="25.5" hidden="1" customHeight="1" outlineLevel="1" x14ac:dyDescent="0.25">
      <c r="A3729" s="67">
        <v>9357</v>
      </c>
      <c r="B3729" s="8" t="s">
        <v>523</v>
      </c>
      <c r="C3729" s="28" t="s">
        <v>2095</v>
      </c>
      <c r="D3729" s="29">
        <v>2021</v>
      </c>
      <c r="E3729" s="8"/>
      <c r="F3729" s="8">
        <v>1</v>
      </c>
      <c r="G3729" s="59">
        <v>20</v>
      </c>
      <c r="H3729" s="59">
        <v>585.00199999999995</v>
      </c>
    </row>
    <row r="3730" spans="1:8" s="17" customFormat="1" ht="25.5" hidden="1" customHeight="1" outlineLevel="1" x14ac:dyDescent="0.25">
      <c r="A3730" s="67">
        <v>9366</v>
      </c>
      <c r="B3730" s="8" t="s">
        <v>523</v>
      </c>
      <c r="C3730" s="28" t="s">
        <v>2097</v>
      </c>
      <c r="D3730" s="29">
        <v>2021</v>
      </c>
      <c r="E3730" s="8"/>
      <c r="F3730" s="8">
        <v>1</v>
      </c>
      <c r="G3730" s="59">
        <v>10</v>
      </c>
      <c r="H3730" s="59">
        <v>418.29899999999998</v>
      </c>
    </row>
    <row r="3731" spans="1:8" s="17" customFormat="1" ht="25.5" hidden="1" customHeight="1" outlineLevel="1" x14ac:dyDescent="0.25">
      <c r="A3731" s="67">
        <v>9356</v>
      </c>
      <c r="B3731" s="8" t="s">
        <v>523</v>
      </c>
      <c r="C3731" s="28" t="s">
        <v>2110</v>
      </c>
      <c r="D3731" s="29">
        <v>2021</v>
      </c>
      <c r="E3731" s="8"/>
      <c r="F3731" s="8">
        <v>1</v>
      </c>
      <c r="G3731" s="59">
        <v>75</v>
      </c>
      <c r="H3731" s="59">
        <v>478.18700000000001</v>
      </c>
    </row>
    <row r="3732" spans="1:8" s="17" customFormat="1" ht="25.5" hidden="1" customHeight="1" outlineLevel="1" x14ac:dyDescent="0.25">
      <c r="A3732" s="66">
        <v>3881</v>
      </c>
      <c r="B3732" s="8" t="s">
        <v>523</v>
      </c>
      <c r="C3732" s="28" t="s">
        <v>2518</v>
      </c>
      <c r="D3732" s="29">
        <v>2021</v>
      </c>
      <c r="E3732" s="8"/>
      <c r="F3732" s="8">
        <v>1</v>
      </c>
      <c r="G3732" s="59">
        <v>1.4</v>
      </c>
      <c r="H3732" s="59">
        <v>469.59553</v>
      </c>
    </row>
    <row r="3733" spans="1:8" s="17" customFormat="1" ht="25.5" hidden="1" customHeight="1" outlineLevel="1" x14ac:dyDescent="0.25">
      <c r="A3733" s="67">
        <v>9511</v>
      </c>
      <c r="B3733" s="8" t="s">
        <v>523</v>
      </c>
      <c r="C3733" s="28" t="s">
        <v>2524</v>
      </c>
      <c r="D3733" s="29">
        <v>2021</v>
      </c>
      <c r="E3733" s="8"/>
      <c r="F3733" s="8">
        <v>1</v>
      </c>
      <c r="G3733" s="59">
        <v>15</v>
      </c>
      <c r="H3733" s="59">
        <v>451.52823000000001</v>
      </c>
    </row>
    <row r="3734" spans="1:8" s="17" customFormat="1" ht="25.5" hidden="1" customHeight="1" outlineLevel="1" x14ac:dyDescent="0.25">
      <c r="A3734" s="66">
        <v>728</v>
      </c>
      <c r="B3734" s="8" t="s">
        <v>523</v>
      </c>
      <c r="C3734" s="28" t="s">
        <v>2698</v>
      </c>
      <c r="D3734" s="29">
        <v>2021</v>
      </c>
      <c r="E3734" s="8"/>
      <c r="F3734" s="8">
        <v>1</v>
      </c>
      <c r="G3734" s="59">
        <v>10</v>
      </c>
      <c r="H3734" s="59">
        <v>764.83618999999999</v>
      </c>
    </row>
    <row r="3735" spans="1:8" s="17" customFormat="1" ht="25.5" hidden="1" customHeight="1" outlineLevel="1" x14ac:dyDescent="0.25">
      <c r="A3735" s="67">
        <v>9447</v>
      </c>
      <c r="B3735" s="8" t="s">
        <v>523</v>
      </c>
      <c r="C3735" s="28" t="s">
        <v>2604</v>
      </c>
      <c r="D3735" s="29">
        <v>2021</v>
      </c>
      <c r="E3735" s="8"/>
      <c r="F3735" s="8">
        <v>1</v>
      </c>
      <c r="G3735" s="59">
        <v>10</v>
      </c>
      <c r="H3735" s="59">
        <v>341.56781000000001</v>
      </c>
    </row>
    <row r="3736" spans="1:8" s="17" customFormat="1" ht="25.5" hidden="1" customHeight="1" outlineLevel="1" x14ac:dyDescent="0.25">
      <c r="A3736" s="67">
        <v>9494</v>
      </c>
      <c r="B3736" s="8" t="s">
        <v>523</v>
      </c>
      <c r="C3736" s="28" t="s">
        <v>2536</v>
      </c>
      <c r="D3736" s="29">
        <v>2021</v>
      </c>
      <c r="E3736" s="8"/>
      <c r="F3736" s="8">
        <v>1</v>
      </c>
      <c r="G3736" s="59">
        <v>8</v>
      </c>
      <c r="H3736" s="59">
        <v>256.25148000000002</v>
      </c>
    </row>
    <row r="3737" spans="1:8" s="17" customFormat="1" ht="25.5" hidden="1" customHeight="1" outlineLevel="1" x14ac:dyDescent="0.25">
      <c r="A3737" s="67">
        <v>9623</v>
      </c>
      <c r="B3737" s="8" t="s">
        <v>523</v>
      </c>
      <c r="C3737" s="28" t="s">
        <v>2702</v>
      </c>
      <c r="D3737" s="29">
        <v>2021</v>
      </c>
      <c r="E3737" s="8"/>
      <c r="F3737" s="8">
        <v>1</v>
      </c>
      <c r="G3737" s="59">
        <v>9.5</v>
      </c>
      <c r="H3737" s="59">
        <v>381.80041999999997</v>
      </c>
    </row>
    <row r="3738" spans="1:8" s="17" customFormat="1" ht="25.5" hidden="1" customHeight="1" outlineLevel="1" x14ac:dyDescent="0.25">
      <c r="A3738" s="66">
        <v>726</v>
      </c>
      <c r="B3738" s="8" t="s">
        <v>523</v>
      </c>
      <c r="C3738" s="28" t="s">
        <v>2703</v>
      </c>
      <c r="D3738" s="29">
        <v>2021</v>
      </c>
      <c r="E3738" s="8"/>
      <c r="F3738" s="8">
        <v>1</v>
      </c>
      <c r="G3738" s="59">
        <v>15</v>
      </c>
      <c r="H3738" s="59">
        <v>386.23066</v>
      </c>
    </row>
    <row r="3739" spans="1:8" s="17" customFormat="1" ht="25.5" hidden="1" customHeight="1" outlineLevel="1" x14ac:dyDescent="0.25">
      <c r="A3739" s="67">
        <v>9527</v>
      </c>
      <c r="B3739" s="8" t="s">
        <v>523</v>
      </c>
      <c r="C3739" s="28" t="s">
        <v>2705</v>
      </c>
      <c r="D3739" s="29">
        <v>2021</v>
      </c>
      <c r="E3739" s="8"/>
      <c r="F3739" s="8">
        <v>1</v>
      </c>
      <c r="G3739" s="59">
        <v>15</v>
      </c>
      <c r="H3739" s="59">
        <v>397.15661999999998</v>
      </c>
    </row>
    <row r="3740" spans="1:8" s="17" customFormat="1" ht="25.5" hidden="1" customHeight="1" outlineLevel="1" x14ac:dyDescent="0.25">
      <c r="A3740" s="67">
        <v>9622</v>
      </c>
      <c r="B3740" s="8" t="s">
        <v>523</v>
      </c>
      <c r="C3740" s="28" t="s">
        <v>2580</v>
      </c>
      <c r="D3740" s="29">
        <v>2021</v>
      </c>
      <c r="E3740" s="8"/>
      <c r="F3740" s="8">
        <v>1</v>
      </c>
      <c r="G3740" s="59">
        <v>1</v>
      </c>
      <c r="H3740" s="59">
        <v>456.76065</v>
      </c>
    </row>
    <row r="3741" spans="1:8" s="17" customFormat="1" ht="25.5" hidden="1" customHeight="1" outlineLevel="1" x14ac:dyDescent="0.25">
      <c r="A3741" s="67">
        <v>9621</v>
      </c>
      <c r="B3741" s="8" t="s">
        <v>523</v>
      </c>
      <c r="C3741" s="28" t="s">
        <v>2585</v>
      </c>
      <c r="D3741" s="29">
        <v>2021</v>
      </c>
      <c r="E3741" s="8"/>
      <c r="F3741" s="8">
        <v>1</v>
      </c>
      <c r="G3741" s="59">
        <v>15</v>
      </c>
      <c r="H3741" s="59">
        <v>374.25853999999998</v>
      </c>
    </row>
    <row r="3742" spans="1:8" s="17" customFormat="1" ht="25.5" hidden="1" customHeight="1" outlineLevel="1" x14ac:dyDescent="0.25">
      <c r="A3742" s="67">
        <v>9617</v>
      </c>
      <c r="B3742" s="8" t="s">
        <v>523</v>
      </c>
      <c r="C3742" s="28" t="s">
        <v>2587</v>
      </c>
      <c r="D3742" s="29">
        <v>2021</v>
      </c>
      <c r="E3742" s="8"/>
      <c r="F3742" s="8">
        <v>1</v>
      </c>
      <c r="G3742" s="59">
        <v>15</v>
      </c>
      <c r="H3742" s="59">
        <v>431.75900999999999</v>
      </c>
    </row>
    <row r="3743" spans="1:8" s="17" customFormat="1" ht="25.5" hidden="1" customHeight="1" outlineLevel="1" x14ac:dyDescent="0.25">
      <c r="A3743" s="67">
        <v>9620</v>
      </c>
      <c r="B3743" s="8" t="s">
        <v>523</v>
      </c>
      <c r="C3743" s="28" t="s">
        <v>2588</v>
      </c>
      <c r="D3743" s="29">
        <v>2021</v>
      </c>
      <c r="E3743" s="8"/>
      <c r="F3743" s="8">
        <v>1</v>
      </c>
      <c r="G3743" s="59">
        <v>15</v>
      </c>
      <c r="H3743" s="59">
        <v>462.08717999999999</v>
      </c>
    </row>
    <row r="3744" spans="1:8" s="17" customFormat="1" ht="25.5" hidden="1" customHeight="1" outlineLevel="1" x14ac:dyDescent="0.25">
      <c r="A3744" s="67">
        <v>9484</v>
      </c>
      <c r="B3744" s="8" t="s">
        <v>523</v>
      </c>
      <c r="C3744" s="28" t="s">
        <v>2589</v>
      </c>
      <c r="D3744" s="29">
        <v>2021</v>
      </c>
      <c r="E3744" s="8"/>
      <c r="F3744" s="8">
        <v>1</v>
      </c>
      <c r="G3744" s="59">
        <v>15</v>
      </c>
      <c r="H3744" s="59">
        <v>437.30633</v>
      </c>
    </row>
    <row r="3745" spans="1:41" s="17" customFormat="1" ht="25.5" hidden="1" customHeight="1" outlineLevel="1" x14ac:dyDescent="0.25">
      <c r="A3745" s="67">
        <v>9873</v>
      </c>
      <c r="B3745" s="8" t="s">
        <v>523</v>
      </c>
      <c r="C3745" s="28" t="s">
        <v>2612</v>
      </c>
      <c r="D3745" s="29">
        <v>2021</v>
      </c>
      <c r="E3745" s="8"/>
      <c r="F3745" s="8">
        <v>1</v>
      </c>
      <c r="G3745" s="59">
        <v>10</v>
      </c>
      <c r="H3745" s="59">
        <v>312.21343999999999</v>
      </c>
    </row>
    <row r="3746" spans="1:41" s="17" customFormat="1" ht="25.5" hidden="1" customHeight="1" outlineLevel="1" x14ac:dyDescent="0.25">
      <c r="A3746" s="67">
        <v>9491</v>
      </c>
      <c r="B3746" s="8" t="s">
        <v>523</v>
      </c>
      <c r="C3746" s="28" t="s">
        <v>2615</v>
      </c>
      <c r="D3746" s="29">
        <v>2021</v>
      </c>
      <c r="E3746" s="8"/>
      <c r="F3746" s="8">
        <v>1</v>
      </c>
      <c r="G3746" s="59">
        <v>10</v>
      </c>
      <c r="H3746" s="59">
        <v>578.13243999999997</v>
      </c>
    </row>
    <row r="3747" spans="1:41" s="17" customFormat="1" ht="25.5" hidden="1" customHeight="1" outlineLevel="1" x14ac:dyDescent="0.25">
      <c r="A3747" s="67">
        <v>9448</v>
      </c>
      <c r="B3747" s="8" t="s">
        <v>523</v>
      </c>
      <c r="C3747" s="28" t="s">
        <v>2624</v>
      </c>
      <c r="D3747" s="29">
        <v>2021</v>
      </c>
      <c r="E3747" s="8"/>
      <c r="F3747" s="8">
        <v>1</v>
      </c>
      <c r="G3747" s="59">
        <v>15</v>
      </c>
      <c r="H3747" s="59">
        <v>568.54322999999999</v>
      </c>
    </row>
    <row r="3748" spans="1:41" s="17" customFormat="1" ht="25.5" hidden="1" customHeight="1" outlineLevel="1" x14ac:dyDescent="0.25">
      <c r="A3748" s="67">
        <v>9526</v>
      </c>
      <c r="B3748" s="8" t="s">
        <v>523</v>
      </c>
      <c r="C3748" s="28" t="s">
        <v>2845</v>
      </c>
      <c r="D3748" s="29">
        <v>2021</v>
      </c>
      <c r="E3748" s="8"/>
      <c r="F3748" s="8">
        <v>1</v>
      </c>
      <c r="G3748" s="59">
        <v>150</v>
      </c>
      <c r="H3748" s="59">
        <v>328.99086999999997</v>
      </c>
    </row>
    <row r="3749" spans="1:41" s="17" customFormat="1" ht="25.5" hidden="1" customHeight="1" outlineLevel="1" x14ac:dyDescent="0.25">
      <c r="A3749" s="66">
        <v>901</v>
      </c>
      <c r="B3749" s="8" t="s">
        <v>523</v>
      </c>
      <c r="C3749" s="28" t="s">
        <v>2846</v>
      </c>
      <c r="D3749" s="29">
        <v>2021</v>
      </c>
      <c r="E3749" s="8"/>
      <c r="F3749" s="8">
        <v>1</v>
      </c>
      <c r="G3749" s="59">
        <v>15</v>
      </c>
      <c r="H3749" s="59">
        <v>715.52040999999997</v>
      </c>
    </row>
    <row r="3750" spans="1:41" s="27" customFormat="1" ht="31.5" collapsed="1" x14ac:dyDescent="0.25">
      <c r="A3750" s="20"/>
      <c r="B3750" s="100" t="s">
        <v>523</v>
      </c>
      <c r="C3750" s="99" t="s">
        <v>4065</v>
      </c>
      <c r="D3750" s="92"/>
      <c r="E3750" s="84" t="s">
        <v>522</v>
      </c>
      <c r="F3750" s="92"/>
      <c r="G3750" s="92"/>
      <c r="H3750" s="92"/>
      <c r="I3750" s="17"/>
      <c r="J3750" s="17"/>
      <c r="K3750" s="17"/>
      <c r="L3750" s="17"/>
      <c r="M3750" s="17"/>
      <c r="N3750" s="17"/>
      <c r="O3750" s="17"/>
      <c r="P3750" s="17"/>
      <c r="Q3750" s="17"/>
      <c r="R3750" s="17"/>
      <c r="S3750" s="17"/>
      <c r="T3750" s="17"/>
      <c r="U3750" s="17"/>
      <c r="V3750" s="17"/>
      <c r="W3750" s="17"/>
      <c r="X3750" s="17"/>
      <c r="Y3750" s="17"/>
      <c r="Z3750" s="17"/>
      <c r="AA3750" s="17"/>
      <c r="AB3750" s="17"/>
      <c r="AC3750" s="17"/>
      <c r="AD3750" s="17"/>
      <c r="AE3750" s="17"/>
      <c r="AF3750" s="17"/>
      <c r="AG3750" s="17"/>
      <c r="AH3750" s="17"/>
      <c r="AI3750" s="17"/>
      <c r="AJ3750" s="17"/>
      <c r="AK3750" s="17"/>
      <c r="AL3750" s="17"/>
      <c r="AM3750" s="17"/>
      <c r="AN3750" s="17"/>
      <c r="AO3750" s="17"/>
    </row>
    <row r="3751" spans="1:41" s="27" customFormat="1" ht="16.5" customHeight="1" x14ac:dyDescent="0.25">
      <c r="A3751" s="20"/>
      <c r="B3751" s="9" t="s">
        <v>523</v>
      </c>
      <c r="C3751" s="10" t="s">
        <v>1941</v>
      </c>
      <c r="D3751" s="25">
        <v>2019</v>
      </c>
      <c r="E3751" s="25"/>
      <c r="F3751" s="9">
        <f ca="1">SUMIF($D$3754:$H$3763,$D$3751,$F$3754:$F$3763)</f>
        <v>1</v>
      </c>
      <c r="G3751" s="9">
        <f ca="1">SUMIF($D$3754:$H$3763,$D$3751,$G$3754:$G$3763)</f>
        <v>10</v>
      </c>
      <c r="H3751" s="12">
        <f ca="1">SUMIF($D$3754:$H$3763,$D$3751,$H$3754:$H$3763)</f>
        <v>353.18400000000003</v>
      </c>
      <c r="I3751" s="17"/>
      <c r="J3751" s="17"/>
      <c r="K3751" s="17"/>
      <c r="L3751" s="17"/>
      <c r="M3751" s="17"/>
      <c r="N3751" s="17"/>
      <c r="O3751" s="17"/>
      <c r="P3751" s="17"/>
      <c r="Q3751" s="17"/>
      <c r="R3751" s="17"/>
      <c r="S3751" s="17"/>
      <c r="T3751" s="17"/>
      <c r="U3751" s="17"/>
      <c r="V3751" s="17"/>
      <c r="W3751" s="17"/>
      <c r="X3751" s="17"/>
      <c r="Y3751" s="17"/>
      <c r="Z3751" s="17"/>
      <c r="AA3751" s="17"/>
      <c r="AB3751" s="17"/>
      <c r="AC3751" s="17"/>
      <c r="AD3751" s="17"/>
      <c r="AE3751" s="17"/>
      <c r="AF3751" s="17"/>
      <c r="AG3751" s="17"/>
      <c r="AH3751" s="17"/>
      <c r="AI3751" s="17"/>
      <c r="AJ3751" s="17"/>
      <c r="AK3751" s="17"/>
      <c r="AL3751" s="17"/>
      <c r="AM3751" s="17"/>
      <c r="AN3751" s="17"/>
      <c r="AO3751" s="17"/>
    </row>
    <row r="3752" spans="1:41" s="27" customFormat="1" ht="16.5" customHeight="1" x14ac:dyDescent="0.25">
      <c r="A3752" s="20"/>
      <c r="B3752" s="9" t="s">
        <v>523</v>
      </c>
      <c r="C3752" s="10" t="s">
        <v>1941</v>
      </c>
      <c r="D3752" s="25">
        <v>2020</v>
      </c>
      <c r="E3752" s="25"/>
      <c r="F3752" s="9">
        <f ca="1">SUMIF($D$3754:$H$3763,$D$3752,$F$3754:$F$3763)</f>
        <v>3</v>
      </c>
      <c r="G3752" s="9">
        <f ca="1">SUMIF($D$3754:$H$3763,$D$3752,$G$3754:$G$3763)</f>
        <v>40</v>
      </c>
      <c r="H3752" s="12">
        <f ca="1">SUMIF($D$3754:$H$3763,$D$3752,$H$3754:$H$3763)</f>
        <v>1337.3890000000001</v>
      </c>
      <c r="I3752" s="17"/>
      <c r="J3752" s="17"/>
      <c r="K3752" s="17"/>
      <c r="L3752" s="17"/>
      <c r="M3752" s="17"/>
      <c r="N3752" s="17"/>
      <c r="O3752" s="17"/>
      <c r="P3752" s="17"/>
      <c r="Q3752" s="17"/>
      <c r="R3752" s="17"/>
      <c r="S3752" s="17"/>
      <c r="T3752" s="17"/>
      <c r="U3752" s="17"/>
      <c r="V3752" s="17"/>
      <c r="W3752" s="17"/>
      <c r="X3752" s="17"/>
      <c r="Y3752" s="17"/>
      <c r="Z3752" s="17"/>
      <c r="AA3752" s="17"/>
      <c r="AB3752" s="17"/>
      <c r="AC3752" s="17"/>
      <c r="AD3752" s="17"/>
      <c r="AE3752" s="17"/>
      <c r="AF3752" s="17"/>
      <c r="AG3752" s="17"/>
      <c r="AH3752" s="17"/>
      <c r="AI3752" s="17"/>
      <c r="AJ3752" s="17"/>
      <c r="AK3752" s="17"/>
      <c r="AL3752" s="17"/>
      <c r="AM3752" s="17"/>
      <c r="AN3752" s="17"/>
      <c r="AO3752" s="17"/>
    </row>
    <row r="3753" spans="1:41" s="37" customFormat="1" ht="16.5" customHeight="1" x14ac:dyDescent="0.25">
      <c r="A3753" s="20"/>
      <c r="B3753" s="9" t="s">
        <v>523</v>
      </c>
      <c r="C3753" s="10" t="s">
        <v>1941</v>
      </c>
      <c r="D3753" s="25">
        <v>2021</v>
      </c>
      <c r="E3753" s="25"/>
      <c r="F3753" s="9">
        <f ca="1">SUMIF($D$3754:$H$3763,$D$3753,$F$3754:$F$3763)</f>
        <v>6</v>
      </c>
      <c r="G3753" s="9">
        <f ca="1">SUMIF($D$3754:$H$3763,$D$3753,$G$3754:$G$3763)</f>
        <v>210</v>
      </c>
      <c r="H3753" s="12">
        <f ca="1">SUMIF($D$3754:$H$3763,$D$3753,$H$3754:$H$3763)</f>
        <v>3183.9587000000001</v>
      </c>
      <c r="I3753" s="17"/>
      <c r="J3753" s="17"/>
      <c r="K3753" s="17"/>
      <c r="L3753" s="17"/>
      <c r="M3753" s="17"/>
      <c r="N3753" s="17"/>
      <c r="O3753" s="17"/>
      <c r="P3753" s="17"/>
      <c r="Q3753" s="17"/>
      <c r="R3753" s="17"/>
      <c r="S3753" s="17"/>
      <c r="T3753" s="17"/>
      <c r="U3753" s="17"/>
      <c r="V3753" s="17"/>
      <c r="W3753" s="17"/>
      <c r="X3753" s="17"/>
      <c r="Y3753" s="17"/>
      <c r="Z3753" s="17"/>
      <c r="AA3753" s="17"/>
      <c r="AB3753" s="17"/>
      <c r="AC3753" s="17"/>
      <c r="AD3753" s="17"/>
      <c r="AE3753" s="17"/>
      <c r="AF3753" s="17"/>
      <c r="AG3753" s="17"/>
      <c r="AH3753" s="17"/>
      <c r="AI3753" s="17"/>
      <c r="AJ3753" s="17"/>
      <c r="AK3753" s="17"/>
      <c r="AL3753" s="17"/>
      <c r="AM3753" s="17"/>
      <c r="AN3753" s="17"/>
      <c r="AO3753" s="17"/>
    </row>
    <row r="3754" spans="1:41" s="17" customFormat="1" ht="47.25" hidden="1" outlineLevel="1" x14ac:dyDescent="0.25">
      <c r="A3754" s="20">
        <v>516</v>
      </c>
      <c r="B3754" s="8" t="s">
        <v>523</v>
      </c>
      <c r="C3754" s="28" t="s">
        <v>329</v>
      </c>
      <c r="D3754" s="29">
        <v>2019</v>
      </c>
      <c r="E3754" s="29"/>
      <c r="F3754" s="8">
        <v>1</v>
      </c>
      <c r="G3754" s="59">
        <v>10</v>
      </c>
      <c r="H3754" s="59">
        <v>353.18400000000003</v>
      </c>
    </row>
    <row r="3755" spans="1:41" s="17" customFormat="1" ht="38.25" hidden="1" customHeight="1" outlineLevel="1" x14ac:dyDescent="0.25">
      <c r="A3755" s="20">
        <v>1724</v>
      </c>
      <c r="B3755" s="8" t="s">
        <v>523</v>
      </c>
      <c r="C3755" s="54" t="s">
        <v>1025</v>
      </c>
      <c r="D3755" s="29">
        <v>2020</v>
      </c>
      <c r="E3755" s="29"/>
      <c r="F3755" s="8">
        <v>1</v>
      </c>
      <c r="G3755" s="59">
        <v>15</v>
      </c>
      <c r="H3755" s="59">
        <v>146.16</v>
      </c>
    </row>
    <row r="3756" spans="1:41" s="17" customFormat="1" ht="38.25" hidden="1" customHeight="1" outlineLevel="1" x14ac:dyDescent="0.25">
      <c r="A3756" s="20">
        <v>1720</v>
      </c>
      <c r="B3756" s="8" t="s">
        <v>523</v>
      </c>
      <c r="C3756" s="54" t="s">
        <v>887</v>
      </c>
      <c r="D3756" s="29">
        <v>2020</v>
      </c>
      <c r="E3756" s="29"/>
      <c r="F3756" s="8">
        <v>1</v>
      </c>
      <c r="G3756" s="59">
        <v>10</v>
      </c>
      <c r="H3756" s="59">
        <v>481.34300000000002</v>
      </c>
    </row>
    <row r="3757" spans="1:41" s="17" customFormat="1" ht="38.25" hidden="1" customHeight="1" outlineLevel="1" x14ac:dyDescent="0.25">
      <c r="A3757" s="20">
        <v>1072</v>
      </c>
      <c r="B3757" s="8" t="s">
        <v>523</v>
      </c>
      <c r="C3757" s="54" t="s">
        <v>895</v>
      </c>
      <c r="D3757" s="29">
        <v>2020</v>
      </c>
      <c r="E3757" s="29"/>
      <c r="F3757" s="8">
        <v>1</v>
      </c>
      <c r="G3757" s="59">
        <v>15</v>
      </c>
      <c r="H3757" s="59">
        <v>709.88599999999997</v>
      </c>
    </row>
    <row r="3758" spans="1:41" s="17" customFormat="1" ht="26.25" hidden="1" customHeight="1" outlineLevel="1" x14ac:dyDescent="0.25">
      <c r="A3758" s="66">
        <v>1282</v>
      </c>
      <c r="B3758" s="8" t="s">
        <v>523</v>
      </c>
      <c r="C3758" s="54" t="s">
        <v>2219</v>
      </c>
      <c r="D3758" s="29">
        <v>2021</v>
      </c>
      <c r="E3758" s="29"/>
      <c r="F3758" s="8">
        <v>1</v>
      </c>
      <c r="G3758" s="59">
        <v>20</v>
      </c>
      <c r="H3758" s="59">
        <v>715</v>
      </c>
    </row>
    <row r="3759" spans="1:41" s="17" customFormat="1" ht="26.25" hidden="1" customHeight="1" outlineLevel="1" x14ac:dyDescent="0.25">
      <c r="A3759" s="67">
        <v>9632</v>
      </c>
      <c r="B3759" s="8" t="s">
        <v>523</v>
      </c>
      <c r="C3759" s="54" t="s">
        <v>2670</v>
      </c>
      <c r="D3759" s="29">
        <v>2021</v>
      </c>
      <c r="E3759" s="29"/>
      <c r="F3759" s="8">
        <v>1</v>
      </c>
      <c r="G3759" s="59">
        <v>60</v>
      </c>
      <c r="H3759" s="59">
        <v>732</v>
      </c>
    </row>
    <row r="3760" spans="1:41" s="17" customFormat="1" ht="26.25" hidden="1" customHeight="1" outlineLevel="1" x14ac:dyDescent="0.25">
      <c r="A3760" s="67">
        <v>9610</v>
      </c>
      <c r="B3760" s="8" t="s">
        <v>523</v>
      </c>
      <c r="C3760" s="54" t="s">
        <v>2847</v>
      </c>
      <c r="D3760" s="29">
        <v>2021</v>
      </c>
      <c r="E3760" s="29"/>
      <c r="F3760" s="8">
        <v>1</v>
      </c>
      <c r="G3760" s="59">
        <v>30</v>
      </c>
      <c r="H3760" s="59">
        <v>236</v>
      </c>
    </row>
    <row r="3761" spans="1:41" s="17" customFormat="1" ht="26.25" hidden="1" customHeight="1" outlineLevel="1" x14ac:dyDescent="0.25">
      <c r="A3761" s="67">
        <v>9672</v>
      </c>
      <c r="B3761" s="8" t="s">
        <v>523</v>
      </c>
      <c r="C3761" s="54" t="s">
        <v>2677</v>
      </c>
      <c r="D3761" s="29">
        <v>2021</v>
      </c>
      <c r="E3761" s="29"/>
      <c r="F3761" s="8">
        <v>1</v>
      </c>
      <c r="G3761" s="59">
        <v>70</v>
      </c>
      <c r="H3761" s="59">
        <v>671</v>
      </c>
    </row>
    <row r="3762" spans="1:41" s="17" customFormat="1" ht="26.25" hidden="1" customHeight="1" outlineLevel="1" x14ac:dyDescent="0.25">
      <c r="A3762" s="67">
        <v>9611</v>
      </c>
      <c r="B3762" s="8" t="s">
        <v>523</v>
      </c>
      <c r="C3762" s="54" t="s">
        <v>2679</v>
      </c>
      <c r="D3762" s="29">
        <v>2021</v>
      </c>
      <c r="E3762" s="29"/>
      <c r="F3762" s="8">
        <v>1</v>
      </c>
      <c r="G3762" s="59">
        <v>15</v>
      </c>
      <c r="H3762" s="59">
        <v>506</v>
      </c>
    </row>
    <row r="3763" spans="1:41" s="17" customFormat="1" ht="26.25" hidden="1" customHeight="1" outlineLevel="1" x14ac:dyDescent="0.25">
      <c r="A3763" s="67">
        <v>9456</v>
      </c>
      <c r="B3763" s="8" t="s">
        <v>523</v>
      </c>
      <c r="C3763" s="54" t="s">
        <v>2606</v>
      </c>
      <c r="D3763" s="29">
        <v>2021</v>
      </c>
      <c r="E3763" s="29"/>
      <c r="F3763" s="8">
        <v>1</v>
      </c>
      <c r="G3763" s="59">
        <v>15</v>
      </c>
      <c r="H3763" s="59">
        <v>323.95870000000002</v>
      </c>
    </row>
    <row r="3764" spans="1:41" s="17" customFormat="1" ht="31.5" collapsed="1" x14ac:dyDescent="0.25">
      <c r="A3764" s="20"/>
      <c r="B3764" s="97" t="s">
        <v>526</v>
      </c>
      <c r="C3764" s="98" t="s">
        <v>4066</v>
      </c>
      <c r="D3764" s="96"/>
      <c r="E3764" s="101" t="s">
        <v>524</v>
      </c>
      <c r="F3764" s="96"/>
      <c r="G3764" s="96"/>
      <c r="H3764" s="96"/>
    </row>
    <row r="3765" spans="1:41" s="17" customFormat="1" ht="16.5" customHeight="1" x14ac:dyDescent="0.25">
      <c r="A3765" s="20"/>
      <c r="B3765" s="13" t="s">
        <v>526</v>
      </c>
      <c r="C3765" s="14" t="s">
        <v>1941</v>
      </c>
      <c r="D3765" s="26">
        <v>2019</v>
      </c>
      <c r="E3765" s="13"/>
      <c r="F3765" s="13">
        <f ca="1">SUMIF($D$3768:$H$3828,$D$3765,$F$3768:$F$3828)</f>
        <v>19</v>
      </c>
      <c r="G3765" s="13">
        <f ca="1">SUMIF($D$3768:$H$3828,$D$3765,$G$3768:$G$3828)</f>
        <v>310.58</v>
      </c>
      <c r="H3765" s="16">
        <f ca="1">SUMIF($D$3768:$H$3828,$D$3765,$H$3768:$H$3828)</f>
        <v>7768.3560000000007</v>
      </c>
    </row>
    <row r="3766" spans="1:41" s="17" customFormat="1" ht="16.5" customHeight="1" x14ac:dyDescent="0.25">
      <c r="A3766" s="20"/>
      <c r="B3766" s="13" t="s">
        <v>526</v>
      </c>
      <c r="C3766" s="14" t="s">
        <v>1941</v>
      </c>
      <c r="D3766" s="26">
        <v>2020</v>
      </c>
      <c r="E3766" s="13"/>
      <c r="F3766" s="13">
        <f ca="1">SUMIF($D$3768:$H$3828,$D$3766,$F$3768:$F$3828)</f>
        <v>19</v>
      </c>
      <c r="G3766" s="16">
        <f ca="1">SUMIF($D$3768:$H$3828,$D$3766,$G$3768:$G$3828)</f>
        <v>265</v>
      </c>
      <c r="H3766" s="16">
        <f ca="1">SUMIF($D$3768:$H$3828,$D$3766,$H$3768:$H$3828)</f>
        <v>9206.8370000000014</v>
      </c>
    </row>
    <row r="3767" spans="1:41" s="37" customFormat="1" ht="16.5" customHeight="1" x14ac:dyDescent="0.25">
      <c r="A3767" s="20"/>
      <c r="B3767" s="13" t="s">
        <v>526</v>
      </c>
      <c r="C3767" s="14" t="s">
        <v>1941</v>
      </c>
      <c r="D3767" s="26">
        <v>2021</v>
      </c>
      <c r="E3767" s="13"/>
      <c r="F3767" s="13">
        <f ca="1">SUMIF($D$3768:$H$3828,$D$3767,$F$3768:$F$3828)</f>
        <v>23</v>
      </c>
      <c r="G3767" s="16">
        <f ca="1">SUMIF($D$3768:$H$3828,$D$3767,$G$3768:$G$3828)</f>
        <v>342</v>
      </c>
      <c r="H3767" s="16">
        <f ca="1">SUMIF($D$3768:$H$3828,$D$3767,$H$3768:$H$3828)</f>
        <v>11374.810510000001</v>
      </c>
      <c r="I3767" s="17"/>
      <c r="J3767" s="17"/>
      <c r="K3767" s="17"/>
      <c r="L3767" s="17"/>
      <c r="M3767" s="17"/>
      <c r="N3767" s="17"/>
      <c r="O3767" s="17"/>
      <c r="P3767" s="17"/>
      <c r="Q3767" s="17"/>
      <c r="R3767" s="17"/>
      <c r="S3767" s="17"/>
      <c r="T3767" s="17"/>
      <c r="U3767" s="17"/>
      <c r="V3767" s="17"/>
      <c r="W3767" s="17"/>
      <c r="X3767" s="17"/>
      <c r="Y3767" s="17"/>
      <c r="Z3767" s="17"/>
      <c r="AA3767" s="17"/>
      <c r="AB3767" s="17"/>
      <c r="AC3767" s="17"/>
      <c r="AD3767" s="17"/>
      <c r="AE3767" s="17"/>
      <c r="AF3767" s="17"/>
      <c r="AG3767" s="17"/>
      <c r="AH3767" s="17"/>
      <c r="AI3767" s="17"/>
      <c r="AJ3767" s="17"/>
      <c r="AK3767" s="17"/>
      <c r="AL3767" s="17"/>
      <c r="AM3767" s="17"/>
      <c r="AN3767" s="17"/>
      <c r="AO3767" s="17"/>
    </row>
    <row r="3768" spans="1:41" s="17" customFormat="1" ht="31.5" hidden="1" customHeight="1" outlineLevel="1" x14ac:dyDescent="0.25">
      <c r="A3768" s="20">
        <v>2510</v>
      </c>
      <c r="B3768" s="8" t="s">
        <v>526</v>
      </c>
      <c r="C3768" s="28" t="s">
        <v>407</v>
      </c>
      <c r="D3768" s="29">
        <v>2019</v>
      </c>
      <c r="E3768" s="29"/>
      <c r="F3768" s="29">
        <v>1</v>
      </c>
      <c r="G3768" s="29">
        <v>15</v>
      </c>
      <c r="H3768" s="29">
        <v>391.61</v>
      </c>
    </row>
    <row r="3769" spans="1:41" s="17" customFormat="1" ht="31.5" hidden="1" customHeight="1" outlineLevel="1" x14ac:dyDescent="0.25">
      <c r="A3769" s="20">
        <v>6684</v>
      </c>
      <c r="B3769" s="8" t="s">
        <v>526</v>
      </c>
      <c r="C3769" s="28" t="s">
        <v>217</v>
      </c>
      <c r="D3769" s="29">
        <v>2019</v>
      </c>
      <c r="E3769" s="29"/>
      <c r="F3769" s="29">
        <v>1</v>
      </c>
      <c r="G3769" s="29">
        <v>16.579999999999998</v>
      </c>
      <c r="H3769" s="29">
        <v>260.27199999999999</v>
      </c>
    </row>
    <row r="3770" spans="1:41" s="17" customFormat="1" ht="31.5" hidden="1" customHeight="1" outlineLevel="1" x14ac:dyDescent="0.25">
      <c r="A3770" s="20">
        <v>1340</v>
      </c>
      <c r="B3770" s="8" t="s">
        <v>526</v>
      </c>
      <c r="C3770" s="28" t="s">
        <v>410</v>
      </c>
      <c r="D3770" s="29">
        <v>2019</v>
      </c>
      <c r="E3770" s="29"/>
      <c r="F3770" s="29">
        <v>1</v>
      </c>
      <c r="G3770" s="29">
        <v>15</v>
      </c>
      <c r="H3770" s="29">
        <v>336.42</v>
      </c>
    </row>
    <row r="3771" spans="1:41" s="17" customFormat="1" ht="31.5" hidden="1" customHeight="1" outlineLevel="1" x14ac:dyDescent="0.25">
      <c r="A3771" s="20">
        <v>6705</v>
      </c>
      <c r="B3771" s="8" t="s">
        <v>526</v>
      </c>
      <c r="C3771" s="28" t="s">
        <v>411</v>
      </c>
      <c r="D3771" s="29">
        <v>2019</v>
      </c>
      <c r="E3771" s="29"/>
      <c r="F3771" s="29">
        <v>1</v>
      </c>
      <c r="G3771" s="29">
        <v>15</v>
      </c>
      <c r="H3771" s="29">
        <v>396.64</v>
      </c>
    </row>
    <row r="3772" spans="1:41" s="17" customFormat="1" ht="31.5" hidden="1" customHeight="1" outlineLevel="1" x14ac:dyDescent="0.25">
      <c r="A3772" s="20">
        <v>1459</v>
      </c>
      <c r="B3772" s="8" t="s">
        <v>526</v>
      </c>
      <c r="C3772" s="28" t="s">
        <v>413</v>
      </c>
      <c r="D3772" s="29">
        <v>2019</v>
      </c>
      <c r="E3772" s="29"/>
      <c r="F3772" s="29">
        <v>1</v>
      </c>
      <c r="G3772" s="29">
        <v>15</v>
      </c>
      <c r="H3772" s="29">
        <v>384.72199999999998</v>
      </c>
    </row>
    <row r="3773" spans="1:41" s="17" customFormat="1" ht="31.5" hidden="1" customHeight="1" outlineLevel="1" x14ac:dyDescent="0.25">
      <c r="A3773" s="20">
        <v>1767</v>
      </c>
      <c r="B3773" s="8" t="s">
        <v>526</v>
      </c>
      <c r="C3773" s="28" t="s">
        <v>417</v>
      </c>
      <c r="D3773" s="29">
        <v>2019</v>
      </c>
      <c r="E3773" s="29"/>
      <c r="F3773" s="29">
        <v>1</v>
      </c>
      <c r="G3773" s="29">
        <v>15</v>
      </c>
      <c r="H3773" s="29">
        <v>308.54899999999998</v>
      </c>
    </row>
    <row r="3774" spans="1:41" s="17" customFormat="1" ht="31.5" hidden="1" customHeight="1" outlineLevel="1" x14ac:dyDescent="0.25">
      <c r="A3774" s="20">
        <v>1508</v>
      </c>
      <c r="B3774" s="8" t="s">
        <v>526</v>
      </c>
      <c r="C3774" s="28" t="s">
        <v>31</v>
      </c>
      <c r="D3774" s="29">
        <v>2019</v>
      </c>
      <c r="E3774" s="29"/>
      <c r="F3774" s="29">
        <v>1</v>
      </c>
      <c r="G3774" s="29">
        <v>15</v>
      </c>
      <c r="H3774" s="29">
        <v>319</v>
      </c>
    </row>
    <row r="3775" spans="1:41" s="17" customFormat="1" ht="31.5" hidden="1" customHeight="1" outlineLevel="1" x14ac:dyDescent="0.25">
      <c r="A3775" s="20">
        <v>2640</v>
      </c>
      <c r="B3775" s="8" t="s">
        <v>526</v>
      </c>
      <c r="C3775" s="28" t="s">
        <v>46</v>
      </c>
      <c r="D3775" s="29">
        <v>2019</v>
      </c>
      <c r="E3775" s="29"/>
      <c r="F3775" s="29">
        <v>1</v>
      </c>
      <c r="G3775" s="29">
        <v>15</v>
      </c>
      <c r="H3775" s="29">
        <v>380</v>
      </c>
    </row>
    <row r="3776" spans="1:41" s="17" customFormat="1" ht="31.5" hidden="1" customHeight="1" outlineLevel="1" x14ac:dyDescent="0.25">
      <c r="A3776" s="20">
        <v>993</v>
      </c>
      <c r="B3776" s="8" t="s">
        <v>526</v>
      </c>
      <c r="C3776" s="28" t="s">
        <v>527</v>
      </c>
      <c r="D3776" s="29">
        <v>2019</v>
      </c>
      <c r="E3776" s="29"/>
      <c r="F3776" s="29">
        <v>1</v>
      </c>
      <c r="G3776" s="29">
        <v>15</v>
      </c>
      <c r="H3776" s="29">
        <v>586.85699999999997</v>
      </c>
    </row>
    <row r="3777" spans="1:8" s="17" customFormat="1" ht="31.5" hidden="1" customHeight="1" outlineLevel="1" x14ac:dyDescent="0.25">
      <c r="A3777" s="20">
        <v>6756</v>
      </c>
      <c r="B3777" s="8" t="s">
        <v>526</v>
      </c>
      <c r="C3777" s="28" t="s">
        <v>811</v>
      </c>
      <c r="D3777" s="29">
        <v>2019</v>
      </c>
      <c r="E3777" s="29"/>
      <c r="F3777" s="29">
        <v>1</v>
      </c>
      <c r="G3777" s="29">
        <v>15</v>
      </c>
      <c r="H3777" s="29">
        <v>375.26799999999997</v>
      </c>
    </row>
    <row r="3778" spans="1:8" s="17" customFormat="1" ht="31.5" hidden="1" customHeight="1" outlineLevel="1" x14ac:dyDescent="0.25">
      <c r="A3778" s="20">
        <v>6881</v>
      </c>
      <c r="B3778" s="8" t="s">
        <v>526</v>
      </c>
      <c r="C3778" s="28" t="s">
        <v>1916</v>
      </c>
      <c r="D3778" s="29">
        <v>2019</v>
      </c>
      <c r="E3778" s="29"/>
      <c r="F3778" s="29">
        <v>1</v>
      </c>
      <c r="G3778" s="29">
        <v>9</v>
      </c>
      <c r="H3778" s="29">
        <v>550.06399999999996</v>
      </c>
    </row>
    <row r="3779" spans="1:8" s="17" customFormat="1" ht="31.5" hidden="1" customHeight="1" outlineLevel="1" x14ac:dyDescent="0.25">
      <c r="A3779" s="20">
        <v>6758</v>
      </c>
      <c r="B3779" s="8" t="s">
        <v>526</v>
      </c>
      <c r="C3779" s="28" t="s">
        <v>813</v>
      </c>
      <c r="D3779" s="29">
        <v>2019</v>
      </c>
      <c r="E3779" s="29"/>
      <c r="F3779" s="29">
        <v>1</v>
      </c>
      <c r="G3779" s="29">
        <v>15</v>
      </c>
      <c r="H3779" s="29">
        <v>549.59299999999996</v>
      </c>
    </row>
    <row r="3780" spans="1:8" s="17" customFormat="1" ht="31.5" hidden="1" customHeight="1" outlineLevel="1" x14ac:dyDescent="0.25">
      <c r="A3780" s="20">
        <v>6809</v>
      </c>
      <c r="B3780" s="8" t="s">
        <v>526</v>
      </c>
      <c r="C3780" s="28" t="s">
        <v>1672</v>
      </c>
      <c r="D3780" s="29">
        <v>2019</v>
      </c>
      <c r="E3780" s="29"/>
      <c r="F3780" s="29">
        <v>1</v>
      </c>
      <c r="G3780" s="29">
        <v>15</v>
      </c>
      <c r="H3780" s="29">
        <v>319.18</v>
      </c>
    </row>
    <row r="3781" spans="1:8" s="17" customFormat="1" ht="31.5" hidden="1" customHeight="1" outlineLevel="1" x14ac:dyDescent="0.25">
      <c r="A3781" s="20">
        <v>490</v>
      </c>
      <c r="B3781" s="8" t="s">
        <v>526</v>
      </c>
      <c r="C3781" s="28" t="s">
        <v>952</v>
      </c>
      <c r="D3781" s="29">
        <v>2019</v>
      </c>
      <c r="E3781" s="29"/>
      <c r="F3781" s="29">
        <v>1</v>
      </c>
      <c r="G3781" s="29">
        <v>15</v>
      </c>
      <c r="H3781" s="29">
        <v>401.43900000000002</v>
      </c>
    </row>
    <row r="3782" spans="1:8" s="17" customFormat="1" ht="31.5" hidden="1" customHeight="1" outlineLevel="1" x14ac:dyDescent="0.25">
      <c r="A3782" s="20">
        <v>6764</v>
      </c>
      <c r="B3782" s="8" t="s">
        <v>526</v>
      </c>
      <c r="C3782" s="28" t="s">
        <v>837</v>
      </c>
      <c r="D3782" s="29">
        <v>2019</v>
      </c>
      <c r="E3782" s="29"/>
      <c r="F3782" s="29">
        <v>1</v>
      </c>
      <c r="G3782" s="29">
        <v>30</v>
      </c>
      <c r="H3782" s="29">
        <v>455.38299999999998</v>
      </c>
    </row>
    <row r="3783" spans="1:8" s="17" customFormat="1" ht="31.5" hidden="1" customHeight="1" outlineLevel="1" x14ac:dyDescent="0.25">
      <c r="A3783" s="20">
        <v>6765</v>
      </c>
      <c r="B3783" s="8" t="s">
        <v>526</v>
      </c>
      <c r="C3783" s="28" t="s">
        <v>841</v>
      </c>
      <c r="D3783" s="29">
        <v>2019</v>
      </c>
      <c r="E3783" s="29"/>
      <c r="F3783" s="29">
        <v>1</v>
      </c>
      <c r="G3783" s="29">
        <v>15</v>
      </c>
      <c r="H3783" s="29">
        <v>518.83500000000004</v>
      </c>
    </row>
    <row r="3784" spans="1:8" s="17" customFormat="1" ht="31.5" hidden="1" customHeight="1" outlineLevel="1" x14ac:dyDescent="0.25">
      <c r="A3784" s="20">
        <v>6811</v>
      </c>
      <c r="B3784" s="8" t="s">
        <v>526</v>
      </c>
      <c r="C3784" s="28" t="s">
        <v>1673</v>
      </c>
      <c r="D3784" s="29">
        <v>2019</v>
      </c>
      <c r="E3784" s="29"/>
      <c r="F3784" s="29">
        <v>1</v>
      </c>
      <c r="G3784" s="29">
        <v>15</v>
      </c>
      <c r="H3784" s="29">
        <v>396.64</v>
      </c>
    </row>
    <row r="3785" spans="1:8" s="17" customFormat="1" ht="31.5" hidden="1" customHeight="1" outlineLevel="1" x14ac:dyDescent="0.25">
      <c r="A3785" s="20">
        <v>1465</v>
      </c>
      <c r="B3785" s="8" t="s">
        <v>526</v>
      </c>
      <c r="C3785" s="28" t="s">
        <v>1211</v>
      </c>
      <c r="D3785" s="29">
        <v>2019</v>
      </c>
      <c r="E3785" s="29"/>
      <c r="F3785" s="29">
        <v>1</v>
      </c>
      <c r="G3785" s="29">
        <v>15</v>
      </c>
      <c r="H3785" s="29">
        <v>377.46600000000001</v>
      </c>
    </row>
    <row r="3786" spans="1:8" s="17" customFormat="1" ht="31.5" hidden="1" customHeight="1" outlineLevel="1" x14ac:dyDescent="0.25">
      <c r="A3786" s="20">
        <v>482</v>
      </c>
      <c r="B3786" s="8" t="s">
        <v>526</v>
      </c>
      <c r="C3786" s="28" t="s">
        <v>1674</v>
      </c>
      <c r="D3786" s="29">
        <v>2019</v>
      </c>
      <c r="E3786" s="29"/>
      <c r="F3786" s="29">
        <v>1</v>
      </c>
      <c r="G3786" s="29">
        <v>30</v>
      </c>
      <c r="H3786" s="29">
        <v>460.41800000000001</v>
      </c>
    </row>
    <row r="3787" spans="1:8" s="17" customFormat="1" ht="31.5" hidden="1" customHeight="1" outlineLevel="1" x14ac:dyDescent="0.25">
      <c r="A3787" s="20">
        <v>1662</v>
      </c>
      <c r="B3787" s="8" t="s">
        <v>526</v>
      </c>
      <c r="C3787" s="28" t="s">
        <v>1858</v>
      </c>
      <c r="D3787" s="29">
        <v>2020</v>
      </c>
      <c r="E3787" s="29"/>
      <c r="F3787" s="29">
        <v>1</v>
      </c>
      <c r="G3787" s="29">
        <v>15</v>
      </c>
      <c r="H3787" s="29">
        <v>476.69499999999999</v>
      </c>
    </row>
    <row r="3788" spans="1:8" s="17" customFormat="1" ht="31.5" hidden="1" customHeight="1" outlineLevel="1" x14ac:dyDescent="0.25">
      <c r="A3788" s="20">
        <v>1577</v>
      </c>
      <c r="B3788" s="8" t="s">
        <v>526</v>
      </c>
      <c r="C3788" s="28" t="s">
        <v>1859</v>
      </c>
      <c r="D3788" s="29">
        <v>2020</v>
      </c>
      <c r="E3788" s="29"/>
      <c r="F3788" s="29">
        <v>1</v>
      </c>
      <c r="G3788" s="29">
        <v>15</v>
      </c>
      <c r="H3788" s="29">
        <v>529.70500000000004</v>
      </c>
    </row>
    <row r="3789" spans="1:8" s="17" customFormat="1" ht="31.5" hidden="1" customHeight="1" outlineLevel="1" x14ac:dyDescent="0.25">
      <c r="A3789" s="20">
        <v>550</v>
      </c>
      <c r="B3789" s="8" t="s">
        <v>526</v>
      </c>
      <c r="C3789" s="28" t="s">
        <v>1860</v>
      </c>
      <c r="D3789" s="29">
        <v>2020</v>
      </c>
      <c r="E3789" s="29"/>
      <c r="F3789" s="29">
        <v>1</v>
      </c>
      <c r="G3789" s="29">
        <v>15</v>
      </c>
      <c r="H3789" s="29">
        <v>600.51700000000005</v>
      </c>
    </row>
    <row r="3790" spans="1:8" s="17" customFormat="1" ht="31.5" hidden="1" customHeight="1" outlineLevel="1" x14ac:dyDescent="0.25">
      <c r="A3790" s="20">
        <v>195</v>
      </c>
      <c r="B3790" s="8" t="s">
        <v>526</v>
      </c>
      <c r="C3790" s="28" t="s">
        <v>1468</v>
      </c>
      <c r="D3790" s="29">
        <v>2020</v>
      </c>
      <c r="E3790" s="29"/>
      <c r="F3790" s="29">
        <v>1</v>
      </c>
      <c r="G3790" s="29">
        <v>15</v>
      </c>
      <c r="H3790" s="29">
        <v>566.60900000000004</v>
      </c>
    </row>
    <row r="3791" spans="1:8" s="17" customFormat="1" ht="31.5" hidden="1" customHeight="1" outlineLevel="1" x14ac:dyDescent="0.25">
      <c r="A3791" s="20">
        <v>1124</v>
      </c>
      <c r="B3791" s="8" t="s">
        <v>526</v>
      </c>
      <c r="C3791" s="28" t="s">
        <v>1545</v>
      </c>
      <c r="D3791" s="29">
        <v>2020</v>
      </c>
      <c r="E3791" s="29"/>
      <c r="F3791" s="29">
        <v>1</v>
      </c>
      <c r="G3791" s="29">
        <v>5</v>
      </c>
      <c r="H3791" s="29">
        <v>394.11500000000001</v>
      </c>
    </row>
    <row r="3792" spans="1:8" s="17" customFormat="1" ht="31.5" hidden="1" customHeight="1" outlineLevel="1" x14ac:dyDescent="0.25">
      <c r="A3792" s="20">
        <v>1731</v>
      </c>
      <c r="B3792" s="8" t="s">
        <v>526</v>
      </c>
      <c r="C3792" s="28" t="s">
        <v>1917</v>
      </c>
      <c r="D3792" s="29">
        <v>2020</v>
      </c>
      <c r="E3792" s="29"/>
      <c r="F3792" s="29">
        <v>1</v>
      </c>
      <c r="G3792" s="29">
        <v>15</v>
      </c>
      <c r="H3792" s="29">
        <v>507.44299999999998</v>
      </c>
    </row>
    <row r="3793" spans="1:8" s="17" customFormat="1" ht="31.5" hidden="1" customHeight="1" outlineLevel="1" x14ac:dyDescent="0.25">
      <c r="A3793" s="20">
        <v>1658</v>
      </c>
      <c r="B3793" s="8" t="s">
        <v>526</v>
      </c>
      <c r="C3793" s="28" t="s">
        <v>913</v>
      </c>
      <c r="D3793" s="29">
        <v>2020</v>
      </c>
      <c r="E3793" s="29"/>
      <c r="F3793" s="29">
        <v>1</v>
      </c>
      <c r="G3793" s="29">
        <v>15</v>
      </c>
      <c r="H3793" s="29">
        <v>475.25400000000002</v>
      </c>
    </row>
    <row r="3794" spans="1:8" s="17" customFormat="1" ht="31.5" hidden="1" customHeight="1" outlineLevel="1" x14ac:dyDescent="0.25">
      <c r="A3794" s="20">
        <v>1932</v>
      </c>
      <c r="B3794" s="8" t="s">
        <v>526</v>
      </c>
      <c r="C3794" s="28" t="s">
        <v>1567</v>
      </c>
      <c r="D3794" s="29">
        <v>2020</v>
      </c>
      <c r="E3794" s="29"/>
      <c r="F3794" s="29">
        <v>1</v>
      </c>
      <c r="G3794" s="29">
        <v>15</v>
      </c>
      <c r="H3794" s="29">
        <v>675.63099999999997</v>
      </c>
    </row>
    <row r="3795" spans="1:8" s="17" customFormat="1" ht="31.5" hidden="1" customHeight="1" outlineLevel="1" x14ac:dyDescent="0.25">
      <c r="A3795" s="20">
        <v>1670</v>
      </c>
      <c r="B3795" s="8" t="s">
        <v>526</v>
      </c>
      <c r="C3795" s="28" t="s">
        <v>918</v>
      </c>
      <c r="D3795" s="29">
        <v>2020</v>
      </c>
      <c r="E3795" s="29"/>
      <c r="F3795" s="29">
        <v>1</v>
      </c>
      <c r="G3795" s="29">
        <v>15</v>
      </c>
      <c r="H3795" s="29">
        <v>677.34199999999998</v>
      </c>
    </row>
    <row r="3796" spans="1:8" s="17" customFormat="1" ht="31.5" hidden="1" customHeight="1" outlineLevel="1" x14ac:dyDescent="0.25">
      <c r="A3796" s="20">
        <v>1652</v>
      </c>
      <c r="B3796" s="8" t="s">
        <v>526</v>
      </c>
      <c r="C3796" s="28" t="s">
        <v>930</v>
      </c>
      <c r="D3796" s="29">
        <v>2020</v>
      </c>
      <c r="E3796" s="29"/>
      <c r="F3796" s="29">
        <v>1</v>
      </c>
      <c r="G3796" s="29">
        <v>15</v>
      </c>
      <c r="H3796" s="29">
        <v>127.63200000000001</v>
      </c>
    </row>
    <row r="3797" spans="1:8" s="17" customFormat="1" ht="31.5" hidden="1" customHeight="1" outlineLevel="1" x14ac:dyDescent="0.25">
      <c r="A3797" s="20">
        <v>456</v>
      </c>
      <c r="B3797" s="8" t="s">
        <v>526</v>
      </c>
      <c r="C3797" s="28" t="s">
        <v>340</v>
      </c>
      <c r="D3797" s="29">
        <v>2020</v>
      </c>
      <c r="E3797" s="29"/>
      <c r="F3797" s="29">
        <v>1</v>
      </c>
      <c r="G3797" s="29">
        <v>15</v>
      </c>
      <c r="H3797" s="29">
        <v>503.36900000000003</v>
      </c>
    </row>
    <row r="3798" spans="1:8" s="17" customFormat="1" ht="31.5" hidden="1" customHeight="1" outlineLevel="1" x14ac:dyDescent="0.25">
      <c r="A3798" s="20">
        <v>683</v>
      </c>
      <c r="B3798" s="8" t="s">
        <v>526</v>
      </c>
      <c r="C3798" s="28" t="s">
        <v>341</v>
      </c>
      <c r="D3798" s="29">
        <v>2020</v>
      </c>
      <c r="E3798" s="29"/>
      <c r="F3798" s="29">
        <v>1</v>
      </c>
      <c r="G3798" s="29">
        <v>15</v>
      </c>
      <c r="H3798" s="29">
        <v>500.61099999999999</v>
      </c>
    </row>
    <row r="3799" spans="1:8" s="17" customFormat="1" ht="31.5" hidden="1" customHeight="1" outlineLevel="1" x14ac:dyDescent="0.25">
      <c r="A3799" s="20">
        <v>746</v>
      </c>
      <c r="B3799" s="8" t="s">
        <v>526</v>
      </c>
      <c r="C3799" s="28" t="s">
        <v>468</v>
      </c>
      <c r="D3799" s="29">
        <v>2020</v>
      </c>
      <c r="E3799" s="29"/>
      <c r="F3799" s="29">
        <v>1</v>
      </c>
      <c r="G3799" s="29">
        <v>10</v>
      </c>
      <c r="H3799" s="29">
        <v>437.01100000000002</v>
      </c>
    </row>
    <row r="3800" spans="1:8" s="17" customFormat="1" ht="31.5" hidden="1" customHeight="1" outlineLevel="1" x14ac:dyDescent="0.25">
      <c r="A3800" s="20">
        <v>1806</v>
      </c>
      <c r="B3800" s="8" t="s">
        <v>526</v>
      </c>
      <c r="C3800" s="28" t="s">
        <v>392</v>
      </c>
      <c r="D3800" s="29">
        <v>2020</v>
      </c>
      <c r="E3800" s="29"/>
      <c r="F3800" s="29">
        <v>1</v>
      </c>
      <c r="G3800" s="29">
        <v>15</v>
      </c>
      <c r="H3800" s="29">
        <v>283</v>
      </c>
    </row>
    <row r="3801" spans="1:8" s="17" customFormat="1" ht="31.5" hidden="1" customHeight="1" outlineLevel="1" x14ac:dyDescent="0.25">
      <c r="A3801" s="20">
        <v>1809</v>
      </c>
      <c r="B3801" s="8" t="s">
        <v>526</v>
      </c>
      <c r="C3801" s="28" t="s">
        <v>399</v>
      </c>
      <c r="D3801" s="29">
        <v>2020</v>
      </c>
      <c r="E3801" s="29"/>
      <c r="F3801" s="29">
        <v>1</v>
      </c>
      <c r="G3801" s="29">
        <v>10</v>
      </c>
      <c r="H3801" s="29">
        <v>353</v>
      </c>
    </row>
    <row r="3802" spans="1:8" s="17" customFormat="1" ht="31.5" hidden="1" customHeight="1" outlineLevel="1" x14ac:dyDescent="0.25">
      <c r="A3802" s="20">
        <v>435</v>
      </c>
      <c r="B3802" s="8" t="s">
        <v>526</v>
      </c>
      <c r="C3802" s="28" t="s">
        <v>492</v>
      </c>
      <c r="D3802" s="29">
        <v>2020</v>
      </c>
      <c r="E3802" s="29"/>
      <c r="F3802" s="29">
        <v>1</v>
      </c>
      <c r="G3802" s="29">
        <v>15</v>
      </c>
      <c r="H3802" s="29">
        <v>546</v>
      </c>
    </row>
    <row r="3803" spans="1:8" s="17" customFormat="1" ht="31.5" hidden="1" customHeight="1" outlineLevel="1" x14ac:dyDescent="0.25">
      <c r="A3803" s="20">
        <v>388</v>
      </c>
      <c r="B3803" s="8" t="s">
        <v>526</v>
      </c>
      <c r="C3803" s="28" t="s">
        <v>493</v>
      </c>
      <c r="D3803" s="29">
        <v>2020</v>
      </c>
      <c r="E3803" s="29"/>
      <c r="F3803" s="29">
        <v>1</v>
      </c>
      <c r="G3803" s="29">
        <v>15</v>
      </c>
      <c r="H3803" s="29">
        <v>577</v>
      </c>
    </row>
    <row r="3804" spans="1:8" s="17" customFormat="1" ht="31.5" hidden="1" customHeight="1" outlineLevel="1" x14ac:dyDescent="0.25">
      <c r="A3804" s="20">
        <v>220</v>
      </c>
      <c r="B3804" s="8" t="s">
        <v>526</v>
      </c>
      <c r="C3804" s="28" t="s">
        <v>402</v>
      </c>
      <c r="D3804" s="29">
        <v>2020</v>
      </c>
      <c r="E3804" s="29"/>
      <c r="F3804" s="29">
        <v>1</v>
      </c>
      <c r="G3804" s="29">
        <v>15</v>
      </c>
      <c r="H3804" s="29">
        <v>455</v>
      </c>
    </row>
    <row r="3805" spans="1:8" s="17" customFormat="1" ht="31.5" hidden="1" customHeight="1" outlineLevel="1" x14ac:dyDescent="0.25">
      <c r="A3805" s="20">
        <v>667</v>
      </c>
      <c r="B3805" s="8" t="s">
        <v>526</v>
      </c>
      <c r="C3805" s="28" t="s">
        <v>359</v>
      </c>
      <c r="D3805" s="29">
        <v>2020</v>
      </c>
      <c r="E3805" s="29"/>
      <c r="F3805" s="29">
        <v>1</v>
      </c>
      <c r="G3805" s="29">
        <v>15</v>
      </c>
      <c r="H3805" s="29">
        <v>520.90300000000002</v>
      </c>
    </row>
    <row r="3806" spans="1:8" s="17" customFormat="1" ht="32.25" hidden="1" customHeight="1" outlineLevel="1" x14ac:dyDescent="0.25">
      <c r="A3806" s="67">
        <v>9507</v>
      </c>
      <c r="B3806" s="8" t="s">
        <v>526</v>
      </c>
      <c r="C3806" s="28" t="s">
        <v>2352</v>
      </c>
      <c r="D3806" s="29">
        <v>2021</v>
      </c>
      <c r="E3806" s="29"/>
      <c r="F3806" s="29">
        <v>1</v>
      </c>
      <c r="G3806" s="29">
        <v>10</v>
      </c>
      <c r="H3806" s="29">
        <v>550.18899999999996</v>
      </c>
    </row>
    <row r="3807" spans="1:8" s="17" customFormat="1" ht="32.25" hidden="1" customHeight="1" outlineLevel="1" x14ac:dyDescent="0.25">
      <c r="A3807" s="67">
        <v>9519</v>
      </c>
      <c r="B3807" s="8" t="s">
        <v>526</v>
      </c>
      <c r="C3807" s="28" t="s">
        <v>2354</v>
      </c>
      <c r="D3807" s="29">
        <v>2021</v>
      </c>
      <c r="E3807" s="29"/>
      <c r="F3807" s="29">
        <v>1</v>
      </c>
      <c r="G3807" s="29">
        <v>15</v>
      </c>
      <c r="H3807" s="29">
        <v>493.64299999999997</v>
      </c>
    </row>
    <row r="3808" spans="1:8" s="17" customFormat="1" ht="32.25" hidden="1" customHeight="1" outlineLevel="1" x14ac:dyDescent="0.25">
      <c r="A3808" s="67">
        <v>9515</v>
      </c>
      <c r="B3808" s="8" t="s">
        <v>526</v>
      </c>
      <c r="C3808" s="28" t="s">
        <v>2360</v>
      </c>
      <c r="D3808" s="29">
        <v>2021</v>
      </c>
      <c r="E3808" s="29"/>
      <c r="F3808" s="29">
        <v>1</v>
      </c>
      <c r="G3808" s="29">
        <v>15</v>
      </c>
      <c r="H3808" s="29">
        <v>507.28500000000003</v>
      </c>
    </row>
    <row r="3809" spans="1:8" s="17" customFormat="1" ht="32.25" hidden="1" customHeight="1" outlineLevel="1" x14ac:dyDescent="0.25">
      <c r="A3809" s="67">
        <v>9496</v>
      </c>
      <c r="B3809" s="8" t="s">
        <v>526</v>
      </c>
      <c r="C3809" s="28" t="s">
        <v>2364</v>
      </c>
      <c r="D3809" s="29">
        <v>2021</v>
      </c>
      <c r="E3809" s="29"/>
      <c r="F3809" s="29">
        <v>1</v>
      </c>
      <c r="G3809" s="29">
        <v>15</v>
      </c>
      <c r="H3809" s="29">
        <v>443.25700000000001</v>
      </c>
    </row>
    <row r="3810" spans="1:8" s="17" customFormat="1" ht="32.25" hidden="1" customHeight="1" outlineLevel="1" x14ac:dyDescent="0.25">
      <c r="A3810" s="67">
        <v>9505</v>
      </c>
      <c r="B3810" s="8" t="s">
        <v>526</v>
      </c>
      <c r="C3810" s="49" t="s">
        <v>2369</v>
      </c>
      <c r="D3810" s="29">
        <v>2021</v>
      </c>
      <c r="E3810" s="29"/>
      <c r="F3810" s="29">
        <v>1</v>
      </c>
      <c r="G3810" s="29">
        <v>15</v>
      </c>
      <c r="H3810" s="29">
        <v>342.447</v>
      </c>
    </row>
    <row r="3811" spans="1:8" s="17" customFormat="1" ht="32.25" hidden="1" customHeight="1" outlineLevel="1" x14ac:dyDescent="0.25">
      <c r="A3811" s="67">
        <v>9502</v>
      </c>
      <c r="B3811" s="8" t="s">
        <v>526</v>
      </c>
      <c r="C3811" s="28" t="s">
        <v>2380</v>
      </c>
      <c r="D3811" s="29">
        <v>2021</v>
      </c>
      <c r="E3811" s="29"/>
      <c r="F3811" s="29">
        <v>1</v>
      </c>
      <c r="G3811" s="29">
        <v>15</v>
      </c>
      <c r="H3811" s="29">
        <v>572.31100000000004</v>
      </c>
    </row>
    <row r="3812" spans="1:8" s="17" customFormat="1" ht="32.25" hidden="1" customHeight="1" outlineLevel="1" x14ac:dyDescent="0.25">
      <c r="A3812" s="67">
        <v>9495</v>
      </c>
      <c r="B3812" s="8" t="s">
        <v>526</v>
      </c>
      <c r="C3812" s="28" t="s">
        <v>2381</v>
      </c>
      <c r="D3812" s="29">
        <v>2021</v>
      </c>
      <c r="E3812" s="29"/>
      <c r="F3812" s="29">
        <v>1</v>
      </c>
      <c r="G3812" s="29">
        <v>15</v>
      </c>
      <c r="H3812" s="29">
        <v>592.37199999999996</v>
      </c>
    </row>
    <row r="3813" spans="1:8" s="17" customFormat="1" ht="32.25" hidden="1" customHeight="1" outlineLevel="1" x14ac:dyDescent="0.25">
      <c r="A3813" s="67">
        <v>9499</v>
      </c>
      <c r="B3813" s="8" t="s">
        <v>526</v>
      </c>
      <c r="C3813" s="28" t="s">
        <v>2382</v>
      </c>
      <c r="D3813" s="29">
        <v>2021</v>
      </c>
      <c r="E3813" s="29"/>
      <c r="F3813" s="29">
        <v>1</v>
      </c>
      <c r="G3813" s="29">
        <v>15</v>
      </c>
      <c r="H3813" s="29">
        <v>467.52800000000002</v>
      </c>
    </row>
    <row r="3814" spans="1:8" s="17" customFormat="1" ht="32.25" hidden="1" customHeight="1" outlineLevel="1" x14ac:dyDescent="0.25">
      <c r="A3814" s="67">
        <v>9500</v>
      </c>
      <c r="B3814" s="8" t="s">
        <v>526</v>
      </c>
      <c r="C3814" s="28" t="s">
        <v>2383</v>
      </c>
      <c r="D3814" s="29">
        <v>2021</v>
      </c>
      <c r="E3814" s="29"/>
      <c r="F3814" s="29">
        <v>1</v>
      </c>
      <c r="G3814" s="29">
        <v>15</v>
      </c>
      <c r="H3814" s="29">
        <v>580.02700000000004</v>
      </c>
    </row>
    <row r="3815" spans="1:8" s="17" customFormat="1" ht="32.25" hidden="1" customHeight="1" outlineLevel="1" x14ac:dyDescent="0.25">
      <c r="A3815" s="67">
        <v>9524</v>
      </c>
      <c r="B3815" s="8" t="s">
        <v>526</v>
      </c>
      <c r="C3815" s="28" t="s">
        <v>2386</v>
      </c>
      <c r="D3815" s="29">
        <v>2021</v>
      </c>
      <c r="E3815" s="29"/>
      <c r="F3815" s="29">
        <v>1</v>
      </c>
      <c r="G3815" s="29">
        <v>10</v>
      </c>
      <c r="H3815" s="29">
        <v>528.33699999999999</v>
      </c>
    </row>
    <row r="3816" spans="1:8" s="17" customFormat="1" ht="32.25" hidden="1" customHeight="1" outlineLevel="1" x14ac:dyDescent="0.25">
      <c r="A3816" s="20">
        <v>10900</v>
      </c>
      <c r="B3816" s="8" t="s">
        <v>526</v>
      </c>
      <c r="C3816" s="28" t="s">
        <v>2404</v>
      </c>
      <c r="D3816" s="29">
        <v>2021</v>
      </c>
      <c r="E3816" s="29"/>
      <c r="F3816" s="29">
        <v>1</v>
      </c>
      <c r="G3816" s="29">
        <v>15</v>
      </c>
      <c r="H3816" s="29">
        <v>447</v>
      </c>
    </row>
    <row r="3817" spans="1:8" s="17" customFormat="1" ht="32.25" hidden="1" customHeight="1" outlineLevel="1" x14ac:dyDescent="0.25">
      <c r="A3817" s="67">
        <v>9090</v>
      </c>
      <c r="B3817" s="8" t="s">
        <v>526</v>
      </c>
      <c r="C3817" s="28" t="s">
        <v>2410</v>
      </c>
      <c r="D3817" s="29">
        <v>2021</v>
      </c>
      <c r="E3817" s="29"/>
      <c r="F3817" s="29">
        <v>1</v>
      </c>
      <c r="G3817" s="29">
        <v>15</v>
      </c>
      <c r="H3817" s="29">
        <v>174</v>
      </c>
    </row>
    <row r="3818" spans="1:8" s="17" customFormat="1" ht="32.25" hidden="1" customHeight="1" outlineLevel="1" x14ac:dyDescent="0.25">
      <c r="A3818" s="67">
        <v>9662</v>
      </c>
      <c r="B3818" s="8" t="s">
        <v>526</v>
      </c>
      <c r="C3818" s="28" t="s">
        <v>2411</v>
      </c>
      <c r="D3818" s="29">
        <v>2021</v>
      </c>
      <c r="E3818" s="29"/>
      <c r="F3818" s="29">
        <v>1</v>
      </c>
      <c r="G3818" s="29">
        <v>15</v>
      </c>
      <c r="H3818" s="29">
        <v>577</v>
      </c>
    </row>
    <row r="3819" spans="1:8" s="17" customFormat="1" ht="32.25" hidden="1" customHeight="1" outlineLevel="1" x14ac:dyDescent="0.25">
      <c r="A3819" s="66">
        <v>909</v>
      </c>
      <c r="B3819" s="8" t="s">
        <v>526</v>
      </c>
      <c r="C3819" s="28" t="s">
        <v>2448</v>
      </c>
      <c r="D3819" s="29">
        <v>2021</v>
      </c>
      <c r="E3819" s="29"/>
      <c r="F3819" s="29">
        <v>1</v>
      </c>
      <c r="G3819" s="29">
        <v>15</v>
      </c>
      <c r="H3819" s="29">
        <v>1007</v>
      </c>
    </row>
    <row r="3820" spans="1:8" s="17" customFormat="1" ht="32.25" hidden="1" customHeight="1" outlineLevel="1" x14ac:dyDescent="0.25">
      <c r="A3820" s="67">
        <v>9594</v>
      </c>
      <c r="B3820" s="8" t="s">
        <v>526</v>
      </c>
      <c r="C3820" s="28" t="s">
        <v>2469</v>
      </c>
      <c r="D3820" s="29">
        <v>2021</v>
      </c>
      <c r="E3820" s="29"/>
      <c r="F3820" s="29">
        <v>1</v>
      </c>
      <c r="G3820" s="29">
        <v>15</v>
      </c>
      <c r="H3820" s="29">
        <v>420</v>
      </c>
    </row>
    <row r="3821" spans="1:8" s="17" customFormat="1" ht="32.25" hidden="1" customHeight="1" outlineLevel="1" x14ac:dyDescent="0.25">
      <c r="A3821" s="67">
        <v>9593</v>
      </c>
      <c r="B3821" s="8" t="s">
        <v>526</v>
      </c>
      <c r="C3821" s="28" t="s">
        <v>2480</v>
      </c>
      <c r="D3821" s="29">
        <v>2021</v>
      </c>
      <c r="E3821" s="29"/>
      <c r="F3821" s="29">
        <v>1</v>
      </c>
      <c r="G3821" s="29">
        <v>15</v>
      </c>
      <c r="H3821" s="29">
        <v>459</v>
      </c>
    </row>
    <row r="3822" spans="1:8" s="17" customFormat="1" ht="32.25" hidden="1" customHeight="1" outlineLevel="1" x14ac:dyDescent="0.25">
      <c r="A3822" s="67">
        <v>9588</v>
      </c>
      <c r="B3822" s="8" t="s">
        <v>526</v>
      </c>
      <c r="C3822" s="28" t="s">
        <v>2672</v>
      </c>
      <c r="D3822" s="29">
        <v>2021</v>
      </c>
      <c r="E3822" s="29"/>
      <c r="F3822" s="29">
        <v>1</v>
      </c>
      <c r="G3822" s="29">
        <v>30</v>
      </c>
      <c r="H3822" s="29">
        <v>402</v>
      </c>
    </row>
    <row r="3823" spans="1:8" s="17" customFormat="1" ht="32.25" hidden="1" customHeight="1" outlineLevel="1" x14ac:dyDescent="0.25">
      <c r="A3823" s="67">
        <v>9450</v>
      </c>
      <c r="B3823" s="8" t="s">
        <v>526</v>
      </c>
      <c r="C3823" s="28" t="s">
        <v>2045</v>
      </c>
      <c r="D3823" s="29">
        <v>2021</v>
      </c>
      <c r="E3823" s="29"/>
      <c r="F3823" s="29">
        <v>1</v>
      </c>
      <c r="G3823" s="29">
        <v>7</v>
      </c>
      <c r="H3823" s="29">
        <v>217</v>
      </c>
    </row>
    <row r="3824" spans="1:8" s="17" customFormat="1" ht="32.25" hidden="1" customHeight="1" outlineLevel="1" x14ac:dyDescent="0.25">
      <c r="A3824" s="67">
        <v>9452</v>
      </c>
      <c r="B3824" s="8" t="s">
        <v>526</v>
      </c>
      <c r="C3824" s="28" t="s">
        <v>2061</v>
      </c>
      <c r="D3824" s="29">
        <v>2021</v>
      </c>
      <c r="E3824" s="29"/>
      <c r="F3824" s="29">
        <v>1</v>
      </c>
      <c r="G3824" s="29">
        <v>15</v>
      </c>
      <c r="H3824" s="29">
        <v>694</v>
      </c>
    </row>
    <row r="3825" spans="1:41" s="17" customFormat="1" ht="32.25" hidden="1" customHeight="1" outlineLevel="1" x14ac:dyDescent="0.25">
      <c r="A3825" s="67">
        <v>9640</v>
      </c>
      <c r="B3825" s="8" t="s">
        <v>526</v>
      </c>
      <c r="C3825" s="28" t="s">
        <v>2687</v>
      </c>
      <c r="D3825" s="29">
        <v>2021</v>
      </c>
      <c r="E3825" s="29"/>
      <c r="F3825" s="29">
        <v>1</v>
      </c>
      <c r="G3825" s="29">
        <v>15</v>
      </c>
      <c r="H3825" s="29">
        <v>409.07398999999998</v>
      </c>
    </row>
    <row r="3826" spans="1:41" s="17" customFormat="1" ht="32.25" hidden="1" customHeight="1" outlineLevel="1" x14ac:dyDescent="0.25">
      <c r="A3826" s="67">
        <v>9483</v>
      </c>
      <c r="B3826" s="8" t="s">
        <v>526</v>
      </c>
      <c r="C3826" s="28" t="s">
        <v>2701</v>
      </c>
      <c r="D3826" s="29">
        <v>2021</v>
      </c>
      <c r="E3826" s="29"/>
      <c r="F3826" s="29">
        <v>1</v>
      </c>
      <c r="G3826" s="29">
        <v>15</v>
      </c>
      <c r="H3826" s="29">
        <v>423.37563</v>
      </c>
    </row>
    <row r="3827" spans="1:41" s="17" customFormat="1" ht="32.25" hidden="1" customHeight="1" outlineLevel="1" x14ac:dyDescent="0.25">
      <c r="A3827" s="67">
        <v>9512</v>
      </c>
      <c r="B3827" s="8" t="s">
        <v>526</v>
      </c>
      <c r="C3827" s="28" t="s">
        <v>2607</v>
      </c>
      <c r="D3827" s="29">
        <v>2021</v>
      </c>
      <c r="E3827" s="29"/>
      <c r="F3827" s="29">
        <v>1</v>
      </c>
      <c r="G3827" s="29">
        <v>15</v>
      </c>
      <c r="H3827" s="29">
        <v>625.52018999999996</v>
      </c>
    </row>
    <row r="3828" spans="1:41" s="17" customFormat="1" ht="32.25" hidden="1" customHeight="1" outlineLevel="1" x14ac:dyDescent="0.25">
      <c r="A3828" s="67">
        <v>9485</v>
      </c>
      <c r="B3828" s="8" t="s">
        <v>526</v>
      </c>
      <c r="C3828" s="28" t="s">
        <v>2848</v>
      </c>
      <c r="D3828" s="29">
        <v>2021</v>
      </c>
      <c r="E3828" s="29"/>
      <c r="F3828" s="29">
        <v>1</v>
      </c>
      <c r="G3828" s="29">
        <v>15</v>
      </c>
      <c r="H3828" s="29">
        <v>442.44470000000001</v>
      </c>
    </row>
    <row r="3829" spans="1:41" s="18" customFormat="1" ht="31.5" collapsed="1" x14ac:dyDescent="0.25">
      <c r="A3829" s="63"/>
      <c r="B3829" s="97" t="s">
        <v>526</v>
      </c>
      <c r="C3829" s="98" t="s">
        <v>4066</v>
      </c>
      <c r="D3829" s="96"/>
      <c r="E3829" s="97" t="s">
        <v>522</v>
      </c>
      <c r="F3829" s="96"/>
      <c r="G3829" s="96"/>
      <c r="H3829" s="96"/>
      <c r="I3829" s="17"/>
      <c r="J3829" s="17"/>
      <c r="K3829" s="17"/>
      <c r="L3829" s="17"/>
      <c r="M3829" s="17"/>
      <c r="N3829" s="17"/>
      <c r="O3829" s="17"/>
      <c r="P3829" s="17"/>
      <c r="Q3829" s="17"/>
      <c r="R3829" s="17"/>
      <c r="S3829" s="17"/>
      <c r="T3829" s="17"/>
      <c r="U3829" s="17"/>
      <c r="V3829" s="17"/>
      <c r="W3829" s="17"/>
      <c r="X3829" s="17"/>
      <c r="Y3829" s="17"/>
      <c r="Z3829" s="17"/>
      <c r="AA3829" s="17"/>
      <c r="AB3829" s="17"/>
      <c r="AC3829" s="17"/>
      <c r="AD3829" s="17"/>
      <c r="AE3829" s="17"/>
      <c r="AF3829" s="17"/>
      <c r="AG3829" s="17"/>
      <c r="AH3829" s="17"/>
      <c r="AI3829" s="17"/>
      <c r="AJ3829" s="17"/>
      <c r="AK3829" s="17"/>
      <c r="AL3829" s="17"/>
      <c r="AM3829" s="17"/>
      <c r="AN3829" s="17"/>
      <c r="AO3829" s="17"/>
    </row>
    <row r="3830" spans="1:41" s="18" customFormat="1" ht="16.5" customHeight="1" x14ac:dyDescent="0.25">
      <c r="A3830" s="63"/>
      <c r="B3830" s="13" t="s">
        <v>526</v>
      </c>
      <c r="C3830" s="14" t="s">
        <v>1941</v>
      </c>
      <c r="D3830" s="26">
        <v>2019</v>
      </c>
      <c r="E3830" s="26"/>
      <c r="F3830" s="16">
        <f ca="1">SUMIF($D$3833:$H$3838,$D$3830,$F$3833:$F$3838)</f>
        <v>3</v>
      </c>
      <c r="G3830" s="16">
        <f ca="1">SUMIF($D$3833:$H$3838,$D$3830,$G$3833:$G$3838)</f>
        <v>45</v>
      </c>
      <c r="H3830" s="16">
        <f ca="1">SUMIF($D$3833:$H$3838,$D$3830,$H$3833:$H$3838)</f>
        <v>1208.5260000000001</v>
      </c>
      <c r="I3830" s="17"/>
      <c r="J3830" s="17"/>
      <c r="K3830" s="17"/>
      <c r="L3830" s="17"/>
      <c r="M3830" s="17"/>
      <c r="N3830" s="17"/>
      <c r="O3830" s="17"/>
      <c r="P3830" s="17"/>
      <c r="Q3830" s="17"/>
      <c r="R3830" s="17"/>
      <c r="S3830" s="17"/>
      <c r="T3830" s="17"/>
      <c r="U3830" s="17"/>
      <c r="V3830" s="17"/>
      <c r="W3830" s="17"/>
      <c r="X3830" s="17"/>
      <c r="Y3830" s="17"/>
      <c r="Z3830" s="17"/>
      <c r="AA3830" s="17"/>
      <c r="AB3830" s="17"/>
      <c r="AC3830" s="17"/>
      <c r="AD3830" s="17"/>
      <c r="AE3830" s="17"/>
      <c r="AF3830" s="17"/>
      <c r="AG3830" s="17"/>
      <c r="AH3830" s="17"/>
      <c r="AI3830" s="17"/>
      <c r="AJ3830" s="17"/>
      <c r="AK3830" s="17"/>
      <c r="AL3830" s="17"/>
      <c r="AM3830" s="17"/>
      <c r="AN3830" s="17"/>
      <c r="AO3830" s="17"/>
    </row>
    <row r="3831" spans="1:41" s="18" customFormat="1" ht="16.5" customHeight="1" x14ac:dyDescent="0.25">
      <c r="A3831" s="20"/>
      <c r="B3831" s="13" t="s">
        <v>526</v>
      </c>
      <c r="C3831" s="14" t="s">
        <v>1941</v>
      </c>
      <c r="D3831" s="26">
        <v>2020</v>
      </c>
      <c r="E3831" s="26"/>
      <c r="F3831" s="13">
        <f ca="1">SUMIF($D$3833:$H$3838,$D$3831,$F$3833:$F$3838)</f>
        <v>2</v>
      </c>
      <c r="G3831" s="13">
        <f ca="1">SUMIF($D$3833:$H$3838,$D$3831,$G$3833:$G$3838)</f>
        <v>23</v>
      </c>
      <c r="H3831" s="16">
        <f ca="1">SUMIF($D$3833:$H$3838,$D$3831,$H$3833:$H$3838)</f>
        <v>1049.8220000000001</v>
      </c>
      <c r="I3831" s="17"/>
      <c r="J3831" s="17"/>
      <c r="K3831" s="17"/>
      <c r="L3831" s="17"/>
      <c r="M3831" s="17"/>
      <c r="N3831" s="17"/>
      <c r="O3831" s="17"/>
      <c r="P3831" s="17"/>
      <c r="Q3831" s="17"/>
      <c r="R3831" s="17"/>
      <c r="S3831" s="17"/>
      <c r="T3831" s="17"/>
      <c r="U3831" s="17"/>
      <c r="V3831" s="17"/>
      <c r="W3831" s="17"/>
      <c r="X3831" s="17"/>
      <c r="Y3831" s="17"/>
      <c r="Z3831" s="17"/>
      <c r="AA3831" s="17"/>
      <c r="AB3831" s="17"/>
      <c r="AC3831" s="17"/>
      <c r="AD3831" s="17"/>
      <c r="AE3831" s="17"/>
      <c r="AF3831" s="17"/>
      <c r="AG3831" s="17"/>
      <c r="AH3831" s="17"/>
      <c r="AI3831" s="17"/>
      <c r="AJ3831" s="17"/>
      <c r="AK3831" s="17"/>
      <c r="AL3831" s="17"/>
      <c r="AM3831" s="17"/>
      <c r="AN3831" s="17"/>
      <c r="AO3831" s="17"/>
    </row>
    <row r="3832" spans="1:41" s="37" customFormat="1" ht="16.5" customHeight="1" x14ac:dyDescent="0.25">
      <c r="A3832" s="20"/>
      <c r="B3832" s="13" t="s">
        <v>526</v>
      </c>
      <c r="C3832" s="14" t="s">
        <v>1941</v>
      </c>
      <c r="D3832" s="26">
        <v>2021</v>
      </c>
      <c r="E3832" s="26"/>
      <c r="F3832" s="13">
        <f>SUM(F3838:F3838)</f>
        <v>0</v>
      </c>
      <c r="G3832" s="13">
        <f>SUM(G3838:G3838)</f>
        <v>0</v>
      </c>
      <c r="H3832" s="13">
        <f>SUM(H3838:H3838)</f>
        <v>0</v>
      </c>
      <c r="I3832" s="17"/>
      <c r="J3832" s="17"/>
      <c r="K3832" s="17"/>
      <c r="L3832" s="17"/>
      <c r="M3832" s="17"/>
      <c r="N3832" s="17"/>
      <c r="O3832" s="17"/>
      <c r="P3832" s="17"/>
      <c r="Q3832" s="17"/>
      <c r="R3832" s="17"/>
      <c r="S3832" s="17"/>
      <c r="T3832" s="17"/>
      <c r="U3832" s="17"/>
      <c r="V3832" s="17"/>
      <c r="W3832" s="17"/>
      <c r="X3832" s="17"/>
      <c r="Y3832" s="17"/>
      <c r="Z3832" s="17"/>
      <c r="AA3832" s="17"/>
      <c r="AB3832" s="17"/>
      <c r="AC3832" s="17"/>
      <c r="AD3832" s="17"/>
      <c r="AE3832" s="17"/>
      <c r="AF3832" s="17"/>
      <c r="AG3832" s="17"/>
      <c r="AH3832" s="17"/>
      <c r="AI3832" s="17"/>
      <c r="AJ3832" s="17"/>
      <c r="AK3832" s="17"/>
      <c r="AL3832" s="17"/>
      <c r="AM3832" s="17"/>
      <c r="AN3832" s="17"/>
      <c r="AO3832" s="17"/>
    </row>
    <row r="3833" spans="1:41" s="17" customFormat="1" ht="57.75" hidden="1" customHeight="1" outlineLevel="1" x14ac:dyDescent="0.25">
      <c r="A3833" s="20">
        <v>263</v>
      </c>
      <c r="B3833" s="8" t="s">
        <v>526</v>
      </c>
      <c r="C3833" s="28" t="s">
        <v>400</v>
      </c>
      <c r="D3833" s="29">
        <v>2020</v>
      </c>
      <c r="E3833" s="29"/>
      <c r="F3833" s="8">
        <v>1</v>
      </c>
      <c r="G3833" s="59">
        <v>8</v>
      </c>
      <c r="H3833" s="59">
        <v>506</v>
      </c>
    </row>
    <row r="3834" spans="1:41" s="17" customFormat="1" ht="36.75" hidden="1" customHeight="1" outlineLevel="1" x14ac:dyDescent="0.25">
      <c r="A3834" s="20">
        <v>6860</v>
      </c>
      <c r="B3834" s="8" t="s">
        <v>526</v>
      </c>
      <c r="C3834" s="54" t="s">
        <v>836</v>
      </c>
      <c r="D3834" s="29">
        <v>2019</v>
      </c>
      <c r="E3834" s="29"/>
      <c r="F3834" s="8">
        <v>1</v>
      </c>
      <c r="G3834" s="8">
        <v>15</v>
      </c>
      <c r="H3834" s="8">
        <v>511.791</v>
      </c>
    </row>
    <row r="3835" spans="1:41" s="17" customFormat="1" ht="36.75" hidden="1" customHeight="1" outlineLevel="1" x14ac:dyDescent="0.25">
      <c r="A3835" s="20">
        <v>6760</v>
      </c>
      <c r="B3835" s="8" t="s">
        <v>526</v>
      </c>
      <c r="C3835" s="54" t="s">
        <v>821</v>
      </c>
      <c r="D3835" s="29">
        <v>2019</v>
      </c>
      <c r="E3835" s="29"/>
      <c r="F3835" s="8">
        <v>1</v>
      </c>
      <c r="G3835" s="8">
        <v>15</v>
      </c>
      <c r="H3835" s="8">
        <v>414.78500000000003</v>
      </c>
    </row>
    <row r="3836" spans="1:41" s="17" customFormat="1" ht="36.75" hidden="1" customHeight="1" outlineLevel="1" x14ac:dyDescent="0.25">
      <c r="A3836" s="20">
        <v>6851</v>
      </c>
      <c r="B3836" s="8" t="s">
        <v>526</v>
      </c>
      <c r="C3836" s="54" t="s">
        <v>1918</v>
      </c>
      <c r="D3836" s="29">
        <v>2019</v>
      </c>
      <c r="E3836" s="29"/>
      <c r="F3836" s="8">
        <v>1</v>
      </c>
      <c r="G3836" s="8">
        <v>15</v>
      </c>
      <c r="H3836" s="8">
        <v>281.95</v>
      </c>
    </row>
    <row r="3837" spans="1:41" s="17" customFormat="1" ht="36.75" hidden="1" customHeight="1" outlineLevel="1" x14ac:dyDescent="0.25">
      <c r="A3837" s="20">
        <v>1671</v>
      </c>
      <c r="B3837" s="8" t="s">
        <v>526</v>
      </c>
      <c r="C3837" s="54" t="s">
        <v>943</v>
      </c>
      <c r="D3837" s="29">
        <v>2020</v>
      </c>
      <c r="E3837" s="29"/>
      <c r="F3837" s="8">
        <v>1</v>
      </c>
      <c r="G3837" s="8">
        <v>15</v>
      </c>
      <c r="H3837" s="8">
        <v>543.822</v>
      </c>
    </row>
    <row r="3838" spans="1:41" s="17" customFormat="1" ht="15.75" hidden="1" outlineLevel="1" x14ac:dyDescent="0.25">
      <c r="A3838" s="20"/>
      <c r="B3838" s="8" t="s">
        <v>526</v>
      </c>
      <c r="C3838" s="28"/>
      <c r="D3838" s="29">
        <v>2021</v>
      </c>
      <c r="E3838" s="29"/>
      <c r="F3838" s="8"/>
      <c r="G3838" s="59"/>
      <c r="H3838" s="59"/>
    </row>
    <row r="3839" spans="1:41" s="18" customFormat="1" ht="31.5" collapsed="1" x14ac:dyDescent="0.25">
      <c r="A3839" s="20"/>
      <c r="B3839" s="84" t="s">
        <v>528</v>
      </c>
      <c r="C3839" s="99" t="s">
        <v>4067</v>
      </c>
      <c r="D3839" s="92"/>
      <c r="E3839" s="93" t="s">
        <v>524</v>
      </c>
      <c r="F3839" s="92"/>
      <c r="G3839" s="92"/>
      <c r="H3839" s="92"/>
      <c r="I3839" s="17"/>
      <c r="J3839" s="17"/>
      <c r="K3839" s="17"/>
      <c r="L3839" s="17"/>
      <c r="M3839" s="17"/>
      <c r="N3839" s="17"/>
      <c r="O3839" s="17"/>
      <c r="P3839" s="17"/>
      <c r="Q3839" s="17"/>
      <c r="R3839" s="17"/>
      <c r="S3839" s="17"/>
      <c r="T3839" s="17"/>
      <c r="U3839" s="17"/>
      <c r="V3839" s="17"/>
      <c r="W3839" s="17"/>
      <c r="X3839" s="17"/>
      <c r="Y3839" s="17"/>
      <c r="Z3839" s="17"/>
      <c r="AA3839" s="17"/>
      <c r="AB3839" s="17"/>
      <c r="AC3839" s="17"/>
      <c r="AD3839" s="17"/>
      <c r="AE3839" s="17"/>
      <c r="AF3839" s="17"/>
      <c r="AG3839" s="17"/>
      <c r="AH3839" s="17"/>
      <c r="AI3839" s="17"/>
      <c r="AJ3839" s="17"/>
      <c r="AK3839" s="17"/>
      <c r="AL3839" s="17"/>
      <c r="AM3839" s="17"/>
      <c r="AN3839" s="17"/>
      <c r="AO3839" s="17"/>
    </row>
    <row r="3840" spans="1:41" s="17" customFormat="1" ht="16.5" customHeight="1" x14ac:dyDescent="0.25">
      <c r="A3840" s="20"/>
      <c r="B3840" s="9" t="s">
        <v>528</v>
      </c>
      <c r="C3840" s="10" t="s">
        <v>1941</v>
      </c>
      <c r="D3840" s="25">
        <v>2019</v>
      </c>
      <c r="E3840" s="9"/>
      <c r="F3840" s="9">
        <f ca="1">SUMIF($D$3843:$H$3950,$D$3840,$F$3843:$F$3950)</f>
        <v>40</v>
      </c>
      <c r="G3840" s="9">
        <f ca="1">SUMIF($D$3843:$H$3950,$D$3840,$G$3843:$G$3950)</f>
        <v>1442.0800000000002</v>
      </c>
      <c r="H3840" s="12">
        <f ca="1">SUMIF($D$3843:$H$3950,$D$3840,$H$3843:$H$3950)</f>
        <v>12517.098830000001</v>
      </c>
    </row>
    <row r="3841" spans="1:8" s="17" customFormat="1" ht="16.5" customHeight="1" x14ac:dyDescent="0.25">
      <c r="A3841" s="20"/>
      <c r="B3841" s="9" t="s">
        <v>528</v>
      </c>
      <c r="C3841" s="10" t="s">
        <v>1941</v>
      </c>
      <c r="D3841" s="25">
        <v>2020</v>
      </c>
      <c r="E3841" s="9"/>
      <c r="F3841" s="9">
        <f ca="1">SUMIF($D$3843:$H$3950,$D$3841,$F$3843:$F$3950)</f>
        <v>46</v>
      </c>
      <c r="G3841" s="9">
        <f ca="1">SUMIF($D$3843:$H$3950,$D$3841,$G$3843:$G$3950)</f>
        <v>1562.3</v>
      </c>
      <c r="H3841" s="12">
        <f ca="1">SUMIF($D$3843:$H$3950,$D$3841,$H$3843:$H$3950)</f>
        <v>21659.00506</v>
      </c>
    </row>
    <row r="3842" spans="1:8" s="17" customFormat="1" ht="16.5" customHeight="1" x14ac:dyDescent="0.25">
      <c r="A3842" s="20"/>
      <c r="B3842" s="9" t="s">
        <v>528</v>
      </c>
      <c r="C3842" s="10" t="s">
        <v>1941</v>
      </c>
      <c r="D3842" s="25">
        <v>2021</v>
      </c>
      <c r="E3842" s="9"/>
      <c r="F3842" s="9">
        <f ca="1">SUMIF($D$3843:$H$3950,$D$3842,$F$3843:$F$3950)</f>
        <v>23</v>
      </c>
      <c r="G3842" s="9">
        <f ca="1">SUMIF($D$3843:$H$3950,$D$3842,$G$3843:$G$3950)</f>
        <v>976</v>
      </c>
      <c r="H3842" s="12">
        <f ca="1">SUMIF($D$3843:$H$3950,$D$3842,$H$3843:$H$3950)</f>
        <v>11663.040169999998</v>
      </c>
    </row>
    <row r="3843" spans="1:8" s="17" customFormat="1" ht="21" hidden="1" customHeight="1" outlineLevel="1" x14ac:dyDescent="0.25">
      <c r="A3843" s="20">
        <v>1042</v>
      </c>
      <c r="B3843" s="8" t="s">
        <v>528</v>
      </c>
      <c r="C3843" s="28" t="s">
        <v>79</v>
      </c>
      <c r="D3843" s="29">
        <v>2019</v>
      </c>
      <c r="E3843" s="29"/>
      <c r="F3843" s="29">
        <v>1</v>
      </c>
      <c r="G3843" s="29">
        <v>15</v>
      </c>
      <c r="H3843" s="29">
        <v>265.70999999999998</v>
      </c>
    </row>
    <row r="3844" spans="1:8" s="17" customFormat="1" ht="21" hidden="1" customHeight="1" outlineLevel="1" x14ac:dyDescent="0.25">
      <c r="A3844" s="20">
        <v>1095</v>
      </c>
      <c r="B3844" s="8" t="s">
        <v>528</v>
      </c>
      <c r="C3844" s="28" t="s">
        <v>299</v>
      </c>
      <c r="D3844" s="29">
        <v>2019</v>
      </c>
      <c r="E3844" s="20"/>
      <c r="F3844" s="29">
        <v>1</v>
      </c>
      <c r="G3844" s="29">
        <v>15</v>
      </c>
      <c r="H3844" s="29">
        <v>339</v>
      </c>
    </row>
    <row r="3845" spans="1:8" s="17" customFormat="1" ht="21" hidden="1" customHeight="1" outlineLevel="1" x14ac:dyDescent="0.25">
      <c r="A3845" s="20">
        <v>1049</v>
      </c>
      <c r="B3845" s="8" t="s">
        <v>528</v>
      </c>
      <c r="C3845" s="28" t="s">
        <v>80</v>
      </c>
      <c r="D3845" s="29">
        <v>2019</v>
      </c>
      <c r="E3845" s="20"/>
      <c r="F3845" s="29">
        <v>1</v>
      </c>
      <c r="G3845" s="29">
        <v>45</v>
      </c>
      <c r="H3845" s="29">
        <v>234.15</v>
      </c>
    </row>
    <row r="3846" spans="1:8" s="17" customFormat="1" ht="21" hidden="1" customHeight="1" outlineLevel="1" x14ac:dyDescent="0.25">
      <c r="A3846" s="20">
        <v>1518</v>
      </c>
      <c r="B3846" s="8" t="s">
        <v>528</v>
      </c>
      <c r="C3846" s="28" t="s">
        <v>529</v>
      </c>
      <c r="D3846" s="29">
        <v>2019</v>
      </c>
      <c r="E3846" s="20"/>
      <c r="F3846" s="29">
        <v>1</v>
      </c>
      <c r="G3846" s="29">
        <v>45</v>
      </c>
      <c r="H3846" s="29">
        <v>190</v>
      </c>
    </row>
    <row r="3847" spans="1:8" s="17" customFormat="1" ht="21" hidden="1" customHeight="1" outlineLevel="1" x14ac:dyDescent="0.25">
      <c r="A3847" s="20">
        <v>1580</v>
      </c>
      <c r="B3847" s="8" t="s">
        <v>528</v>
      </c>
      <c r="C3847" s="28" t="s">
        <v>81</v>
      </c>
      <c r="D3847" s="29">
        <v>2019</v>
      </c>
      <c r="E3847" s="20"/>
      <c r="F3847" s="29">
        <v>1</v>
      </c>
      <c r="G3847" s="29">
        <v>15</v>
      </c>
      <c r="H3847" s="29">
        <v>305.07</v>
      </c>
    </row>
    <row r="3848" spans="1:8" s="17" customFormat="1" ht="21" hidden="1" customHeight="1" outlineLevel="1" x14ac:dyDescent="0.25">
      <c r="A3848" s="20">
        <v>1790</v>
      </c>
      <c r="B3848" s="8" t="s">
        <v>528</v>
      </c>
      <c r="C3848" s="28" t="s">
        <v>308</v>
      </c>
      <c r="D3848" s="29">
        <v>2019</v>
      </c>
      <c r="E3848" s="20"/>
      <c r="F3848" s="29">
        <v>1</v>
      </c>
      <c r="G3848" s="29">
        <v>15</v>
      </c>
      <c r="H3848" s="29">
        <v>354</v>
      </c>
    </row>
    <row r="3849" spans="1:8" s="17" customFormat="1" ht="21" hidden="1" customHeight="1" outlineLevel="1" x14ac:dyDescent="0.25">
      <c r="A3849" s="20">
        <v>704</v>
      </c>
      <c r="B3849" s="8" t="s">
        <v>528</v>
      </c>
      <c r="C3849" s="28" t="s">
        <v>956</v>
      </c>
      <c r="D3849" s="29">
        <v>2019</v>
      </c>
      <c r="E3849" s="29"/>
      <c r="F3849" s="29">
        <v>1</v>
      </c>
      <c r="G3849" s="29">
        <v>50</v>
      </c>
      <c r="H3849" s="29">
        <v>392.89100000000002</v>
      </c>
    </row>
    <row r="3850" spans="1:8" s="17" customFormat="1" ht="21" hidden="1" customHeight="1" outlineLevel="1" x14ac:dyDescent="0.25">
      <c r="A3850" s="20">
        <v>6832</v>
      </c>
      <c r="B3850" s="8" t="s">
        <v>528</v>
      </c>
      <c r="C3850" s="28" t="s">
        <v>961</v>
      </c>
      <c r="D3850" s="29">
        <v>2019</v>
      </c>
      <c r="E3850" s="29"/>
      <c r="F3850" s="29">
        <v>1</v>
      </c>
      <c r="G3850" s="29">
        <v>12</v>
      </c>
      <c r="H3850" s="29">
        <v>214.405</v>
      </c>
    </row>
    <row r="3851" spans="1:8" s="17" customFormat="1" ht="21" hidden="1" customHeight="1" outlineLevel="1" x14ac:dyDescent="0.25">
      <c r="A3851" s="20">
        <v>6873</v>
      </c>
      <c r="B3851" s="8" t="s">
        <v>528</v>
      </c>
      <c r="C3851" s="28" t="s">
        <v>962</v>
      </c>
      <c r="D3851" s="29">
        <v>2019</v>
      </c>
      <c r="E3851" s="29"/>
      <c r="F3851" s="29">
        <v>1</v>
      </c>
      <c r="G3851" s="29">
        <v>95</v>
      </c>
      <c r="H3851" s="29">
        <v>392.43700000000001</v>
      </c>
    </row>
    <row r="3852" spans="1:8" s="17" customFormat="1" ht="21" hidden="1" customHeight="1" outlineLevel="1" x14ac:dyDescent="0.25">
      <c r="A3852" s="20">
        <v>677</v>
      </c>
      <c r="B3852" s="8" t="s">
        <v>528</v>
      </c>
      <c r="C3852" s="28" t="s">
        <v>852</v>
      </c>
      <c r="D3852" s="29">
        <v>2019</v>
      </c>
      <c r="E3852" s="29"/>
      <c r="F3852" s="29">
        <v>1</v>
      </c>
      <c r="G3852" s="29">
        <v>3</v>
      </c>
      <c r="H3852" s="29">
        <v>249.08199999999999</v>
      </c>
    </row>
    <row r="3853" spans="1:8" s="17" customFormat="1" ht="21" hidden="1" customHeight="1" outlineLevel="1" x14ac:dyDescent="0.25">
      <c r="A3853" s="20">
        <v>6865</v>
      </c>
      <c r="B3853" s="8" t="s">
        <v>528</v>
      </c>
      <c r="C3853" s="28" t="s">
        <v>854</v>
      </c>
      <c r="D3853" s="29">
        <v>2019</v>
      </c>
      <c r="E3853" s="29"/>
      <c r="F3853" s="29">
        <v>1</v>
      </c>
      <c r="G3853" s="29">
        <v>35</v>
      </c>
      <c r="H3853" s="29">
        <v>305.22000000000003</v>
      </c>
    </row>
    <row r="3854" spans="1:8" s="17" customFormat="1" ht="21" hidden="1" customHeight="1" outlineLevel="1" x14ac:dyDescent="0.25">
      <c r="A3854" s="20">
        <v>6794</v>
      </c>
      <c r="B3854" s="8" t="s">
        <v>528</v>
      </c>
      <c r="C3854" s="28" t="s">
        <v>855</v>
      </c>
      <c r="D3854" s="29">
        <v>2019</v>
      </c>
      <c r="E3854" s="29"/>
      <c r="F3854" s="29">
        <v>1</v>
      </c>
      <c r="G3854" s="29">
        <v>15</v>
      </c>
      <c r="H3854" s="29">
        <v>426.44299999999998</v>
      </c>
    </row>
    <row r="3855" spans="1:8" s="17" customFormat="1" ht="21" hidden="1" customHeight="1" outlineLevel="1" x14ac:dyDescent="0.25">
      <c r="A3855" s="20">
        <v>6801</v>
      </c>
      <c r="B3855" s="8" t="s">
        <v>528</v>
      </c>
      <c r="C3855" s="28" t="s">
        <v>967</v>
      </c>
      <c r="D3855" s="29">
        <v>2019</v>
      </c>
      <c r="E3855" s="29"/>
      <c r="F3855" s="29">
        <v>1</v>
      </c>
      <c r="G3855" s="29">
        <v>15</v>
      </c>
      <c r="H3855" s="29">
        <v>502.52600000000001</v>
      </c>
    </row>
    <row r="3856" spans="1:8" s="17" customFormat="1" ht="21" hidden="1" customHeight="1" outlineLevel="1" x14ac:dyDescent="0.25">
      <c r="A3856" s="20">
        <v>7164</v>
      </c>
      <c r="B3856" s="8" t="s">
        <v>528</v>
      </c>
      <c r="C3856" s="28" t="s">
        <v>1919</v>
      </c>
      <c r="D3856" s="29">
        <v>2019</v>
      </c>
      <c r="E3856" s="29"/>
      <c r="F3856" s="29">
        <v>1</v>
      </c>
      <c r="G3856" s="29">
        <v>15</v>
      </c>
      <c r="H3856" s="29">
        <v>343</v>
      </c>
    </row>
    <row r="3857" spans="1:8" s="17" customFormat="1" ht="21" hidden="1" customHeight="1" outlineLevel="1" x14ac:dyDescent="0.25">
      <c r="A3857" s="20">
        <v>7026</v>
      </c>
      <c r="B3857" s="8" t="s">
        <v>528</v>
      </c>
      <c r="C3857" s="28" t="s">
        <v>1708</v>
      </c>
      <c r="D3857" s="29">
        <v>2019</v>
      </c>
      <c r="E3857" s="29"/>
      <c r="F3857" s="29">
        <v>1</v>
      </c>
      <c r="G3857" s="29">
        <v>15</v>
      </c>
      <c r="H3857" s="29">
        <v>222.92599999999999</v>
      </c>
    </row>
    <row r="3858" spans="1:8" s="17" customFormat="1" ht="21" hidden="1" customHeight="1" outlineLevel="1" x14ac:dyDescent="0.25">
      <c r="A3858" s="20">
        <v>7034</v>
      </c>
      <c r="B3858" s="8" t="s">
        <v>528</v>
      </c>
      <c r="C3858" s="28" t="s">
        <v>974</v>
      </c>
      <c r="D3858" s="29">
        <v>2019</v>
      </c>
      <c r="E3858" s="29"/>
      <c r="F3858" s="29">
        <v>1</v>
      </c>
      <c r="G3858" s="29">
        <v>15</v>
      </c>
      <c r="H3858" s="29">
        <v>316.60547000000003</v>
      </c>
    </row>
    <row r="3859" spans="1:8" s="17" customFormat="1" ht="21" hidden="1" customHeight="1" outlineLevel="1" x14ac:dyDescent="0.25">
      <c r="A3859" s="20">
        <v>7141</v>
      </c>
      <c r="B3859" s="8" t="s">
        <v>528</v>
      </c>
      <c r="C3859" s="28" t="s">
        <v>975</v>
      </c>
      <c r="D3859" s="29">
        <v>2019</v>
      </c>
      <c r="E3859" s="29"/>
      <c r="F3859" s="29">
        <v>1</v>
      </c>
      <c r="G3859" s="29">
        <v>15</v>
      </c>
      <c r="H3859" s="29">
        <v>349.23865000000001</v>
      </c>
    </row>
    <row r="3860" spans="1:8" s="17" customFormat="1" ht="21" hidden="1" customHeight="1" outlineLevel="1" x14ac:dyDescent="0.25">
      <c r="A3860" s="20">
        <v>7047</v>
      </c>
      <c r="B3860" s="8" t="s">
        <v>528</v>
      </c>
      <c r="C3860" s="28" t="s">
        <v>976</v>
      </c>
      <c r="D3860" s="29">
        <v>2019</v>
      </c>
      <c r="E3860" s="29"/>
      <c r="F3860" s="29">
        <v>1</v>
      </c>
      <c r="G3860" s="29">
        <v>14</v>
      </c>
      <c r="H3860" s="29">
        <v>335.25596000000002</v>
      </c>
    </row>
    <row r="3861" spans="1:8" s="17" customFormat="1" ht="21" hidden="1" customHeight="1" outlineLevel="1" x14ac:dyDescent="0.25">
      <c r="A3861" s="20">
        <v>7069</v>
      </c>
      <c r="B3861" s="8" t="s">
        <v>528</v>
      </c>
      <c r="C3861" s="28" t="s">
        <v>979</v>
      </c>
      <c r="D3861" s="29">
        <v>2019</v>
      </c>
      <c r="E3861" s="29"/>
      <c r="F3861" s="29">
        <v>1</v>
      </c>
      <c r="G3861" s="29">
        <v>15</v>
      </c>
      <c r="H3861" s="29">
        <v>236.15899999999999</v>
      </c>
    </row>
    <row r="3862" spans="1:8" s="17" customFormat="1" ht="21" hidden="1" customHeight="1" outlineLevel="1" x14ac:dyDescent="0.25">
      <c r="A3862" s="20">
        <v>7144</v>
      </c>
      <c r="B3862" s="8" t="s">
        <v>528</v>
      </c>
      <c r="C3862" s="28" t="s">
        <v>980</v>
      </c>
      <c r="D3862" s="29">
        <v>2019</v>
      </c>
      <c r="E3862" s="29"/>
      <c r="F3862" s="29">
        <v>1</v>
      </c>
      <c r="G3862" s="29">
        <v>1</v>
      </c>
      <c r="H3862" s="29">
        <v>129.12700000000001</v>
      </c>
    </row>
    <row r="3863" spans="1:8" s="17" customFormat="1" ht="21" hidden="1" customHeight="1" outlineLevel="1" x14ac:dyDescent="0.25">
      <c r="A3863" s="20">
        <v>732</v>
      </c>
      <c r="B3863" s="8" t="s">
        <v>528</v>
      </c>
      <c r="C3863" s="28" t="s">
        <v>985</v>
      </c>
      <c r="D3863" s="29">
        <v>2019</v>
      </c>
      <c r="E3863" s="29"/>
      <c r="F3863" s="29">
        <v>1</v>
      </c>
      <c r="G3863" s="29">
        <v>70</v>
      </c>
      <c r="H3863" s="29">
        <v>318.88092</v>
      </c>
    </row>
    <row r="3864" spans="1:8" s="17" customFormat="1" ht="21" hidden="1" customHeight="1" outlineLevel="1" x14ac:dyDescent="0.25">
      <c r="A3864" s="20">
        <v>921</v>
      </c>
      <c r="B3864" s="8" t="s">
        <v>528</v>
      </c>
      <c r="C3864" s="28" t="s">
        <v>988</v>
      </c>
      <c r="D3864" s="29">
        <v>2019</v>
      </c>
      <c r="E3864" s="29"/>
      <c r="F3864" s="29">
        <v>1</v>
      </c>
      <c r="G3864" s="29">
        <v>45</v>
      </c>
      <c r="H3864" s="29">
        <v>347.91300000000001</v>
      </c>
    </row>
    <row r="3865" spans="1:8" s="17" customFormat="1" ht="21" hidden="1" customHeight="1" outlineLevel="1" x14ac:dyDescent="0.25">
      <c r="A3865" s="20">
        <v>6759</v>
      </c>
      <c r="B3865" s="8" t="s">
        <v>528</v>
      </c>
      <c r="C3865" s="28" t="s">
        <v>814</v>
      </c>
      <c r="D3865" s="29">
        <v>2019</v>
      </c>
      <c r="E3865" s="29"/>
      <c r="F3865" s="29">
        <v>1</v>
      </c>
      <c r="G3865" s="29">
        <v>90</v>
      </c>
      <c r="H3865" s="29">
        <v>401.35899999999998</v>
      </c>
    </row>
    <row r="3866" spans="1:8" s="17" customFormat="1" ht="21" hidden="1" customHeight="1" outlineLevel="1" x14ac:dyDescent="0.25">
      <c r="A3866" s="20">
        <v>1373</v>
      </c>
      <c r="B3866" s="8" t="s">
        <v>528</v>
      </c>
      <c r="C3866" s="28" t="s">
        <v>817</v>
      </c>
      <c r="D3866" s="29">
        <v>2019</v>
      </c>
      <c r="E3866" s="29"/>
      <c r="F3866" s="29">
        <v>1</v>
      </c>
      <c r="G3866" s="29">
        <v>15</v>
      </c>
      <c r="H3866" s="29">
        <v>295.685</v>
      </c>
    </row>
    <row r="3867" spans="1:8" s="17" customFormat="1" ht="21" hidden="1" customHeight="1" outlineLevel="1" x14ac:dyDescent="0.25">
      <c r="A3867" s="20">
        <v>7113</v>
      </c>
      <c r="B3867" s="8" t="s">
        <v>528</v>
      </c>
      <c r="C3867" s="28" t="s">
        <v>991</v>
      </c>
      <c r="D3867" s="29">
        <v>2019</v>
      </c>
      <c r="E3867" s="29"/>
      <c r="F3867" s="29">
        <v>1</v>
      </c>
      <c r="G3867" s="29">
        <v>30</v>
      </c>
      <c r="H3867" s="29">
        <v>288.52060999999998</v>
      </c>
    </row>
    <row r="3868" spans="1:8" s="17" customFormat="1" ht="21" hidden="1" customHeight="1" outlineLevel="1" x14ac:dyDescent="0.25">
      <c r="A3868" s="20">
        <v>908</v>
      </c>
      <c r="B3868" s="8" t="s">
        <v>528</v>
      </c>
      <c r="C3868" s="28" t="s">
        <v>992</v>
      </c>
      <c r="D3868" s="29">
        <v>2019</v>
      </c>
      <c r="E3868" s="29"/>
      <c r="F3868" s="29">
        <v>1</v>
      </c>
      <c r="G3868" s="29">
        <v>15</v>
      </c>
      <c r="H3868" s="29">
        <v>503.64317</v>
      </c>
    </row>
    <row r="3869" spans="1:8" s="17" customFormat="1" ht="21" hidden="1" customHeight="1" outlineLevel="1" x14ac:dyDescent="0.25">
      <c r="A3869" s="20">
        <v>7116</v>
      </c>
      <c r="B3869" s="8" t="s">
        <v>528</v>
      </c>
      <c r="C3869" s="28" t="s">
        <v>993</v>
      </c>
      <c r="D3869" s="29">
        <v>2019</v>
      </c>
      <c r="E3869" s="29"/>
      <c r="F3869" s="29">
        <v>1</v>
      </c>
      <c r="G3869" s="29">
        <v>15</v>
      </c>
      <c r="H3869" s="29">
        <v>290</v>
      </c>
    </row>
    <row r="3870" spans="1:8" s="17" customFormat="1" ht="21" hidden="1" customHeight="1" outlineLevel="1" x14ac:dyDescent="0.25">
      <c r="A3870" s="20">
        <v>7117</v>
      </c>
      <c r="B3870" s="8" t="s">
        <v>528</v>
      </c>
      <c r="C3870" s="28" t="s">
        <v>994</v>
      </c>
      <c r="D3870" s="29">
        <v>2019</v>
      </c>
      <c r="E3870" s="29"/>
      <c r="F3870" s="29">
        <v>1</v>
      </c>
      <c r="G3870" s="29">
        <v>45</v>
      </c>
      <c r="H3870" s="29">
        <v>328.75900000000001</v>
      </c>
    </row>
    <row r="3871" spans="1:8" s="17" customFormat="1" ht="21" hidden="1" customHeight="1" outlineLevel="1" x14ac:dyDescent="0.25">
      <c r="A3871" s="20">
        <v>1143</v>
      </c>
      <c r="B3871" s="8" t="s">
        <v>528</v>
      </c>
      <c r="C3871" s="28" t="s">
        <v>995</v>
      </c>
      <c r="D3871" s="29">
        <v>2019</v>
      </c>
      <c r="E3871" s="29"/>
      <c r="F3871" s="29">
        <v>1</v>
      </c>
      <c r="G3871" s="29">
        <v>45.38</v>
      </c>
      <c r="H3871" s="29">
        <v>283.61700000000002</v>
      </c>
    </row>
    <row r="3872" spans="1:8" s="17" customFormat="1" ht="21" hidden="1" customHeight="1" outlineLevel="1" x14ac:dyDescent="0.25">
      <c r="A3872" s="20">
        <v>6870</v>
      </c>
      <c r="B3872" s="8" t="s">
        <v>528</v>
      </c>
      <c r="C3872" s="28" t="s">
        <v>954</v>
      </c>
      <c r="D3872" s="29">
        <v>2019</v>
      </c>
      <c r="E3872" s="29"/>
      <c r="F3872" s="29">
        <v>1</v>
      </c>
      <c r="G3872" s="29">
        <v>47</v>
      </c>
      <c r="H3872" s="29">
        <v>329.36700000000002</v>
      </c>
    </row>
    <row r="3873" spans="1:8" s="17" customFormat="1" ht="21" hidden="1" customHeight="1" outlineLevel="1" x14ac:dyDescent="0.25">
      <c r="A3873" s="20">
        <v>6882</v>
      </c>
      <c r="B3873" s="8" t="s">
        <v>528</v>
      </c>
      <c r="C3873" s="28" t="s">
        <v>1920</v>
      </c>
      <c r="D3873" s="29">
        <v>2019</v>
      </c>
      <c r="E3873" s="29"/>
      <c r="F3873" s="29">
        <v>1</v>
      </c>
      <c r="G3873" s="29">
        <v>50</v>
      </c>
      <c r="H3873" s="29">
        <v>300.88</v>
      </c>
    </row>
    <row r="3874" spans="1:8" s="17" customFormat="1" ht="21" hidden="1" customHeight="1" outlineLevel="1" x14ac:dyDescent="0.25">
      <c r="A3874" s="20">
        <v>6869</v>
      </c>
      <c r="B3874" s="8" t="s">
        <v>528</v>
      </c>
      <c r="C3874" s="28" t="s">
        <v>951</v>
      </c>
      <c r="D3874" s="29">
        <v>2019</v>
      </c>
      <c r="E3874" s="29"/>
      <c r="F3874" s="29">
        <v>1</v>
      </c>
      <c r="G3874" s="29">
        <v>50</v>
      </c>
      <c r="H3874" s="29">
        <v>240.42500000000001</v>
      </c>
    </row>
    <row r="3875" spans="1:8" s="17" customFormat="1" ht="21" hidden="1" customHeight="1" outlineLevel="1" x14ac:dyDescent="0.25">
      <c r="A3875" s="20">
        <v>1801</v>
      </c>
      <c r="B3875" s="8" t="s">
        <v>528</v>
      </c>
      <c r="C3875" s="28" t="s">
        <v>998</v>
      </c>
      <c r="D3875" s="29">
        <v>2019</v>
      </c>
      <c r="E3875" s="29"/>
      <c r="F3875" s="29">
        <v>1</v>
      </c>
      <c r="G3875" s="29">
        <v>80</v>
      </c>
      <c r="H3875" s="29">
        <v>225.977</v>
      </c>
    </row>
    <row r="3876" spans="1:8" s="17" customFormat="1" ht="21" hidden="1" customHeight="1" outlineLevel="1" x14ac:dyDescent="0.25">
      <c r="A3876" s="20">
        <v>2189</v>
      </c>
      <c r="B3876" s="8" t="s">
        <v>528</v>
      </c>
      <c r="C3876" s="28" t="s">
        <v>999</v>
      </c>
      <c r="D3876" s="29">
        <v>2019</v>
      </c>
      <c r="E3876" s="29"/>
      <c r="F3876" s="29">
        <v>1</v>
      </c>
      <c r="G3876" s="29">
        <v>27</v>
      </c>
      <c r="H3876" s="29">
        <v>338.726</v>
      </c>
    </row>
    <row r="3877" spans="1:8" s="17" customFormat="1" ht="21" hidden="1" customHeight="1" outlineLevel="1" x14ac:dyDescent="0.25">
      <c r="A3877" s="20">
        <v>7149</v>
      </c>
      <c r="B3877" s="8" t="s">
        <v>528</v>
      </c>
      <c r="C3877" s="28" t="s">
        <v>1001</v>
      </c>
      <c r="D3877" s="29">
        <v>2019</v>
      </c>
      <c r="E3877" s="29"/>
      <c r="F3877" s="29">
        <v>1</v>
      </c>
      <c r="G3877" s="29">
        <v>55.7</v>
      </c>
      <c r="H3877" s="29">
        <v>437.38099999999997</v>
      </c>
    </row>
    <row r="3878" spans="1:8" s="17" customFormat="1" ht="21" hidden="1" customHeight="1" outlineLevel="1" x14ac:dyDescent="0.25">
      <c r="A3878" s="20">
        <v>7152</v>
      </c>
      <c r="B3878" s="8" t="s">
        <v>528</v>
      </c>
      <c r="C3878" s="28" t="s">
        <v>1004</v>
      </c>
      <c r="D3878" s="29">
        <v>2019</v>
      </c>
      <c r="E3878" s="29"/>
      <c r="F3878" s="29">
        <v>1</v>
      </c>
      <c r="G3878" s="29">
        <v>55</v>
      </c>
      <c r="H3878" s="29">
        <v>294.02255000000002</v>
      </c>
    </row>
    <row r="3879" spans="1:8" s="17" customFormat="1" ht="21" hidden="1" customHeight="1" outlineLevel="1" x14ac:dyDescent="0.25">
      <c r="A3879" s="20">
        <v>7153</v>
      </c>
      <c r="B3879" s="8" t="s">
        <v>528</v>
      </c>
      <c r="C3879" s="28" t="s">
        <v>1005</v>
      </c>
      <c r="D3879" s="29">
        <v>2019</v>
      </c>
      <c r="E3879" s="29"/>
      <c r="F3879" s="29">
        <v>1</v>
      </c>
      <c r="G3879" s="29">
        <v>60</v>
      </c>
      <c r="H3879" s="29">
        <v>463</v>
      </c>
    </row>
    <row r="3880" spans="1:8" s="17" customFormat="1" ht="21" hidden="1" customHeight="1" outlineLevel="1" x14ac:dyDescent="0.25">
      <c r="A3880" s="20">
        <v>7154</v>
      </c>
      <c r="B3880" s="8" t="s">
        <v>528</v>
      </c>
      <c r="C3880" s="28" t="s">
        <v>1006</v>
      </c>
      <c r="D3880" s="29">
        <v>2019</v>
      </c>
      <c r="E3880" s="29"/>
      <c r="F3880" s="29">
        <v>1</v>
      </c>
      <c r="G3880" s="29">
        <v>50</v>
      </c>
      <c r="H3880" s="29">
        <v>138.64850000000001</v>
      </c>
    </row>
    <row r="3881" spans="1:8" s="17" customFormat="1" ht="21" hidden="1" customHeight="1" outlineLevel="1" x14ac:dyDescent="0.25">
      <c r="A3881" s="20">
        <v>2011</v>
      </c>
      <c r="B3881" s="8" t="s">
        <v>528</v>
      </c>
      <c r="C3881" s="28" t="s">
        <v>1009</v>
      </c>
      <c r="D3881" s="29">
        <v>2019</v>
      </c>
      <c r="E3881" s="29"/>
      <c r="F3881" s="29">
        <v>1</v>
      </c>
      <c r="G3881" s="29">
        <v>80</v>
      </c>
      <c r="H3881" s="29">
        <v>274.73599999999999</v>
      </c>
    </row>
    <row r="3882" spans="1:8" s="17" customFormat="1" ht="21" hidden="1" customHeight="1" outlineLevel="1" x14ac:dyDescent="0.25">
      <c r="A3882" s="20">
        <v>7133</v>
      </c>
      <c r="B3882" s="8" t="s">
        <v>528</v>
      </c>
      <c r="C3882" s="28" t="s">
        <v>1010</v>
      </c>
      <c r="D3882" s="29">
        <v>2019</v>
      </c>
      <c r="E3882" s="29"/>
      <c r="F3882" s="29">
        <v>1</v>
      </c>
      <c r="G3882" s="29">
        <v>52</v>
      </c>
      <c r="H3882" s="29">
        <v>312.31200000000001</v>
      </c>
    </row>
    <row r="3883" spans="1:8" s="17" customFormat="1" ht="21" hidden="1" customHeight="1" outlineLevel="1" x14ac:dyDescent="0.25">
      <c r="A3883" s="20">
        <v>180</v>
      </c>
      <c r="B3883" s="8" t="s">
        <v>528</v>
      </c>
      <c r="C3883" s="28" t="s">
        <v>659</v>
      </c>
      <c r="D3883" s="29">
        <v>2020</v>
      </c>
      <c r="E3883" s="29"/>
      <c r="F3883" s="29">
        <v>1</v>
      </c>
      <c r="G3883" s="29">
        <v>45</v>
      </c>
      <c r="H3883" s="29">
        <v>443.88625999999999</v>
      </c>
    </row>
    <row r="3884" spans="1:8" s="17" customFormat="1" ht="21" hidden="1" customHeight="1" outlineLevel="1" x14ac:dyDescent="0.25">
      <c r="A3884" s="20">
        <v>479</v>
      </c>
      <c r="B3884" s="8" t="s">
        <v>528</v>
      </c>
      <c r="C3884" s="28" t="s">
        <v>556</v>
      </c>
      <c r="D3884" s="29">
        <v>2020</v>
      </c>
      <c r="E3884" s="29"/>
      <c r="F3884" s="29">
        <v>1</v>
      </c>
      <c r="G3884" s="29">
        <v>50</v>
      </c>
      <c r="H3884" s="29">
        <v>526.47568999999999</v>
      </c>
    </row>
    <row r="3885" spans="1:8" s="17" customFormat="1" ht="21" hidden="1" customHeight="1" outlineLevel="1" x14ac:dyDescent="0.25">
      <c r="A3885" s="20">
        <v>560</v>
      </c>
      <c r="B3885" s="8" t="s">
        <v>528</v>
      </c>
      <c r="C3885" s="28" t="s">
        <v>783</v>
      </c>
      <c r="D3885" s="29">
        <v>2020</v>
      </c>
      <c r="E3885" s="29"/>
      <c r="F3885" s="29">
        <v>1</v>
      </c>
      <c r="G3885" s="29">
        <v>15</v>
      </c>
      <c r="H3885" s="29">
        <v>245.14100999999999</v>
      </c>
    </row>
    <row r="3886" spans="1:8" s="17" customFormat="1" ht="21" hidden="1" customHeight="1" outlineLevel="1" x14ac:dyDescent="0.25">
      <c r="A3886" s="20">
        <v>1600</v>
      </c>
      <c r="B3886" s="8" t="s">
        <v>528</v>
      </c>
      <c r="C3886" s="28" t="s">
        <v>784</v>
      </c>
      <c r="D3886" s="29">
        <v>2020</v>
      </c>
      <c r="E3886" s="29"/>
      <c r="F3886" s="29">
        <v>1</v>
      </c>
      <c r="G3886" s="29">
        <v>15</v>
      </c>
      <c r="H3886" s="29">
        <v>386.87168000000003</v>
      </c>
    </row>
    <row r="3887" spans="1:8" s="17" customFormat="1" ht="21" hidden="1" customHeight="1" outlineLevel="1" x14ac:dyDescent="0.25">
      <c r="A3887" s="20">
        <v>1518</v>
      </c>
      <c r="B3887" s="8" t="s">
        <v>528</v>
      </c>
      <c r="C3887" s="28" t="s">
        <v>718</v>
      </c>
      <c r="D3887" s="29">
        <v>2020</v>
      </c>
      <c r="E3887" s="29"/>
      <c r="F3887" s="29">
        <v>1</v>
      </c>
      <c r="G3887" s="29">
        <v>23.8</v>
      </c>
      <c r="H3887" s="29">
        <v>305.94977999999998</v>
      </c>
    </row>
    <row r="3888" spans="1:8" s="17" customFormat="1" ht="21" hidden="1" customHeight="1" outlineLevel="1" x14ac:dyDescent="0.25">
      <c r="A3888" s="20">
        <v>1526</v>
      </c>
      <c r="B3888" s="8" t="s">
        <v>528</v>
      </c>
      <c r="C3888" s="28" t="s">
        <v>722</v>
      </c>
      <c r="D3888" s="29">
        <v>2020</v>
      </c>
      <c r="E3888" s="29"/>
      <c r="F3888" s="29">
        <v>1</v>
      </c>
      <c r="G3888" s="29">
        <v>15</v>
      </c>
      <c r="H3888" s="29">
        <v>347.16503</v>
      </c>
    </row>
    <row r="3889" spans="1:8" s="17" customFormat="1" ht="21" hidden="1" customHeight="1" outlineLevel="1" x14ac:dyDescent="0.25">
      <c r="A3889" s="20">
        <v>1525</v>
      </c>
      <c r="B3889" s="8" t="s">
        <v>528</v>
      </c>
      <c r="C3889" s="28" t="s">
        <v>762</v>
      </c>
      <c r="D3889" s="29">
        <v>2020</v>
      </c>
      <c r="E3889" s="29"/>
      <c r="F3889" s="29">
        <v>1</v>
      </c>
      <c r="G3889" s="29">
        <v>30</v>
      </c>
      <c r="H3889" s="29">
        <v>254.07364000000001</v>
      </c>
    </row>
    <row r="3890" spans="1:8" s="17" customFormat="1" ht="21" hidden="1" customHeight="1" outlineLevel="1" x14ac:dyDescent="0.25">
      <c r="A3890" s="20">
        <v>857</v>
      </c>
      <c r="B3890" s="8" t="s">
        <v>528</v>
      </c>
      <c r="C3890" s="28" t="s">
        <v>866</v>
      </c>
      <c r="D3890" s="29">
        <v>2020</v>
      </c>
      <c r="E3890" s="29"/>
      <c r="F3890" s="29">
        <v>1</v>
      </c>
      <c r="G3890" s="29">
        <v>15</v>
      </c>
      <c r="H3890" s="29">
        <v>730</v>
      </c>
    </row>
    <row r="3891" spans="1:8" s="17" customFormat="1" ht="21" hidden="1" customHeight="1" outlineLevel="1" x14ac:dyDescent="0.25">
      <c r="A3891" s="20">
        <v>582</v>
      </c>
      <c r="B3891" s="8" t="s">
        <v>528</v>
      </c>
      <c r="C3891" s="28" t="s">
        <v>1325</v>
      </c>
      <c r="D3891" s="29">
        <v>2020</v>
      </c>
      <c r="E3891" s="29"/>
      <c r="F3891" s="29">
        <v>1</v>
      </c>
      <c r="G3891" s="29">
        <v>15</v>
      </c>
      <c r="H3891" s="29">
        <v>768</v>
      </c>
    </row>
    <row r="3892" spans="1:8" s="17" customFormat="1" ht="21" hidden="1" customHeight="1" outlineLevel="1" x14ac:dyDescent="0.25">
      <c r="A3892" s="20">
        <v>944</v>
      </c>
      <c r="B3892" s="8" t="s">
        <v>528</v>
      </c>
      <c r="C3892" s="28" t="s">
        <v>1344</v>
      </c>
      <c r="D3892" s="29">
        <v>2020</v>
      </c>
      <c r="E3892" s="29"/>
      <c r="F3892" s="29">
        <v>1</v>
      </c>
      <c r="G3892" s="29">
        <v>16.5</v>
      </c>
      <c r="H3892" s="29">
        <v>751</v>
      </c>
    </row>
    <row r="3893" spans="1:8" s="17" customFormat="1" ht="21" hidden="1" customHeight="1" outlineLevel="1" x14ac:dyDescent="0.25">
      <c r="A3893" s="20">
        <v>555</v>
      </c>
      <c r="B3893" s="8" t="s">
        <v>528</v>
      </c>
      <c r="C3893" s="28" t="s">
        <v>1354</v>
      </c>
      <c r="D3893" s="29">
        <v>2020</v>
      </c>
      <c r="E3893" s="29"/>
      <c r="F3893" s="29">
        <v>1</v>
      </c>
      <c r="G3893" s="29">
        <v>14</v>
      </c>
      <c r="H3893" s="29">
        <v>756</v>
      </c>
    </row>
    <row r="3894" spans="1:8" s="17" customFormat="1" ht="21" hidden="1" customHeight="1" outlineLevel="1" x14ac:dyDescent="0.25">
      <c r="A3894" s="20">
        <v>954</v>
      </c>
      <c r="B3894" s="8" t="s">
        <v>528</v>
      </c>
      <c r="C3894" s="28" t="s">
        <v>1355</v>
      </c>
      <c r="D3894" s="29">
        <v>2020</v>
      </c>
      <c r="E3894" s="29"/>
      <c r="F3894" s="29">
        <v>1</v>
      </c>
      <c r="G3894" s="29">
        <v>15</v>
      </c>
      <c r="H3894" s="29">
        <v>793</v>
      </c>
    </row>
    <row r="3895" spans="1:8" s="17" customFormat="1" ht="21" hidden="1" customHeight="1" outlineLevel="1" x14ac:dyDescent="0.25">
      <c r="A3895" s="20">
        <v>1750</v>
      </c>
      <c r="B3895" s="8" t="s">
        <v>528</v>
      </c>
      <c r="C3895" s="28" t="s">
        <v>881</v>
      </c>
      <c r="D3895" s="29">
        <v>2020</v>
      </c>
      <c r="E3895" s="29"/>
      <c r="F3895" s="29">
        <v>1</v>
      </c>
      <c r="G3895" s="29">
        <v>50</v>
      </c>
      <c r="H3895" s="29">
        <v>421.685</v>
      </c>
    </row>
    <row r="3896" spans="1:8" s="17" customFormat="1" ht="21" hidden="1" customHeight="1" outlineLevel="1" x14ac:dyDescent="0.25">
      <c r="A3896" s="20">
        <v>1744</v>
      </c>
      <c r="B3896" s="8" t="s">
        <v>528</v>
      </c>
      <c r="C3896" s="28" t="s">
        <v>889</v>
      </c>
      <c r="D3896" s="29">
        <v>2020</v>
      </c>
      <c r="E3896" s="29"/>
      <c r="F3896" s="29">
        <v>1</v>
      </c>
      <c r="G3896" s="29">
        <v>63</v>
      </c>
      <c r="H3896" s="29">
        <v>678.69399999999996</v>
      </c>
    </row>
    <row r="3897" spans="1:8" s="17" customFormat="1" ht="21" hidden="1" customHeight="1" outlineLevel="1" x14ac:dyDescent="0.25">
      <c r="A3897" s="20">
        <v>471</v>
      </c>
      <c r="B3897" s="8" t="s">
        <v>528</v>
      </c>
      <c r="C3897" s="28" t="s">
        <v>890</v>
      </c>
      <c r="D3897" s="29">
        <v>2020</v>
      </c>
      <c r="E3897" s="29"/>
      <c r="F3897" s="29">
        <v>1</v>
      </c>
      <c r="G3897" s="29">
        <v>60</v>
      </c>
      <c r="H3897" s="29">
        <v>481.245</v>
      </c>
    </row>
    <row r="3898" spans="1:8" s="17" customFormat="1" ht="21" hidden="1" customHeight="1" outlineLevel="1" x14ac:dyDescent="0.25">
      <c r="A3898" s="20">
        <v>1755</v>
      </c>
      <c r="B3898" s="8" t="s">
        <v>528</v>
      </c>
      <c r="C3898" s="28" t="s">
        <v>1029</v>
      </c>
      <c r="D3898" s="29">
        <v>2020</v>
      </c>
      <c r="E3898" s="29"/>
      <c r="F3898" s="29">
        <v>1</v>
      </c>
      <c r="G3898" s="29">
        <v>50</v>
      </c>
      <c r="H3898" s="29">
        <v>606.09400000000005</v>
      </c>
    </row>
    <row r="3899" spans="1:8" s="17" customFormat="1" ht="21" hidden="1" customHeight="1" outlineLevel="1" x14ac:dyDescent="0.25">
      <c r="A3899" s="20">
        <v>1748</v>
      </c>
      <c r="B3899" s="8" t="s">
        <v>528</v>
      </c>
      <c r="C3899" s="28" t="s">
        <v>1030</v>
      </c>
      <c r="D3899" s="29">
        <v>2020</v>
      </c>
      <c r="E3899" s="29"/>
      <c r="F3899" s="29">
        <v>1</v>
      </c>
      <c r="G3899" s="29">
        <v>15</v>
      </c>
      <c r="H3899" s="29">
        <v>504.22500000000002</v>
      </c>
    </row>
    <row r="3900" spans="1:8" s="17" customFormat="1" ht="21" hidden="1" customHeight="1" outlineLevel="1" x14ac:dyDescent="0.25">
      <c r="A3900" s="20">
        <v>104</v>
      </c>
      <c r="B3900" s="8" t="s">
        <v>528</v>
      </c>
      <c r="C3900" s="28" t="s">
        <v>898</v>
      </c>
      <c r="D3900" s="29">
        <v>2020</v>
      </c>
      <c r="E3900" s="29"/>
      <c r="F3900" s="29">
        <v>1</v>
      </c>
      <c r="G3900" s="29">
        <v>40</v>
      </c>
      <c r="H3900" s="29">
        <v>512.08799999999997</v>
      </c>
    </row>
    <row r="3901" spans="1:8" s="17" customFormat="1" ht="21" hidden="1" customHeight="1" outlineLevel="1" x14ac:dyDescent="0.25">
      <c r="A3901" s="20">
        <v>424</v>
      </c>
      <c r="B3901" s="8" t="s">
        <v>528</v>
      </c>
      <c r="C3901" s="28" t="s">
        <v>1032</v>
      </c>
      <c r="D3901" s="29">
        <v>2020</v>
      </c>
      <c r="E3901" s="29"/>
      <c r="F3901" s="29">
        <v>1</v>
      </c>
      <c r="G3901" s="29">
        <v>80</v>
      </c>
      <c r="H3901" s="29">
        <v>503.51</v>
      </c>
    </row>
    <row r="3902" spans="1:8" s="17" customFormat="1" ht="21" hidden="1" customHeight="1" outlineLevel="1" x14ac:dyDescent="0.25">
      <c r="A3902" s="20">
        <v>794</v>
      </c>
      <c r="B3902" s="8" t="s">
        <v>528</v>
      </c>
      <c r="C3902" s="28" t="s">
        <v>899</v>
      </c>
      <c r="D3902" s="29">
        <v>2020</v>
      </c>
      <c r="E3902" s="29"/>
      <c r="F3902" s="29">
        <v>1</v>
      </c>
      <c r="G3902" s="29">
        <v>15</v>
      </c>
      <c r="H3902" s="29">
        <v>478.36799999999999</v>
      </c>
    </row>
    <row r="3903" spans="1:8" s="17" customFormat="1" ht="21" hidden="1" customHeight="1" outlineLevel="1" x14ac:dyDescent="0.25">
      <c r="A3903" s="20">
        <v>232</v>
      </c>
      <c r="B3903" s="8" t="s">
        <v>528</v>
      </c>
      <c r="C3903" s="28" t="s">
        <v>1034</v>
      </c>
      <c r="D3903" s="29">
        <v>2020</v>
      </c>
      <c r="E3903" s="29"/>
      <c r="F3903" s="29">
        <v>1</v>
      </c>
      <c r="G3903" s="29">
        <v>30</v>
      </c>
      <c r="H3903" s="29">
        <v>569.89800000000002</v>
      </c>
    </row>
    <row r="3904" spans="1:8" s="17" customFormat="1" ht="21" hidden="1" customHeight="1" outlineLevel="1" x14ac:dyDescent="0.25">
      <c r="A3904" s="20">
        <v>1737</v>
      </c>
      <c r="B3904" s="8" t="s">
        <v>528</v>
      </c>
      <c r="C3904" s="28" t="s">
        <v>902</v>
      </c>
      <c r="D3904" s="29">
        <v>2020</v>
      </c>
      <c r="E3904" s="29"/>
      <c r="F3904" s="29">
        <v>1</v>
      </c>
      <c r="G3904" s="29">
        <v>50</v>
      </c>
      <c r="H3904" s="29">
        <v>119.624</v>
      </c>
    </row>
    <row r="3905" spans="1:8" s="17" customFormat="1" ht="21" hidden="1" customHeight="1" outlineLevel="1" x14ac:dyDescent="0.25">
      <c r="A3905" s="20">
        <v>1738</v>
      </c>
      <c r="B3905" s="8" t="s">
        <v>528</v>
      </c>
      <c r="C3905" s="28" t="s">
        <v>904</v>
      </c>
      <c r="D3905" s="29">
        <v>2020</v>
      </c>
      <c r="E3905" s="29"/>
      <c r="F3905" s="29">
        <v>1</v>
      </c>
      <c r="G3905" s="29">
        <v>50</v>
      </c>
      <c r="H3905" s="29">
        <v>590.75300000000004</v>
      </c>
    </row>
    <row r="3906" spans="1:8" s="17" customFormat="1" ht="21" hidden="1" customHeight="1" outlineLevel="1" x14ac:dyDescent="0.25">
      <c r="A3906" s="20">
        <v>1622</v>
      </c>
      <c r="B3906" s="8" t="s">
        <v>528</v>
      </c>
      <c r="C3906" s="28" t="s">
        <v>915</v>
      </c>
      <c r="D3906" s="29">
        <v>2020</v>
      </c>
      <c r="E3906" s="29"/>
      <c r="F3906" s="29">
        <v>1</v>
      </c>
      <c r="G3906" s="29">
        <v>75</v>
      </c>
      <c r="H3906" s="29">
        <v>458.56599999999997</v>
      </c>
    </row>
    <row r="3907" spans="1:8" s="17" customFormat="1" ht="21" hidden="1" customHeight="1" outlineLevel="1" x14ac:dyDescent="0.25">
      <c r="A3907" s="20">
        <v>610</v>
      </c>
      <c r="B3907" s="8" t="s">
        <v>528</v>
      </c>
      <c r="C3907" s="28" t="s">
        <v>1039</v>
      </c>
      <c r="D3907" s="29">
        <v>2020</v>
      </c>
      <c r="E3907" s="29"/>
      <c r="F3907" s="29">
        <v>1</v>
      </c>
      <c r="G3907" s="29">
        <v>60</v>
      </c>
      <c r="H3907" s="29">
        <v>534.59199999999998</v>
      </c>
    </row>
    <row r="3908" spans="1:8" s="17" customFormat="1" ht="21" hidden="1" customHeight="1" outlineLevel="1" x14ac:dyDescent="0.25">
      <c r="A3908" s="20">
        <v>674</v>
      </c>
      <c r="B3908" s="8" t="s">
        <v>528</v>
      </c>
      <c r="C3908" s="28" t="s">
        <v>1042</v>
      </c>
      <c r="D3908" s="29">
        <v>2020</v>
      </c>
      <c r="E3908" s="29"/>
      <c r="F3908" s="29">
        <v>1</v>
      </c>
      <c r="G3908" s="29">
        <v>35</v>
      </c>
      <c r="H3908" s="29">
        <v>538.53599999999994</v>
      </c>
    </row>
    <row r="3909" spans="1:8" s="17" customFormat="1" ht="21" hidden="1" customHeight="1" outlineLevel="1" x14ac:dyDescent="0.25">
      <c r="A3909" s="20">
        <v>670</v>
      </c>
      <c r="B3909" s="8" t="s">
        <v>528</v>
      </c>
      <c r="C3909" s="28" t="s">
        <v>1043</v>
      </c>
      <c r="D3909" s="29">
        <v>2020</v>
      </c>
      <c r="E3909" s="29"/>
      <c r="F3909" s="29">
        <v>1</v>
      </c>
      <c r="G3909" s="29">
        <v>45</v>
      </c>
      <c r="H3909" s="29">
        <v>548.24599999999998</v>
      </c>
    </row>
    <row r="3910" spans="1:8" s="17" customFormat="1" ht="21" hidden="1" customHeight="1" outlineLevel="1" x14ac:dyDescent="0.25">
      <c r="A3910" s="20">
        <v>1663</v>
      </c>
      <c r="B3910" s="8" t="s">
        <v>528</v>
      </c>
      <c r="C3910" s="28" t="s">
        <v>1048</v>
      </c>
      <c r="D3910" s="29">
        <v>2020</v>
      </c>
      <c r="E3910" s="29"/>
      <c r="F3910" s="29">
        <v>1</v>
      </c>
      <c r="G3910" s="29">
        <v>50</v>
      </c>
      <c r="H3910" s="29">
        <v>537.96600000000001</v>
      </c>
    </row>
    <row r="3911" spans="1:8" s="17" customFormat="1" ht="21" hidden="1" customHeight="1" outlineLevel="1" x14ac:dyDescent="0.25">
      <c r="A3911" s="20">
        <v>1560</v>
      </c>
      <c r="B3911" s="8" t="s">
        <v>528</v>
      </c>
      <c r="C3911" s="28" t="s">
        <v>612</v>
      </c>
      <c r="D3911" s="29">
        <v>2020</v>
      </c>
      <c r="E3911" s="29"/>
      <c r="F3911" s="29">
        <v>1</v>
      </c>
      <c r="G3911" s="29">
        <v>15</v>
      </c>
      <c r="H3911" s="29">
        <v>424.44326000000001</v>
      </c>
    </row>
    <row r="3912" spans="1:8" s="17" customFormat="1" ht="21" hidden="1" customHeight="1" outlineLevel="1" x14ac:dyDescent="0.25">
      <c r="A3912" s="20">
        <v>1563</v>
      </c>
      <c r="B3912" s="8" t="s">
        <v>528</v>
      </c>
      <c r="C3912" s="28" t="s">
        <v>551</v>
      </c>
      <c r="D3912" s="29">
        <v>2020</v>
      </c>
      <c r="E3912" s="29"/>
      <c r="F3912" s="29">
        <v>1</v>
      </c>
      <c r="G3912" s="29">
        <v>15</v>
      </c>
      <c r="H3912" s="29">
        <v>376.19376</v>
      </c>
    </row>
    <row r="3913" spans="1:8" s="17" customFormat="1" ht="21" hidden="1" customHeight="1" outlineLevel="1" x14ac:dyDescent="0.25">
      <c r="A3913" s="20">
        <v>1562</v>
      </c>
      <c r="B3913" s="8" t="s">
        <v>528</v>
      </c>
      <c r="C3913" s="28" t="s">
        <v>552</v>
      </c>
      <c r="D3913" s="29">
        <v>2020</v>
      </c>
      <c r="E3913" s="29"/>
      <c r="F3913" s="29">
        <v>1</v>
      </c>
      <c r="G3913" s="29">
        <v>15</v>
      </c>
      <c r="H3913" s="29">
        <v>326.23018000000002</v>
      </c>
    </row>
    <row r="3914" spans="1:8" s="17" customFormat="1" ht="21" hidden="1" customHeight="1" outlineLevel="1" x14ac:dyDescent="0.25">
      <c r="A3914" s="20">
        <v>283</v>
      </c>
      <c r="B3914" s="8" t="s">
        <v>528</v>
      </c>
      <c r="C3914" s="28" t="s">
        <v>669</v>
      </c>
      <c r="D3914" s="29">
        <v>2020</v>
      </c>
      <c r="E3914" s="29"/>
      <c r="F3914" s="29">
        <v>1</v>
      </c>
      <c r="G3914" s="29">
        <v>30</v>
      </c>
      <c r="H3914" s="29">
        <v>363.38531999999998</v>
      </c>
    </row>
    <row r="3915" spans="1:8" s="17" customFormat="1" ht="21" hidden="1" customHeight="1" outlineLevel="1" x14ac:dyDescent="0.25">
      <c r="A3915" s="20">
        <v>354</v>
      </c>
      <c r="B3915" s="8" t="s">
        <v>528</v>
      </c>
      <c r="C3915" s="28" t="s">
        <v>679</v>
      </c>
      <c r="D3915" s="29">
        <v>2020</v>
      </c>
      <c r="E3915" s="29"/>
      <c r="F3915" s="29">
        <v>1</v>
      </c>
      <c r="G3915" s="29">
        <v>30</v>
      </c>
      <c r="H3915" s="29">
        <v>304.35863000000001</v>
      </c>
    </row>
    <row r="3916" spans="1:8" s="17" customFormat="1" ht="21" hidden="1" customHeight="1" outlineLevel="1" x14ac:dyDescent="0.25">
      <c r="A3916" s="20">
        <v>280</v>
      </c>
      <c r="B3916" s="8" t="s">
        <v>528</v>
      </c>
      <c r="C3916" s="28" t="s">
        <v>554</v>
      </c>
      <c r="D3916" s="29">
        <v>2020</v>
      </c>
      <c r="E3916" s="29"/>
      <c r="F3916" s="29">
        <v>1</v>
      </c>
      <c r="G3916" s="29">
        <v>15</v>
      </c>
      <c r="H3916" s="29">
        <v>297.90773999999999</v>
      </c>
    </row>
    <row r="3917" spans="1:8" s="17" customFormat="1" ht="21" hidden="1" customHeight="1" outlineLevel="1" x14ac:dyDescent="0.25">
      <c r="A3917" s="20">
        <v>1522</v>
      </c>
      <c r="B3917" s="8" t="s">
        <v>528</v>
      </c>
      <c r="C3917" s="28" t="s">
        <v>557</v>
      </c>
      <c r="D3917" s="29">
        <v>2020</v>
      </c>
      <c r="E3917" s="29"/>
      <c r="F3917" s="29">
        <v>1</v>
      </c>
      <c r="G3917" s="29">
        <v>25</v>
      </c>
      <c r="H3917" s="29">
        <v>422.30148000000003</v>
      </c>
    </row>
    <row r="3918" spans="1:8" s="17" customFormat="1" ht="21" hidden="1" customHeight="1" outlineLevel="1" x14ac:dyDescent="0.25">
      <c r="A3918" s="20">
        <v>565</v>
      </c>
      <c r="B3918" s="8" t="s">
        <v>528</v>
      </c>
      <c r="C3918" s="28" t="s">
        <v>558</v>
      </c>
      <c r="D3918" s="29">
        <v>2020</v>
      </c>
      <c r="E3918" s="29"/>
      <c r="F3918" s="29">
        <v>1</v>
      </c>
      <c r="G3918" s="29">
        <v>30</v>
      </c>
      <c r="H3918" s="29">
        <v>480.00819000000001</v>
      </c>
    </row>
    <row r="3919" spans="1:8" s="17" customFormat="1" ht="21" hidden="1" customHeight="1" outlineLevel="1" x14ac:dyDescent="0.25">
      <c r="A3919" s="20">
        <v>717</v>
      </c>
      <c r="B3919" s="8" t="s">
        <v>528</v>
      </c>
      <c r="C3919" s="28" t="s">
        <v>861</v>
      </c>
      <c r="D3919" s="29">
        <v>2020</v>
      </c>
      <c r="E3919" s="29"/>
      <c r="F3919" s="29">
        <v>1</v>
      </c>
      <c r="G3919" s="29">
        <v>50</v>
      </c>
      <c r="H3919" s="29">
        <v>410</v>
      </c>
    </row>
    <row r="3920" spans="1:8" s="17" customFormat="1" ht="21" hidden="1" customHeight="1" outlineLevel="1" x14ac:dyDescent="0.25">
      <c r="A3920" s="20">
        <v>1818</v>
      </c>
      <c r="B3920" s="8" t="s">
        <v>528</v>
      </c>
      <c r="C3920" s="28" t="s">
        <v>869</v>
      </c>
      <c r="D3920" s="29">
        <v>2020</v>
      </c>
      <c r="E3920" s="29"/>
      <c r="F3920" s="29">
        <v>1</v>
      </c>
      <c r="G3920" s="29">
        <v>50</v>
      </c>
      <c r="H3920" s="29">
        <v>853</v>
      </c>
    </row>
    <row r="3921" spans="1:8" s="17" customFormat="1" ht="21" hidden="1" customHeight="1" outlineLevel="1" x14ac:dyDescent="0.25">
      <c r="A3921" s="20">
        <v>1047</v>
      </c>
      <c r="B3921" s="8" t="s">
        <v>528</v>
      </c>
      <c r="C3921" s="28" t="s">
        <v>788</v>
      </c>
      <c r="D3921" s="29">
        <v>2020</v>
      </c>
      <c r="E3921" s="29"/>
      <c r="F3921" s="29">
        <v>1</v>
      </c>
      <c r="G3921" s="29">
        <v>40</v>
      </c>
      <c r="H3921" s="29">
        <v>278.25850000000003</v>
      </c>
    </row>
    <row r="3922" spans="1:8" s="17" customFormat="1" ht="21" hidden="1" customHeight="1" outlineLevel="1" x14ac:dyDescent="0.25">
      <c r="A3922" s="20">
        <v>123</v>
      </c>
      <c r="B3922" s="8" t="s">
        <v>528</v>
      </c>
      <c r="C3922" s="28" t="s">
        <v>919</v>
      </c>
      <c r="D3922" s="29">
        <v>2020</v>
      </c>
      <c r="E3922" s="29"/>
      <c r="F3922" s="29">
        <v>1</v>
      </c>
      <c r="G3922" s="29">
        <v>30</v>
      </c>
      <c r="H3922" s="29">
        <v>359.01900000000001</v>
      </c>
    </row>
    <row r="3923" spans="1:8" s="17" customFormat="1" ht="21" hidden="1" customHeight="1" outlineLevel="1" x14ac:dyDescent="0.25">
      <c r="A3923" s="20">
        <v>292</v>
      </c>
      <c r="B3923" s="8" t="s">
        <v>528</v>
      </c>
      <c r="C3923" s="28" t="s">
        <v>158</v>
      </c>
      <c r="D3923" s="29">
        <v>2020</v>
      </c>
      <c r="E3923" s="20"/>
      <c r="F3923" s="29">
        <v>1</v>
      </c>
      <c r="G3923" s="29">
        <v>45</v>
      </c>
      <c r="H3923" s="29">
        <v>480.63686999999999</v>
      </c>
    </row>
    <row r="3924" spans="1:8" s="17" customFormat="1" ht="21" hidden="1" customHeight="1" outlineLevel="1" x14ac:dyDescent="0.25">
      <c r="A3924" s="20">
        <v>1763</v>
      </c>
      <c r="B3924" s="8" t="s">
        <v>528</v>
      </c>
      <c r="C3924" s="28" t="s">
        <v>182</v>
      </c>
      <c r="D3924" s="29">
        <v>2020</v>
      </c>
      <c r="E3924" s="20"/>
      <c r="F3924" s="29">
        <v>1</v>
      </c>
      <c r="G3924" s="29">
        <v>45</v>
      </c>
      <c r="H3924" s="29">
        <v>416.32476000000003</v>
      </c>
    </row>
    <row r="3925" spans="1:8" s="17" customFormat="1" ht="21" hidden="1" customHeight="1" outlineLevel="1" x14ac:dyDescent="0.25">
      <c r="A3925" s="20">
        <v>1694</v>
      </c>
      <c r="B3925" s="8" t="s">
        <v>528</v>
      </c>
      <c r="C3925" s="28" t="s">
        <v>198</v>
      </c>
      <c r="D3925" s="29">
        <v>2020</v>
      </c>
      <c r="E3925" s="20"/>
      <c r="F3925" s="29">
        <v>1</v>
      </c>
      <c r="G3925" s="29">
        <v>30</v>
      </c>
      <c r="H3925" s="29">
        <v>257.00880999999998</v>
      </c>
    </row>
    <row r="3926" spans="1:8" s="17" customFormat="1" ht="21" hidden="1" customHeight="1" outlineLevel="1" x14ac:dyDescent="0.25">
      <c r="A3926" s="20">
        <v>1521</v>
      </c>
      <c r="B3926" s="8" t="s">
        <v>528</v>
      </c>
      <c r="C3926" s="28" t="s">
        <v>530</v>
      </c>
      <c r="D3926" s="29">
        <v>2020</v>
      </c>
      <c r="E3926" s="20"/>
      <c r="F3926" s="29">
        <v>1</v>
      </c>
      <c r="G3926" s="29">
        <v>15</v>
      </c>
      <c r="H3926" s="29">
        <v>258.52211999999997</v>
      </c>
    </row>
    <row r="3927" spans="1:8" s="17" customFormat="1" ht="21" hidden="1" customHeight="1" outlineLevel="1" x14ac:dyDescent="0.25">
      <c r="A3927" s="20">
        <v>786</v>
      </c>
      <c r="B3927" s="8" t="s">
        <v>528</v>
      </c>
      <c r="C3927" s="28" t="s">
        <v>370</v>
      </c>
      <c r="D3927" s="29">
        <v>2020</v>
      </c>
      <c r="E3927" s="20"/>
      <c r="F3927" s="29">
        <v>1</v>
      </c>
      <c r="G3927" s="29">
        <v>30</v>
      </c>
      <c r="H3927" s="29">
        <v>552.33399999999995</v>
      </c>
    </row>
    <row r="3928" spans="1:8" s="17" customFormat="1" ht="21" hidden="1" customHeight="1" outlineLevel="1" x14ac:dyDescent="0.25">
      <c r="A3928" s="20">
        <v>920</v>
      </c>
      <c r="B3928" s="8" t="s">
        <v>528</v>
      </c>
      <c r="C3928" s="28" t="s">
        <v>62</v>
      </c>
      <c r="D3928" s="29">
        <v>2020</v>
      </c>
      <c r="E3928" s="20"/>
      <c r="F3928" s="29">
        <v>1</v>
      </c>
      <c r="G3928" s="29">
        <v>15</v>
      </c>
      <c r="H3928" s="29">
        <v>407.41935000000001</v>
      </c>
    </row>
    <row r="3929" spans="1:8" s="17" customFormat="1" ht="32.25" hidden="1" customHeight="1" outlineLevel="1" x14ac:dyDescent="0.25">
      <c r="A3929" s="67">
        <v>9522</v>
      </c>
      <c r="B3929" s="8" t="s">
        <v>528</v>
      </c>
      <c r="C3929" s="28" t="s">
        <v>1989</v>
      </c>
      <c r="D3929" s="29">
        <v>2021</v>
      </c>
      <c r="E3929" s="29"/>
      <c r="F3929" s="29">
        <v>1</v>
      </c>
      <c r="G3929" s="29">
        <v>15</v>
      </c>
      <c r="H3929" s="29">
        <v>386.91</v>
      </c>
    </row>
    <row r="3930" spans="1:8" s="17" customFormat="1" ht="32.25" hidden="1" customHeight="1" outlineLevel="1" x14ac:dyDescent="0.25">
      <c r="A3930" s="67">
        <v>9733</v>
      </c>
      <c r="B3930" s="8" t="s">
        <v>528</v>
      </c>
      <c r="C3930" s="28" t="s">
        <v>1994</v>
      </c>
      <c r="D3930" s="29">
        <v>2021</v>
      </c>
      <c r="E3930" s="29"/>
      <c r="F3930" s="29">
        <v>1</v>
      </c>
      <c r="G3930" s="29">
        <v>15</v>
      </c>
      <c r="H3930" s="29">
        <v>343.74299999999999</v>
      </c>
    </row>
    <row r="3931" spans="1:8" s="17" customFormat="1" ht="32.25" hidden="1" customHeight="1" outlineLevel="1" x14ac:dyDescent="0.25">
      <c r="A3931" s="66">
        <v>1285</v>
      </c>
      <c r="B3931" s="8" t="s">
        <v>528</v>
      </c>
      <c r="C3931" s="28" t="s">
        <v>2151</v>
      </c>
      <c r="D3931" s="29">
        <v>2021</v>
      </c>
      <c r="E3931" s="29"/>
      <c r="F3931" s="29">
        <v>1</v>
      </c>
      <c r="G3931" s="29">
        <v>30</v>
      </c>
      <c r="H3931" s="29">
        <v>452.92338999999998</v>
      </c>
    </row>
    <row r="3932" spans="1:8" s="17" customFormat="1" ht="32.25" hidden="1" customHeight="1" outlineLevel="1" x14ac:dyDescent="0.25">
      <c r="A3932" s="67">
        <v>9650</v>
      </c>
      <c r="B3932" s="8" t="s">
        <v>528</v>
      </c>
      <c r="C3932" s="28" t="s">
        <v>2819</v>
      </c>
      <c r="D3932" s="29">
        <v>2021</v>
      </c>
      <c r="E3932" s="29"/>
      <c r="F3932" s="29">
        <v>1</v>
      </c>
      <c r="G3932" s="29">
        <v>70</v>
      </c>
      <c r="H3932" s="29">
        <v>827</v>
      </c>
    </row>
    <row r="3933" spans="1:8" s="17" customFormat="1" ht="32.25" hidden="1" customHeight="1" outlineLevel="1" x14ac:dyDescent="0.25">
      <c r="A3933" s="67">
        <v>9666</v>
      </c>
      <c r="B3933" s="8" t="s">
        <v>528</v>
      </c>
      <c r="C3933" s="28" t="s">
        <v>2681</v>
      </c>
      <c r="D3933" s="29">
        <v>2021</v>
      </c>
      <c r="E3933" s="29"/>
      <c r="F3933" s="29">
        <v>1</v>
      </c>
      <c r="G3933" s="29">
        <v>90</v>
      </c>
      <c r="H3933" s="29">
        <v>492</v>
      </c>
    </row>
    <row r="3934" spans="1:8" s="17" customFormat="1" ht="32.25" hidden="1" customHeight="1" outlineLevel="1" x14ac:dyDescent="0.25">
      <c r="A3934" s="66">
        <v>433</v>
      </c>
      <c r="B3934" s="8" t="s">
        <v>528</v>
      </c>
      <c r="C3934" s="28" t="s">
        <v>2067</v>
      </c>
      <c r="D3934" s="29">
        <v>2021</v>
      </c>
      <c r="E3934" s="29"/>
      <c r="F3934" s="29">
        <v>1</v>
      </c>
      <c r="G3934" s="29">
        <v>45</v>
      </c>
      <c r="H3934" s="29">
        <v>374.34100000000001</v>
      </c>
    </row>
    <row r="3935" spans="1:8" s="17" customFormat="1" ht="32.25" hidden="1" customHeight="1" outlineLevel="1" x14ac:dyDescent="0.25">
      <c r="A3935" s="67">
        <v>9369</v>
      </c>
      <c r="B3935" s="8" t="s">
        <v>528</v>
      </c>
      <c r="C3935" s="28" t="s">
        <v>2125</v>
      </c>
      <c r="D3935" s="29">
        <v>2021</v>
      </c>
      <c r="E3935" s="29"/>
      <c r="F3935" s="29">
        <v>1</v>
      </c>
      <c r="G3935" s="29">
        <v>75</v>
      </c>
      <c r="H3935" s="29">
        <v>387.637</v>
      </c>
    </row>
    <row r="3936" spans="1:8" s="17" customFormat="1" ht="32.25" hidden="1" customHeight="1" outlineLevel="1" x14ac:dyDescent="0.25">
      <c r="A3936" s="67">
        <v>9358</v>
      </c>
      <c r="B3936" s="8" t="s">
        <v>528</v>
      </c>
      <c r="C3936" s="54" t="s">
        <v>2126</v>
      </c>
      <c r="D3936" s="29">
        <v>2021</v>
      </c>
      <c r="E3936" s="29"/>
      <c r="F3936" s="29">
        <v>1</v>
      </c>
      <c r="G3936" s="29">
        <v>45</v>
      </c>
      <c r="H3936" s="29">
        <v>372.72399999999999</v>
      </c>
    </row>
    <row r="3937" spans="1:41" s="17" customFormat="1" ht="32.25" hidden="1" customHeight="1" outlineLevel="1" x14ac:dyDescent="0.25">
      <c r="A3937" s="67">
        <v>9373</v>
      </c>
      <c r="B3937" s="8" t="s">
        <v>528</v>
      </c>
      <c r="C3937" s="28" t="s">
        <v>2096</v>
      </c>
      <c r="D3937" s="29">
        <v>2021</v>
      </c>
      <c r="E3937" s="29"/>
      <c r="F3937" s="29">
        <v>1</v>
      </c>
      <c r="G3937" s="29">
        <v>25</v>
      </c>
      <c r="H3937" s="29">
        <v>456.21199999999999</v>
      </c>
    </row>
    <row r="3938" spans="1:41" s="17" customFormat="1" ht="32.25" hidden="1" customHeight="1" outlineLevel="1" x14ac:dyDescent="0.25">
      <c r="A3938" s="66">
        <v>3800</v>
      </c>
      <c r="B3938" s="8" t="s">
        <v>528</v>
      </c>
      <c r="C3938" s="28" t="s">
        <v>2131</v>
      </c>
      <c r="D3938" s="29">
        <v>2021</v>
      </c>
      <c r="E3938" s="29"/>
      <c r="F3938" s="29">
        <v>1</v>
      </c>
      <c r="G3938" s="29">
        <v>30</v>
      </c>
      <c r="H3938" s="29">
        <v>597.49199999999996</v>
      </c>
    </row>
    <row r="3939" spans="1:41" s="17" customFormat="1" ht="32.25" hidden="1" customHeight="1" outlineLevel="1" x14ac:dyDescent="0.25">
      <c r="A3939" s="67">
        <v>9359</v>
      </c>
      <c r="B3939" s="8" t="s">
        <v>528</v>
      </c>
      <c r="C3939" s="28" t="s">
        <v>2100</v>
      </c>
      <c r="D3939" s="29">
        <v>2021</v>
      </c>
      <c r="E3939" s="29"/>
      <c r="F3939" s="29">
        <v>1</v>
      </c>
      <c r="G3939" s="29">
        <v>60</v>
      </c>
      <c r="H3939" s="29">
        <v>546.12300000000005</v>
      </c>
    </row>
    <row r="3940" spans="1:41" s="17" customFormat="1" ht="32.25" hidden="1" customHeight="1" outlineLevel="1" x14ac:dyDescent="0.25">
      <c r="A3940" s="67">
        <v>9355</v>
      </c>
      <c r="B3940" s="8" t="s">
        <v>528</v>
      </c>
      <c r="C3940" s="28" t="s">
        <v>2101</v>
      </c>
      <c r="D3940" s="29">
        <v>2021</v>
      </c>
      <c r="E3940" s="29"/>
      <c r="F3940" s="29">
        <v>1</v>
      </c>
      <c r="G3940" s="29">
        <v>50</v>
      </c>
      <c r="H3940" s="29">
        <v>439.06200000000001</v>
      </c>
    </row>
    <row r="3941" spans="1:41" s="17" customFormat="1" ht="32.25" hidden="1" customHeight="1" outlineLevel="1" x14ac:dyDescent="0.25">
      <c r="A3941" s="67">
        <v>9572</v>
      </c>
      <c r="B3941" s="8" t="s">
        <v>528</v>
      </c>
      <c r="C3941" s="28" t="s">
        <v>2109</v>
      </c>
      <c r="D3941" s="29">
        <v>2021</v>
      </c>
      <c r="E3941" s="29"/>
      <c r="F3941" s="29">
        <v>2</v>
      </c>
      <c r="G3941" s="29">
        <v>60</v>
      </c>
      <c r="H3941" s="29">
        <v>969.37400000000002</v>
      </c>
    </row>
    <row r="3942" spans="1:41" s="17" customFormat="1" ht="32.25" hidden="1" customHeight="1" outlineLevel="1" x14ac:dyDescent="0.25">
      <c r="A3942" s="67">
        <v>9370</v>
      </c>
      <c r="B3942" s="8" t="s">
        <v>528</v>
      </c>
      <c r="C3942" s="28" t="s">
        <v>2203</v>
      </c>
      <c r="D3942" s="29">
        <v>2021</v>
      </c>
      <c r="E3942" s="29"/>
      <c r="F3942" s="29">
        <v>1</v>
      </c>
      <c r="G3942" s="29">
        <v>15</v>
      </c>
      <c r="H3942" s="29">
        <v>409.666</v>
      </c>
    </row>
    <row r="3943" spans="1:41" s="17" customFormat="1" ht="32.25" hidden="1" customHeight="1" outlineLevel="1" x14ac:dyDescent="0.25">
      <c r="A3943" s="67">
        <v>9371</v>
      </c>
      <c r="B3943" s="8" t="s">
        <v>528</v>
      </c>
      <c r="C3943" s="28" t="s">
        <v>2116</v>
      </c>
      <c r="D3943" s="29">
        <v>2021</v>
      </c>
      <c r="E3943" s="29"/>
      <c r="F3943" s="29">
        <v>1</v>
      </c>
      <c r="G3943" s="29">
        <v>30</v>
      </c>
      <c r="H3943" s="29">
        <v>434.77499999999998</v>
      </c>
    </row>
    <row r="3944" spans="1:41" s="17" customFormat="1" ht="32.25" hidden="1" customHeight="1" outlineLevel="1" x14ac:dyDescent="0.25">
      <c r="A3944" s="67">
        <v>9442</v>
      </c>
      <c r="B3944" s="8" t="s">
        <v>528</v>
      </c>
      <c r="C3944" s="28" t="s">
        <v>2132</v>
      </c>
      <c r="D3944" s="29">
        <v>2021</v>
      </c>
      <c r="E3944" s="29"/>
      <c r="F3944" s="29">
        <v>1</v>
      </c>
      <c r="G3944" s="29">
        <v>70</v>
      </c>
      <c r="H3944" s="29">
        <v>443.911</v>
      </c>
    </row>
    <row r="3945" spans="1:41" s="17" customFormat="1" ht="32.25" hidden="1" customHeight="1" outlineLevel="1" x14ac:dyDescent="0.25">
      <c r="A3945" s="66">
        <v>764</v>
      </c>
      <c r="B3945" s="8" t="s">
        <v>528</v>
      </c>
      <c r="C3945" s="28" t="s">
        <v>2691</v>
      </c>
      <c r="D3945" s="29">
        <v>2021</v>
      </c>
      <c r="E3945" s="29"/>
      <c r="F3945" s="29">
        <v>1</v>
      </c>
      <c r="G3945" s="29">
        <v>95</v>
      </c>
      <c r="H3945" s="29">
        <v>785.82695999999999</v>
      </c>
    </row>
    <row r="3946" spans="1:41" s="17" customFormat="1" ht="32.25" hidden="1" customHeight="1" outlineLevel="1" x14ac:dyDescent="0.25">
      <c r="A3946" s="67">
        <v>9487</v>
      </c>
      <c r="B3946" s="8" t="s">
        <v>528</v>
      </c>
      <c r="C3946" s="28" t="s">
        <v>2696</v>
      </c>
      <c r="D3946" s="29">
        <v>2021</v>
      </c>
      <c r="E3946" s="29"/>
      <c r="F3946" s="29">
        <v>1</v>
      </c>
      <c r="G3946" s="29">
        <v>45</v>
      </c>
      <c r="H3946" s="29">
        <v>803.11577999999997</v>
      </c>
    </row>
    <row r="3947" spans="1:41" s="17" customFormat="1" ht="32.25" hidden="1" customHeight="1" outlineLevel="1" x14ac:dyDescent="0.25">
      <c r="A3947" s="67">
        <v>9678</v>
      </c>
      <c r="B3947" s="8" t="s">
        <v>528</v>
      </c>
      <c r="C3947" s="28" t="s">
        <v>2697</v>
      </c>
      <c r="D3947" s="29">
        <v>2021</v>
      </c>
      <c r="E3947" s="29"/>
      <c r="F3947" s="29">
        <v>1</v>
      </c>
      <c r="G3947" s="29">
        <v>46</v>
      </c>
      <c r="H3947" s="29">
        <v>727.51543000000004</v>
      </c>
    </row>
    <row r="3948" spans="1:41" s="17" customFormat="1" ht="32.25" hidden="1" customHeight="1" outlineLevel="1" x14ac:dyDescent="0.25">
      <c r="A3948" s="67">
        <v>9641</v>
      </c>
      <c r="B3948" s="8" t="s">
        <v>531</v>
      </c>
      <c r="C3948" s="28" t="s">
        <v>2049</v>
      </c>
      <c r="D3948" s="29">
        <v>2021</v>
      </c>
      <c r="E3948" s="20"/>
      <c r="F3948" s="29">
        <v>1</v>
      </c>
      <c r="G3948" s="29">
        <v>30</v>
      </c>
      <c r="H3948" s="29">
        <v>427.71417000000002</v>
      </c>
    </row>
    <row r="3949" spans="1:41" s="17" customFormat="1" ht="32.25" hidden="1" customHeight="1" outlineLevel="1" x14ac:dyDescent="0.25">
      <c r="A3949" s="66">
        <v>969</v>
      </c>
      <c r="B3949" s="8" t="s">
        <v>528</v>
      </c>
      <c r="C3949" s="28" t="s">
        <v>2579</v>
      </c>
      <c r="D3949" s="29">
        <v>2021</v>
      </c>
      <c r="E3949" s="29"/>
      <c r="F3949" s="29">
        <v>1</v>
      </c>
      <c r="G3949" s="29">
        <v>15</v>
      </c>
      <c r="H3949" s="29">
        <v>643.87747999999999</v>
      </c>
    </row>
    <row r="3950" spans="1:41" s="17" customFormat="1" ht="32.25" hidden="1" customHeight="1" outlineLevel="1" x14ac:dyDescent="0.25">
      <c r="A3950" s="67">
        <v>9881</v>
      </c>
      <c r="B3950" s="8" t="s">
        <v>528</v>
      </c>
      <c r="C3950" s="28" t="s">
        <v>2806</v>
      </c>
      <c r="D3950" s="29">
        <v>2021</v>
      </c>
      <c r="E3950" s="29"/>
      <c r="F3950" s="29">
        <v>1</v>
      </c>
      <c r="G3950" s="29">
        <v>20</v>
      </c>
      <c r="H3950" s="29">
        <v>341.09696000000002</v>
      </c>
    </row>
    <row r="3951" spans="1:41" s="17" customFormat="1" ht="31.5" collapsed="1" x14ac:dyDescent="0.25">
      <c r="A3951" s="20"/>
      <c r="B3951" s="84" t="s">
        <v>528</v>
      </c>
      <c r="C3951" s="99" t="s">
        <v>4067</v>
      </c>
      <c r="D3951" s="92"/>
      <c r="E3951" s="84" t="s">
        <v>522</v>
      </c>
      <c r="F3951" s="92"/>
      <c r="G3951" s="92"/>
      <c r="H3951" s="92"/>
    </row>
    <row r="3952" spans="1:41" s="18" customFormat="1" ht="16.5" customHeight="1" x14ac:dyDescent="0.25">
      <c r="A3952" s="20"/>
      <c r="B3952" s="9" t="s">
        <v>528</v>
      </c>
      <c r="C3952" s="10" t="s">
        <v>1941</v>
      </c>
      <c r="D3952" s="25">
        <v>2019</v>
      </c>
      <c r="E3952" s="22"/>
      <c r="F3952" s="9">
        <f ca="1">SUMIF($D$3955:$H$3965,$D$3952,$F$3955:$F$3965)</f>
        <v>3</v>
      </c>
      <c r="G3952" s="9">
        <f ca="1">SUMIF($D$3955:$H$3965,$D$3952,$G$3955:$G$3965)</f>
        <v>60</v>
      </c>
      <c r="H3952" s="12">
        <f ca="1">SUMIF($D$3955:$H$3965,$D$3952,$H$3955:$H$3965)</f>
        <v>1057.8499999999999</v>
      </c>
      <c r="I3952" s="17"/>
      <c r="J3952" s="17"/>
      <c r="K3952" s="17"/>
      <c r="L3952" s="17"/>
      <c r="M3952" s="17"/>
      <c r="N3952" s="17"/>
      <c r="O3952" s="17"/>
      <c r="P3952" s="17"/>
      <c r="Q3952" s="17"/>
      <c r="R3952" s="17"/>
      <c r="S3952" s="17"/>
      <c r="T3952" s="17"/>
      <c r="U3952" s="17"/>
      <c r="V3952" s="17"/>
      <c r="W3952" s="17"/>
      <c r="X3952" s="17"/>
      <c r="Y3952" s="17"/>
      <c r="Z3952" s="17"/>
      <c r="AA3952" s="17"/>
      <c r="AB3952" s="17"/>
      <c r="AC3952" s="17"/>
      <c r="AD3952" s="17"/>
      <c r="AE3952" s="17"/>
      <c r="AF3952" s="17"/>
      <c r="AG3952" s="17"/>
      <c r="AH3952" s="17"/>
      <c r="AI3952" s="17"/>
      <c r="AJ3952" s="17"/>
      <c r="AK3952" s="17"/>
      <c r="AL3952" s="17"/>
      <c r="AM3952" s="17"/>
      <c r="AN3952" s="17"/>
      <c r="AO3952" s="17"/>
    </row>
    <row r="3953" spans="1:41" s="18" customFormat="1" ht="16.5" customHeight="1" x14ac:dyDescent="0.25">
      <c r="A3953" s="20"/>
      <c r="B3953" s="9" t="s">
        <v>528</v>
      </c>
      <c r="C3953" s="10" t="s">
        <v>1941</v>
      </c>
      <c r="D3953" s="25">
        <v>2020</v>
      </c>
      <c r="E3953" s="22"/>
      <c r="F3953" s="9">
        <f ca="1">SUMIF($D$3955:$H$3965,$D$3953,$F$3955:$F$3965)</f>
        <v>6</v>
      </c>
      <c r="G3953" s="9">
        <f ca="1">SUMIF($D$3955:$H$3965,$D$3953,$G$3955:$G$3965)</f>
        <v>430</v>
      </c>
      <c r="H3953" s="12">
        <f ca="1">SUMIF($D$3955:$H$3965,$D$3953,$H$3955:$H$3965)</f>
        <v>2982.0201999999999</v>
      </c>
      <c r="I3953" s="17"/>
      <c r="J3953" s="17"/>
      <c r="K3953" s="17"/>
      <c r="L3953" s="17"/>
      <c r="M3953" s="17"/>
      <c r="N3953" s="17"/>
      <c r="O3953" s="17"/>
      <c r="P3953" s="17"/>
      <c r="Q3953" s="17"/>
      <c r="R3953" s="17"/>
      <c r="S3953" s="17"/>
      <c r="T3953" s="17"/>
      <c r="U3953" s="17"/>
      <c r="V3953" s="17"/>
      <c r="W3953" s="17"/>
      <c r="X3953" s="17"/>
      <c r="Y3953" s="17"/>
      <c r="Z3953" s="17"/>
      <c r="AA3953" s="17"/>
      <c r="AB3953" s="17"/>
      <c r="AC3953" s="17"/>
      <c r="AD3953" s="17"/>
      <c r="AE3953" s="17"/>
      <c r="AF3953" s="17"/>
      <c r="AG3953" s="17"/>
      <c r="AH3953" s="17"/>
      <c r="AI3953" s="17"/>
      <c r="AJ3953" s="17"/>
      <c r="AK3953" s="17"/>
      <c r="AL3953" s="17"/>
      <c r="AM3953" s="17"/>
      <c r="AN3953" s="17"/>
      <c r="AO3953" s="17"/>
    </row>
    <row r="3954" spans="1:41" s="37" customFormat="1" ht="16.5" customHeight="1" x14ac:dyDescent="0.25">
      <c r="A3954" s="20"/>
      <c r="B3954" s="9" t="s">
        <v>528</v>
      </c>
      <c r="C3954" s="10" t="s">
        <v>1941</v>
      </c>
      <c r="D3954" s="25">
        <v>2021</v>
      </c>
      <c r="E3954" s="22"/>
      <c r="F3954" s="9">
        <f ca="1">SUMIF($D$3955:$H$3965,$D$3954,$F$3955:$F$3965)</f>
        <v>2</v>
      </c>
      <c r="G3954" s="9">
        <f ca="1">SUMIF($D$3955:$H$3965,$D$3954,$G$3955:$G$3965)</f>
        <v>75</v>
      </c>
      <c r="H3954" s="12">
        <f ca="1">SUMIF($D$3955:$H$3965,$D$3954,$H$3955:$H$3965)</f>
        <v>964</v>
      </c>
      <c r="I3954" s="17"/>
      <c r="J3954" s="17"/>
      <c r="K3954" s="17"/>
      <c r="L3954" s="17"/>
      <c r="M3954" s="17"/>
      <c r="N3954" s="17"/>
      <c r="O3954" s="17"/>
      <c r="P3954" s="17"/>
      <c r="Q3954" s="17"/>
      <c r="R3954" s="17"/>
      <c r="S3954" s="17"/>
      <c r="T3954" s="17"/>
      <c r="U3954" s="17"/>
      <c r="V3954" s="17"/>
      <c r="W3954" s="17"/>
      <c r="X3954" s="17"/>
      <c r="Y3954" s="17"/>
      <c r="Z3954" s="17"/>
      <c r="AA3954" s="17"/>
      <c r="AB3954" s="17"/>
      <c r="AC3954" s="17"/>
      <c r="AD3954" s="17"/>
      <c r="AE3954" s="17"/>
      <c r="AF3954" s="17"/>
      <c r="AG3954" s="17"/>
      <c r="AH3954" s="17"/>
      <c r="AI3954" s="17"/>
      <c r="AJ3954" s="17"/>
      <c r="AK3954" s="17"/>
      <c r="AL3954" s="17"/>
      <c r="AM3954" s="17"/>
      <c r="AN3954" s="17"/>
      <c r="AO3954" s="17"/>
    </row>
    <row r="3955" spans="1:41" s="17" customFormat="1" ht="31.5" hidden="1" customHeight="1" outlineLevel="1" x14ac:dyDescent="0.25">
      <c r="A3955" s="20">
        <v>763</v>
      </c>
      <c r="B3955" s="8" t="s">
        <v>528</v>
      </c>
      <c r="C3955" s="28" t="s">
        <v>206</v>
      </c>
      <c r="D3955" s="29">
        <v>2019</v>
      </c>
      <c r="E3955" s="20"/>
      <c r="F3955" s="29">
        <v>1</v>
      </c>
      <c r="G3955" s="29">
        <v>15</v>
      </c>
      <c r="H3955" s="29">
        <v>336.64</v>
      </c>
    </row>
    <row r="3956" spans="1:41" s="17" customFormat="1" ht="31.5" hidden="1" customHeight="1" outlineLevel="1" x14ac:dyDescent="0.25">
      <c r="A3956" s="20">
        <v>6829</v>
      </c>
      <c r="B3956" s="8" t="s">
        <v>528</v>
      </c>
      <c r="C3956" s="28" t="s">
        <v>959</v>
      </c>
      <c r="D3956" s="29">
        <v>2019</v>
      </c>
      <c r="E3956" s="20"/>
      <c r="F3956" s="29">
        <v>1</v>
      </c>
      <c r="G3956" s="29">
        <v>15</v>
      </c>
      <c r="H3956" s="29">
        <v>267.99599999999998</v>
      </c>
    </row>
    <row r="3957" spans="1:41" s="17" customFormat="1" ht="31.5" hidden="1" customHeight="1" outlineLevel="1" x14ac:dyDescent="0.25">
      <c r="A3957" s="20">
        <v>2528</v>
      </c>
      <c r="B3957" s="8" t="s">
        <v>528</v>
      </c>
      <c r="C3957" s="28" t="s">
        <v>966</v>
      </c>
      <c r="D3957" s="29">
        <v>2019</v>
      </c>
      <c r="E3957" s="20"/>
      <c r="F3957" s="29">
        <v>1</v>
      </c>
      <c r="G3957" s="29">
        <v>30</v>
      </c>
      <c r="H3957" s="29">
        <v>453.214</v>
      </c>
    </row>
    <row r="3958" spans="1:41" s="17" customFormat="1" ht="31.5" hidden="1" customHeight="1" outlineLevel="1" x14ac:dyDescent="0.25">
      <c r="A3958" s="20">
        <v>470</v>
      </c>
      <c r="B3958" s="8" t="s">
        <v>528</v>
      </c>
      <c r="C3958" s="28" t="s">
        <v>1333</v>
      </c>
      <c r="D3958" s="29">
        <v>2020</v>
      </c>
      <c r="E3958" s="20"/>
      <c r="F3958" s="29">
        <v>1</v>
      </c>
      <c r="G3958" s="29">
        <v>15</v>
      </c>
      <c r="H3958" s="29">
        <v>722</v>
      </c>
    </row>
    <row r="3959" spans="1:41" s="17" customFormat="1" ht="31.5" hidden="1" customHeight="1" outlineLevel="1" x14ac:dyDescent="0.25">
      <c r="A3959" s="20">
        <v>249</v>
      </c>
      <c r="B3959" s="8" t="s">
        <v>528</v>
      </c>
      <c r="C3959" s="28" t="s">
        <v>1024</v>
      </c>
      <c r="D3959" s="29">
        <v>2020</v>
      </c>
      <c r="E3959" s="20"/>
      <c r="F3959" s="29">
        <v>1</v>
      </c>
      <c r="G3959" s="29">
        <v>285</v>
      </c>
      <c r="H3959" s="29">
        <v>455.18900000000002</v>
      </c>
    </row>
    <row r="3960" spans="1:41" s="17" customFormat="1" ht="31.5" hidden="1" customHeight="1" outlineLevel="1" x14ac:dyDescent="0.25">
      <c r="A3960" s="20">
        <v>1723</v>
      </c>
      <c r="B3960" s="8" t="s">
        <v>528</v>
      </c>
      <c r="C3960" s="28" t="s">
        <v>1033</v>
      </c>
      <c r="D3960" s="29">
        <v>2020</v>
      </c>
      <c r="E3960" s="20"/>
      <c r="F3960" s="29">
        <v>1</v>
      </c>
      <c r="G3960" s="29">
        <v>15</v>
      </c>
      <c r="H3960" s="29">
        <v>469.755</v>
      </c>
    </row>
    <row r="3961" spans="1:41" s="17" customFormat="1" ht="31.5" hidden="1" customHeight="1" outlineLevel="1" x14ac:dyDescent="0.25">
      <c r="A3961" s="20">
        <v>1673</v>
      </c>
      <c r="B3961" s="8" t="s">
        <v>528</v>
      </c>
      <c r="C3961" s="28" t="s">
        <v>135</v>
      </c>
      <c r="D3961" s="29">
        <v>2020</v>
      </c>
      <c r="E3961" s="20"/>
      <c r="F3961" s="29">
        <v>1</v>
      </c>
      <c r="G3961" s="29">
        <v>40</v>
      </c>
      <c r="H3961" s="29">
        <v>402.7072</v>
      </c>
    </row>
    <row r="3962" spans="1:41" s="17" customFormat="1" ht="31.5" hidden="1" customHeight="1" outlineLevel="1" x14ac:dyDescent="0.25">
      <c r="A3962" s="20">
        <v>1721</v>
      </c>
      <c r="B3962" s="8" t="s">
        <v>528</v>
      </c>
      <c r="C3962" s="28" t="s">
        <v>365</v>
      </c>
      <c r="D3962" s="29">
        <v>2020</v>
      </c>
      <c r="E3962" s="20"/>
      <c r="F3962" s="29">
        <v>1</v>
      </c>
      <c r="G3962" s="29">
        <v>45</v>
      </c>
      <c r="H3962" s="29">
        <v>484.70100000000002</v>
      </c>
    </row>
    <row r="3963" spans="1:41" s="17" customFormat="1" ht="31.5" hidden="1" customHeight="1" outlineLevel="1" x14ac:dyDescent="0.25">
      <c r="A3963" s="20">
        <v>1759</v>
      </c>
      <c r="B3963" s="8" t="s">
        <v>528</v>
      </c>
      <c r="C3963" s="28" t="s">
        <v>366</v>
      </c>
      <c r="D3963" s="29">
        <v>2020</v>
      </c>
      <c r="E3963" s="20"/>
      <c r="F3963" s="29">
        <v>1</v>
      </c>
      <c r="G3963" s="29">
        <v>30</v>
      </c>
      <c r="H3963" s="29">
        <v>447.66800000000001</v>
      </c>
    </row>
    <row r="3964" spans="1:41" s="56" customFormat="1" ht="22.5" hidden="1" customHeight="1" outlineLevel="1" x14ac:dyDescent="0.25">
      <c r="A3964" s="67">
        <v>9609</v>
      </c>
      <c r="B3964" s="102" t="s">
        <v>528</v>
      </c>
      <c r="C3964" s="103" t="s">
        <v>2652</v>
      </c>
      <c r="D3964" s="29">
        <v>2021</v>
      </c>
      <c r="E3964" s="20"/>
      <c r="F3964" s="29">
        <v>1</v>
      </c>
      <c r="G3964" s="29">
        <v>25</v>
      </c>
      <c r="H3964" s="29">
        <v>469</v>
      </c>
    </row>
    <row r="3965" spans="1:41" s="56" customFormat="1" ht="22.5" hidden="1" customHeight="1" outlineLevel="1" x14ac:dyDescent="0.25">
      <c r="A3965" s="67">
        <v>9674</v>
      </c>
      <c r="B3965" s="102" t="s">
        <v>528</v>
      </c>
      <c r="C3965" s="103" t="s">
        <v>2428</v>
      </c>
      <c r="D3965" s="29">
        <v>2021</v>
      </c>
      <c r="E3965" s="20"/>
      <c r="F3965" s="29">
        <v>1</v>
      </c>
      <c r="G3965" s="29">
        <v>50</v>
      </c>
      <c r="H3965" s="29">
        <v>495</v>
      </c>
    </row>
    <row r="3966" spans="1:41" s="17" customFormat="1" ht="31.5" collapsed="1" x14ac:dyDescent="0.25">
      <c r="A3966" s="20"/>
      <c r="B3966" s="97" t="s">
        <v>531</v>
      </c>
      <c r="C3966" s="98" t="s">
        <v>4068</v>
      </c>
      <c r="D3966" s="96"/>
      <c r="E3966" s="101" t="s">
        <v>524</v>
      </c>
      <c r="F3966" s="96"/>
      <c r="G3966" s="96"/>
      <c r="H3966" s="96"/>
    </row>
    <row r="3967" spans="1:41" s="18" customFormat="1" ht="16.5" customHeight="1" x14ac:dyDescent="0.25">
      <c r="A3967" s="20"/>
      <c r="B3967" s="13" t="s">
        <v>531</v>
      </c>
      <c r="C3967" s="14" t="s">
        <v>1941</v>
      </c>
      <c r="D3967" s="26">
        <v>2019</v>
      </c>
      <c r="E3967" s="24"/>
      <c r="F3967" s="13">
        <f ca="1">SUMIF($D$3970:$H$4107,$D$3967,$F$3970:$F$4107)</f>
        <v>51</v>
      </c>
      <c r="G3967" s="13">
        <f ca="1">SUMIF($D$3970:$H$4107,$D$3967,$G$3970:$G$4107)</f>
        <v>2293.11</v>
      </c>
      <c r="H3967" s="16">
        <f ca="1">SUMIF($D$3970:$H$4107,$D$3967,$H$3970:$H$4107)</f>
        <v>25889.528590000002</v>
      </c>
      <c r="I3967" s="17"/>
      <c r="J3967" s="17"/>
      <c r="K3967" s="17"/>
      <c r="L3967" s="17"/>
      <c r="M3967" s="17"/>
      <c r="N3967" s="17"/>
      <c r="O3967" s="17"/>
      <c r="P3967" s="17"/>
      <c r="Q3967" s="17"/>
      <c r="R3967" s="17"/>
      <c r="S3967" s="17"/>
      <c r="T3967" s="17"/>
      <c r="U3967" s="17"/>
      <c r="V3967" s="17"/>
      <c r="W3967" s="17"/>
      <c r="X3967" s="17"/>
      <c r="Y3967" s="17"/>
      <c r="Z3967" s="17"/>
      <c r="AA3967" s="17"/>
      <c r="AB3967" s="17"/>
      <c r="AC3967" s="17"/>
      <c r="AD3967" s="17"/>
      <c r="AE3967" s="17"/>
      <c r="AF3967" s="17"/>
      <c r="AG3967" s="17"/>
      <c r="AH3967" s="17"/>
      <c r="AI3967" s="17"/>
      <c r="AJ3967" s="17"/>
      <c r="AK3967" s="17"/>
      <c r="AL3967" s="17"/>
      <c r="AM3967" s="17"/>
      <c r="AN3967" s="17"/>
      <c r="AO3967" s="17"/>
    </row>
    <row r="3968" spans="1:41" s="18" customFormat="1" ht="16.5" customHeight="1" x14ac:dyDescent="0.25">
      <c r="A3968" s="20"/>
      <c r="B3968" s="13" t="s">
        <v>531</v>
      </c>
      <c r="C3968" s="14" t="s">
        <v>1941</v>
      </c>
      <c r="D3968" s="26">
        <v>2020</v>
      </c>
      <c r="E3968" s="24"/>
      <c r="F3968" s="13">
        <f ca="1">SUMIF($D$3970:$H$4107,$D$3968,$F$3970:$F$4107)</f>
        <v>45</v>
      </c>
      <c r="G3968" s="16">
        <f ca="1">SUMIF($D$3970:$H$4107,$D$3968,$G$3970:$G$4107)</f>
        <v>1834.15</v>
      </c>
      <c r="H3968" s="16">
        <f ca="1">SUMIF($D$3970:$H$4107,$D$3968,$H$3970:$H$4107)</f>
        <v>26274.044739999998</v>
      </c>
      <c r="I3968" s="17"/>
      <c r="J3968" s="17"/>
      <c r="K3968" s="17"/>
      <c r="L3968" s="17"/>
      <c r="M3968" s="17"/>
      <c r="N3968" s="17"/>
      <c r="O3968" s="17"/>
      <c r="P3968" s="17"/>
      <c r="Q3968" s="17"/>
      <c r="R3968" s="17"/>
      <c r="S3968" s="17"/>
      <c r="T3968" s="17"/>
      <c r="U3968" s="17"/>
      <c r="V3968" s="17"/>
      <c r="W3968" s="17"/>
      <c r="X3968" s="17"/>
      <c r="Y3968" s="17"/>
      <c r="Z3968" s="17"/>
      <c r="AA3968" s="17"/>
      <c r="AB3968" s="17"/>
      <c r="AC3968" s="17"/>
      <c r="AD3968" s="17"/>
      <c r="AE3968" s="17"/>
      <c r="AF3968" s="17"/>
      <c r="AG3968" s="17"/>
      <c r="AH3968" s="17"/>
      <c r="AI3968" s="17"/>
      <c r="AJ3968" s="17"/>
      <c r="AK3968" s="17"/>
      <c r="AL3968" s="17"/>
      <c r="AM3968" s="17"/>
      <c r="AN3968" s="17"/>
      <c r="AO3968" s="17"/>
    </row>
    <row r="3969" spans="1:41" s="37" customFormat="1" ht="16.5" customHeight="1" x14ac:dyDescent="0.25">
      <c r="A3969" s="20"/>
      <c r="B3969" s="13" t="s">
        <v>531</v>
      </c>
      <c r="C3969" s="14" t="s">
        <v>1941</v>
      </c>
      <c r="D3969" s="26">
        <v>2021</v>
      </c>
      <c r="E3969" s="24"/>
      <c r="F3969" s="13">
        <f ca="1">SUMIF($D$3970:$H$4107,$D$3969,$F$3970:$F$4107)</f>
        <v>43</v>
      </c>
      <c r="G3969" s="16">
        <f ca="1">SUMIF($D$3970:$H$4107,$D$3969,$G$3970:$G$4107)</f>
        <v>1547</v>
      </c>
      <c r="H3969" s="16">
        <f ca="1">SUMIF($D$3970:$H$4107,$D$3969,$H$3970:$H$4107)</f>
        <v>23685.177499999998</v>
      </c>
      <c r="I3969" s="17"/>
      <c r="J3969" s="17"/>
      <c r="K3969" s="17"/>
      <c r="L3969" s="17"/>
      <c r="M3969" s="17"/>
      <c r="N3969" s="17"/>
      <c r="O3969" s="17"/>
      <c r="P3969" s="17"/>
      <c r="Q3969" s="17"/>
      <c r="R3969" s="17"/>
      <c r="S3969" s="17"/>
      <c r="T3969" s="17"/>
      <c r="U3969" s="17"/>
      <c r="V3969" s="17"/>
      <c r="W3969" s="17"/>
      <c r="X3969" s="17"/>
      <c r="Y3969" s="17"/>
      <c r="Z3969" s="17"/>
      <c r="AA3969" s="17"/>
      <c r="AB3969" s="17"/>
      <c r="AC3969" s="17"/>
      <c r="AD3969" s="17"/>
      <c r="AE3969" s="17"/>
      <c r="AF3969" s="17"/>
      <c r="AG3969" s="17"/>
      <c r="AH3969" s="17"/>
      <c r="AI3969" s="17"/>
      <c r="AJ3969" s="17"/>
      <c r="AK3969" s="17"/>
      <c r="AL3969" s="17"/>
      <c r="AM3969" s="17"/>
      <c r="AN3969" s="17"/>
      <c r="AO3969" s="17"/>
    </row>
    <row r="3970" spans="1:41" s="17" customFormat="1" ht="37.5" hidden="1" customHeight="1" outlineLevel="1" x14ac:dyDescent="0.25">
      <c r="A3970" s="20">
        <v>2256</v>
      </c>
      <c r="B3970" s="8" t="s">
        <v>531</v>
      </c>
      <c r="C3970" s="28" t="s">
        <v>406</v>
      </c>
      <c r="D3970" s="29">
        <v>2019</v>
      </c>
      <c r="E3970" s="20"/>
      <c r="F3970" s="29">
        <v>1</v>
      </c>
      <c r="G3970" s="29">
        <v>30</v>
      </c>
      <c r="H3970" s="29">
        <v>494.92200000000003</v>
      </c>
    </row>
    <row r="3971" spans="1:41" s="17" customFormat="1" ht="37.5" hidden="1" customHeight="1" outlineLevel="1" x14ac:dyDescent="0.25">
      <c r="A3971" s="20">
        <v>1537</v>
      </c>
      <c r="B3971" s="8" t="s">
        <v>531</v>
      </c>
      <c r="C3971" s="28" t="s">
        <v>412</v>
      </c>
      <c r="D3971" s="29">
        <v>2019</v>
      </c>
      <c r="E3971" s="20"/>
      <c r="F3971" s="29">
        <v>1</v>
      </c>
      <c r="G3971" s="29">
        <v>25</v>
      </c>
      <c r="H3971" s="29">
        <v>520.29700000000003</v>
      </c>
    </row>
    <row r="3972" spans="1:41" s="17" customFormat="1" ht="37.5" hidden="1" customHeight="1" outlineLevel="1" x14ac:dyDescent="0.25">
      <c r="A3972" s="20">
        <v>6706</v>
      </c>
      <c r="B3972" s="8" t="s">
        <v>531</v>
      </c>
      <c r="C3972" s="28" t="s">
        <v>414</v>
      </c>
      <c r="D3972" s="29">
        <v>2019</v>
      </c>
      <c r="E3972" s="20"/>
      <c r="F3972" s="29">
        <v>1</v>
      </c>
      <c r="G3972" s="29">
        <v>46.14</v>
      </c>
      <c r="H3972" s="29">
        <v>407.738</v>
      </c>
    </row>
    <row r="3973" spans="1:41" s="17" customFormat="1" ht="37.5" hidden="1" customHeight="1" outlineLevel="1" x14ac:dyDescent="0.25">
      <c r="A3973" s="20">
        <v>6707</v>
      </c>
      <c r="B3973" s="8" t="s">
        <v>531</v>
      </c>
      <c r="C3973" s="28" t="s">
        <v>418</v>
      </c>
      <c r="D3973" s="29">
        <v>2019</v>
      </c>
      <c r="E3973" s="20"/>
      <c r="F3973" s="29">
        <v>1</v>
      </c>
      <c r="G3973" s="29">
        <v>90</v>
      </c>
      <c r="H3973" s="29">
        <v>740.33600000000001</v>
      </c>
    </row>
    <row r="3974" spans="1:41" s="17" customFormat="1" ht="37.5" hidden="1" customHeight="1" outlineLevel="1" x14ac:dyDescent="0.25">
      <c r="A3974" s="20">
        <v>6708</v>
      </c>
      <c r="B3974" s="8" t="s">
        <v>531</v>
      </c>
      <c r="C3974" s="28" t="s">
        <v>423</v>
      </c>
      <c r="D3974" s="29">
        <v>2019</v>
      </c>
      <c r="E3974" s="20"/>
      <c r="F3974" s="29">
        <v>1</v>
      </c>
      <c r="G3974" s="29">
        <v>36.369999999999997</v>
      </c>
      <c r="H3974" s="29">
        <v>520.178</v>
      </c>
    </row>
    <row r="3975" spans="1:41" s="17" customFormat="1" ht="37.5" hidden="1" customHeight="1" outlineLevel="1" x14ac:dyDescent="0.25">
      <c r="A3975" s="20">
        <v>6686</v>
      </c>
      <c r="B3975" s="8" t="s">
        <v>531</v>
      </c>
      <c r="C3975" s="28" t="s">
        <v>497</v>
      </c>
      <c r="D3975" s="29">
        <v>2019</v>
      </c>
      <c r="E3975" s="20"/>
      <c r="F3975" s="29">
        <v>1</v>
      </c>
      <c r="G3975" s="29">
        <v>40</v>
      </c>
      <c r="H3975" s="29">
        <v>520.21900000000005</v>
      </c>
    </row>
    <row r="3976" spans="1:41" s="17" customFormat="1" ht="37.5" hidden="1" customHeight="1" outlineLevel="1" x14ac:dyDescent="0.25">
      <c r="A3976" s="20">
        <v>2079</v>
      </c>
      <c r="B3976" s="8" t="s">
        <v>531</v>
      </c>
      <c r="C3976" s="28" t="s">
        <v>73</v>
      </c>
      <c r="D3976" s="29">
        <v>2019</v>
      </c>
      <c r="E3976" s="20"/>
      <c r="F3976" s="29">
        <v>1</v>
      </c>
      <c r="G3976" s="29">
        <v>25</v>
      </c>
      <c r="H3976" s="29">
        <v>405.67</v>
      </c>
    </row>
    <row r="3977" spans="1:41" s="17" customFormat="1" ht="37.5" hidden="1" customHeight="1" outlineLevel="1" x14ac:dyDescent="0.25">
      <c r="A3977" s="20">
        <v>1504</v>
      </c>
      <c r="B3977" s="8" t="s">
        <v>531</v>
      </c>
      <c r="C3977" s="28" t="s">
        <v>74</v>
      </c>
      <c r="D3977" s="29">
        <v>2019</v>
      </c>
      <c r="E3977" s="20"/>
      <c r="F3977" s="29">
        <v>1</v>
      </c>
      <c r="G3977" s="29">
        <v>15</v>
      </c>
      <c r="H3977" s="29">
        <v>333.46</v>
      </c>
    </row>
    <row r="3978" spans="1:41" s="17" customFormat="1" ht="37.5" hidden="1" customHeight="1" outlineLevel="1" x14ac:dyDescent="0.25">
      <c r="A3978" s="20">
        <v>1878</v>
      </c>
      <c r="B3978" s="8" t="s">
        <v>531</v>
      </c>
      <c r="C3978" s="28" t="s">
        <v>75</v>
      </c>
      <c r="D3978" s="29">
        <v>2019</v>
      </c>
      <c r="E3978" s="20"/>
      <c r="F3978" s="29">
        <v>1</v>
      </c>
      <c r="G3978" s="29">
        <v>70</v>
      </c>
      <c r="H3978" s="29">
        <v>618.14400000000001</v>
      </c>
    </row>
    <row r="3979" spans="1:41" s="17" customFormat="1" ht="37.5" hidden="1" customHeight="1" outlineLevel="1" x14ac:dyDescent="0.25">
      <c r="A3979" s="20">
        <v>6884</v>
      </c>
      <c r="B3979" s="8" t="s">
        <v>531</v>
      </c>
      <c r="C3979" s="28" t="s">
        <v>475</v>
      </c>
      <c r="D3979" s="29">
        <v>2019</v>
      </c>
      <c r="E3979" s="20"/>
      <c r="F3979" s="29">
        <v>1</v>
      </c>
      <c r="G3979" s="29">
        <v>15</v>
      </c>
      <c r="H3979" s="29">
        <v>425</v>
      </c>
    </row>
    <row r="3980" spans="1:41" s="17" customFormat="1" ht="37.5" hidden="1" customHeight="1" outlineLevel="1" x14ac:dyDescent="0.25">
      <c r="A3980" s="20">
        <v>935</v>
      </c>
      <c r="B3980" s="8" t="s">
        <v>531</v>
      </c>
      <c r="C3980" s="28" t="s">
        <v>304</v>
      </c>
      <c r="D3980" s="29">
        <v>2019</v>
      </c>
      <c r="E3980" s="20"/>
      <c r="F3980" s="29">
        <v>1</v>
      </c>
      <c r="G3980" s="29">
        <v>15</v>
      </c>
      <c r="H3980" s="29">
        <v>514</v>
      </c>
    </row>
    <row r="3981" spans="1:41" s="17" customFormat="1" ht="37.5" hidden="1" customHeight="1" outlineLevel="1" x14ac:dyDescent="0.25">
      <c r="A3981" s="20">
        <v>1288</v>
      </c>
      <c r="B3981" s="8" t="s">
        <v>531</v>
      </c>
      <c r="C3981" s="28" t="s">
        <v>305</v>
      </c>
      <c r="D3981" s="29">
        <v>2019</v>
      </c>
      <c r="E3981" s="20"/>
      <c r="F3981" s="29">
        <v>1</v>
      </c>
      <c r="G3981" s="29">
        <v>15</v>
      </c>
      <c r="H3981" s="29">
        <v>473</v>
      </c>
    </row>
    <row r="3982" spans="1:41" s="17" customFormat="1" ht="37.5" hidden="1" customHeight="1" outlineLevel="1" x14ac:dyDescent="0.25">
      <c r="A3982" s="20">
        <v>1431</v>
      </c>
      <c r="B3982" s="8" t="s">
        <v>531</v>
      </c>
      <c r="C3982" s="28" t="s">
        <v>306</v>
      </c>
      <c r="D3982" s="29">
        <v>2019</v>
      </c>
      <c r="E3982" s="20"/>
      <c r="F3982" s="29">
        <v>1</v>
      </c>
      <c r="G3982" s="29">
        <v>15</v>
      </c>
      <c r="H3982" s="29">
        <v>445.22</v>
      </c>
    </row>
    <row r="3983" spans="1:41" s="17" customFormat="1" ht="37.5" hidden="1" customHeight="1" outlineLevel="1" x14ac:dyDescent="0.25">
      <c r="A3983" s="20">
        <v>2290</v>
      </c>
      <c r="B3983" s="8" t="s">
        <v>531</v>
      </c>
      <c r="C3983" s="28" t="s">
        <v>309</v>
      </c>
      <c r="D3983" s="29">
        <v>2019</v>
      </c>
      <c r="E3983" s="20"/>
      <c r="F3983" s="29">
        <v>1</v>
      </c>
      <c r="G3983" s="29">
        <v>15</v>
      </c>
      <c r="H3983" s="29">
        <v>536</v>
      </c>
    </row>
    <row r="3984" spans="1:41" s="17" customFormat="1" ht="37.5" hidden="1" customHeight="1" outlineLevel="1" x14ac:dyDescent="0.25">
      <c r="A3984" s="20">
        <v>2503</v>
      </c>
      <c r="B3984" s="8" t="s">
        <v>531</v>
      </c>
      <c r="C3984" s="28" t="s">
        <v>310</v>
      </c>
      <c r="D3984" s="29">
        <v>2019</v>
      </c>
      <c r="E3984" s="20"/>
      <c r="F3984" s="29">
        <v>1</v>
      </c>
      <c r="G3984" s="29">
        <v>15</v>
      </c>
      <c r="H3984" s="29">
        <v>537</v>
      </c>
    </row>
    <row r="3985" spans="1:8" s="17" customFormat="1" ht="37.5" hidden="1" customHeight="1" outlineLevel="1" x14ac:dyDescent="0.25">
      <c r="A3985" s="20">
        <v>1162</v>
      </c>
      <c r="B3985" s="8" t="s">
        <v>531</v>
      </c>
      <c r="C3985" s="28" t="s">
        <v>293</v>
      </c>
      <c r="D3985" s="29">
        <v>2019</v>
      </c>
      <c r="E3985" s="20"/>
      <c r="F3985" s="29">
        <v>1</v>
      </c>
      <c r="G3985" s="29">
        <v>15</v>
      </c>
      <c r="H3985" s="29">
        <v>424</v>
      </c>
    </row>
    <row r="3986" spans="1:8" s="17" customFormat="1" ht="37.5" hidden="1" customHeight="1" outlineLevel="1" x14ac:dyDescent="0.25">
      <c r="A3986" s="20">
        <v>1723</v>
      </c>
      <c r="B3986" s="8" t="s">
        <v>531</v>
      </c>
      <c r="C3986" s="28" t="s">
        <v>296</v>
      </c>
      <c r="D3986" s="29">
        <v>2019</v>
      </c>
      <c r="E3986" s="20"/>
      <c r="F3986" s="29">
        <v>1</v>
      </c>
      <c r="G3986" s="29">
        <v>25</v>
      </c>
      <c r="H3986" s="29">
        <v>482</v>
      </c>
    </row>
    <row r="3987" spans="1:8" s="17" customFormat="1" ht="37.5" hidden="1" customHeight="1" outlineLevel="1" x14ac:dyDescent="0.25">
      <c r="A3987" s="20">
        <v>6711</v>
      </c>
      <c r="B3987" s="8" t="s">
        <v>531</v>
      </c>
      <c r="C3987" s="28" t="s">
        <v>431</v>
      </c>
      <c r="D3987" s="29">
        <v>2019</v>
      </c>
      <c r="E3987" s="20"/>
      <c r="F3987" s="29">
        <v>1</v>
      </c>
      <c r="G3987" s="29">
        <v>15</v>
      </c>
      <c r="H3987" s="29">
        <v>391</v>
      </c>
    </row>
    <row r="3988" spans="1:8" s="17" customFormat="1" ht="37.5" hidden="1" customHeight="1" outlineLevel="1" x14ac:dyDescent="0.25">
      <c r="A3988" s="20">
        <v>2050</v>
      </c>
      <c r="B3988" s="8" t="s">
        <v>531</v>
      </c>
      <c r="C3988" s="28" t="s">
        <v>307</v>
      </c>
      <c r="D3988" s="29">
        <v>2019</v>
      </c>
      <c r="E3988" s="20"/>
      <c r="F3988" s="29">
        <v>1</v>
      </c>
      <c r="G3988" s="29">
        <v>30</v>
      </c>
      <c r="H3988" s="29">
        <v>552</v>
      </c>
    </row>
    <row r="3989" spans="1:8" s="17" customFormat="1" ht="37.5" hidden="1" customHeight="1" outlineLevel="1" x14ac:dyDescent="0.25">
      <c r="A3989" s="20">
        <v>1769</v>
      </c>
      <c r="B3989" s="8" t="s">
        <v>531</v>
      </c>
      <c r="C3989" s="28" t="s">
        <v>28</v>
      </c>
      <c r="D3989" s="29">
        <v>2019</v>
      </c>
      <c r="E3989" s="20"/>
      <c r="F3989" s="29">
        <v>1</v>
      </c>
      <c r="G3989" s="29">
        <v>65</v>
      </c>
      <c r="H3989" s="29">
        <v>385</v>
      </c>
    </row>
    <row r="3990" spans="1:8" s="17" customFormat="1" ht="37.5" hidden="1" customHeight="1" outlineLevel="1" x14ac:dyDescent="0.25">
      <c r="A3990" s="20">
        <v>6710</v>
      </c>
      <c r="B3990" s="8" t="s">
        <v>531</v>
      </c>
      <c r="C3990" s="28" t="s">
        <v>379</v>
      </c>
      <c r="D3990" s="29">
        <v>2019</v>
      </c>
      <c r="E3990" s="20"/>
      <c r="F3990" s="29">
        <v>1</v>
      </c>
      <c r="G3990" s="29">
        <v>15</v>
      </c>
      <c r="H3990" s="29">
        <v>367</v>
      </c>
    </row>
    <row r="3991" spans="1:8" s="17" customFormat="1" ht="37.5" hidden="1" customHeight="1" outlineLevel="1" x14ac:dyDescent="0.25">
      <c r="A3991" s="20">
        <v>865</v>
      </c>
      <c r="B3991" s="8" t="s">
        <v>531</v>
      </c>
      <c r="C3991" s="28" t="s">
        <v>331</v>
      </c>
      <c r="D3991" s="29">
        <v>2019</v>
      </c>
      <c r="E3991" s="20"/>
      <c r="F3991" s="29">
        <v>1</v>
      </c>
      <c r="G3991" s="29">
        <v>210</v>
      </c>
      <c r="H3991" s="29">
        <v>542.98599999999999</v>
      </c>
    </row>
    <row r="3992" spans="1:8" s="17" customFormat="1" ht="37.5" hidden="1" customHeight="1" outlineLevel="1" x14ac:dyDescent="0.25">
      <c r="A3992" s="20">
        <v>6725</v>
      </c>
      <c r="B3992" s="8" t="s">
        <v>531</v>
      </c>
      <c r="C3992" s="28" t="s">
        <v>794</v>
      </c>
      <c r="D3992" s="29">
        <v>2019</v>
      </c>
      <c r="E3992" s="20"/>
      <c r="F3992" s="29">
        <v>1</v>
      </c>
      <c r="G3992" s="29">
        <v>7</v>
      </c>
      <c r="H3992" s="29">
        <v>519</v>
      </c>
    </row>
    <row r="3993" spans="1:8" s="17" customFormat="1" ht="37.5" hidden="1" customHeight="1" outlineLevel="1" x14ac:dyDescent="0.25">
      <c r="A3993" s="20">
        <v>6852</v>
      </c>
      <c r="B3993" s="8" t="s">
        <v>531</v>
      </c>
      <c r="C3993" s="28" t="s">
        <v>795</v>
      </c>
      <c r="D3993" s="29">
        <v>2019</v>
      </c>
      <c r="E3993" s="20"/>
      <c r="F3993" s="29">
        <v>1</v>
      </c>
      <c r="G3993" s="29">
        <v>15</v>
      </c>
      <c r="H3993" s="29">
        <v>484</v>
      </c>
    </row>
    <row r="3994" spans="1:8" s="17" customFormat="1" ht="37.5" hidden="1" customHeight="1" outlineLevel="1" x14ac:dyDescent="0.25">
      <c r="A3994" s="20">
        <v>712</v>
      </c>
      <c r="B3994" s="8" t="s">
        <v>531</v>
      </c>
      <c r="C3994" s="28" t="s">
        <v>1921</v>
      </c>
      <c r="D3994" s="29">
        <v>2019</v>
      </c>
      <c r="E3994" s="20"/>
      <c r="F3994" s="29">
        <v>1</v>
      </c>
      <c r="G3994" s="29">
        <v>15</v>
      </c>
      <c r="H3994" s="29">
        <v>622.774</v>
      </c>
    </row>
    <row r="3995" spans="1:8" s="17" customFormat="1" ht="37.5" hidden="1" customHeight="1" outlineLevel="1" x14ac:dyDescent="0.25">
      <c r="A3995" s="20">
        <v>6808</v>
      </c>
      <c r="B3995" s="8" t="s">
        <v>531</v>
      </c>
      <c r="C3995" s="28" t="s">
        <v>1668</v>
      </c>
      <c r="D3995" s="29">
        <v>2019</v>
      </c>
      <c r="E3995" s="20"/>
      <c r="F3995" s="29">
        <v>1</v>
      </c>
      <c r="G3995" s="29">
        <v>30</v>
      </c>
      <c r="H3995" s="29">
        <v>605</v>
      </c>
    </row>
    <row r="3996" spans="1:8" s="17" customFormat="1" ht="37.5" hidden="1" customHeight="1" outlineLevel="1" x14ac:dyDescent="0.25">
      <c r="A3996" s="20">
        <v>6855</v>
      </c>
      <c r="B3996" s="8" t="s">
        <v>531</v>
      </c>
      <c r="C3996" s="28" t="s">
        <v>806</v>
      </c>
      <c r="D3996" s="29">
        <v>2019</v>
      </c>
      <c r="E3996" s="20"/>
      <c r="F3996" s="29">
        <v>1</v>
      </c>
      <c r="G3996" s="29">
        <v>15</v>
      </c>
      <c r="H3996" s="29">
        <v>627</v>
      </c>
    </row>
    <row r="3997" spans="1:8" s="17" customFormat="1" ht="37.5" hidden="1" customHeight="1" outlineLevel="1" x14ac:dyDescent="0.25">
      <c r="A3997" s="20">
        <v>4198</v>
      </c>
      <c r="B3997" s="8" t="s">
        <v>531</v>
      </c>
      <c r="C3997" s="28" t="s">
        <v>1120</v>
      </c>
      <c r="D3997" s="29">
        <v>2019</v>
      </c>
      <c r="E3997" s="20"/>
      <c r="F3997" s="29">
        <v>1</v>
      </c>
      <c r="G3997" s="29">
        <v>16</v>
      </c>
      <c r="H3997" s="29">
        <v>392.26</v>
      </c>
    </row>
    <row r="3998" spans="1:8" s="17" customFormat="1" ht="37.5" hidden="1" customHeight="1" outlineLevel="1" x14ac:dyDescent="0.25">
      <c r="A3998" s="20">
        <v>1164</v>
      </c>
      <c r="B3998" s="8" t="s">
        <v>531</v>
      </c>
      <c r="C3998" s="28" t="s">
        <v>1207</v>
      </c>
      <c r="D3998" s="29">
        <v>2019</v>
      </c>
      <c r="E3998" s="20"/>
      <c r="F3998" s="29">
        <v>1</v>
      </c>
      <c r="G3998" s="29">
        <v>75</v>
      </c>
      <c r="H3998" s="29">
        <v>436.733</v>
      </c>
    </row>
    <row r="3999" spans="1:8" s="17" customFormat="1" ht="37.5" hidden="1" customHeight="1" outlineLevel="1" x14ac:dyDescent="0.25">
      <c r="A3999" s="20">
        <v>1001</v>
      </c>
      <c r="B3999" s="8" t="s">
        <v>531</v>
      </c>
      <c r="C3999" s="28" t="s">
        <v>822</v>
      </c>
      <c r="D3999" s="29">
        <v>2019</v>
      </c>
      <c r="E3999" s="20"/>
      <c r="F3999" s="29">
        <v>1</v>
      </c>
      <c r="G3999" s="29">
        <v>40</v>
      </c>
      <c r="H3999" s="29">
        <v>464.97399999999999</v>
      </c>
    </row>
    <row r="4000" spans="1:8" s="17" customFormat="1" ht="37.5" hidden="1" customHeight="1" outlineLevel="1" x14ac:dyDescent="0.25">
      <c r="A4000" s="20">
        <v>6857</v>
      </c>
      <c r="B4000" s="8" t="s">
        <v>531</v>
      </c>
      <c r="C4000" s="28" t="s">
        <v>824</v>
      </c>
      <c r="D4000" s="29">
        <v>2019</v>
      </c>
      <c r="E4000" s="20"/>
      <c r="F4000" s="29">
        <v>1</v>
      </c>
      <c r="G4000" s="29">
        <v>150</v>
      </c>
      <c r="H4000" s="29">
        <v>1761.627</v>
      </c>
    </row>
    <row r="4001" spans="1:8" s="17" customFormat="1" ht="37.5" hidden="1" customHeight="1" outlineLevel="1" x14ac:dyDescent="0.25">
      <c r="A4001" s="20">
        <v>4580</v>
      </c>
      <c r="B4001" s="8" t="s">
        <v>531</v>
      </c>
      <c r="C4001" s="28" t="s">
        <v>826</v>
      </c>
      <c r="D4001" s="29">
        <v>2019</v>
      </c>
      <c r="E4001" s="20"/>
      <c r="F4001" s="29">
        <v>1</v>
      </c>
      <c r="G4001" s="29">
        <v>75</v>
      </c>
      <c r="H4001" s="29">
        <v>482.71699999999998</v>
      </c>
    </row>
    <row r="4002" spans="1:8" s="17" customFormat="1" ht="37.5" hidden="1" customHeight="1" outlineLevel="1" x14ac:dyDescent="0.25">
      <c r="A4002" s="20">
        <v>1297</v>
      </c>
      <c r="B4002" s="8" t="s">
        <v>531</v>
      </c>
      <c r="C4002" s="28" t="s">
        <v>831</v>
      </c>
      <c r="D4002" s="29">
        <v>2019</v>
      </c>
      <c r="E4002" s="20"/>
      <c r="F4002" s="29">
        <v>1</v>
      </c>
      <c r="G4002" s="29">
        <v>30</v>
      </c>
      <c r="H4002" s="29">
        <v>363.86599999999999</v>
      </c>
    </row>
    <row r="4003" spans="1:8" s="17" customFormat="1" ht="37.5" hidden="1" customHeight="1" outlineLevel="1" x14ac:dyDescent="0.25">
      <c r="A4003" s="20">
        <v>6810</v>
      </c>
      <c r="B4003" s="8" t="s">
        <v>531</v>
      </c>
      <c r="C4003" s="28" t="s">
        <v>839</v>
      </c>
      <c r="D4003" s="29">
        <v>2019</v>
      </c>
      <c r="E4003" s="20"/>
      <c r="F4003" s="29">
        <v>2</v>
      </c>
      <c r="G4003" s="29">
        <v>61.7</v>
      </c>
      <c r="H4003" s="29">
        <v>1076.2739999999999</v>
      </c>
    </row>
    <row r="4004" spans="1:8" s="17" customFormat="1" ht="37.5" hidden="1" customHeight="1" outlineLevel="1" x14ac:dyDescent="0.25">
      <c r="A4004" s="20">
        <v>1282</v>
      </c>
      <c r="B4004" s="8" t="s">
        <v>531</v>
      </c>
      <c r="C4004" s="28" t="s">
        <v>1209</v>
      </c>
      <c r="D4004" s="29">
        <v>2019</v>
      </c>
      <c r="E4004" s="20"/>
      <c r="F4004" s="29">
        <v>1</v>
      </c>
      <c r="G4004" s="29">
        <v>42</v>
      </c>
      <c r="H4004" s="29">
        <v>520.15899999999999</v>
      </c>
    </row>
    <row r="4005" spans="1:8" s="17" customFormat="1" ht="37.5" hidden="1" customHeight="1" outlineLevel="1" x14ac:dyDescent="0.25">
      <c r="A4005" s="20">
        <v>852</v>
      </c>
      <c r="B4005" s="8" t="s">
        <v>531</v>
      </c>
      <c r="C4005" s="28" t="s">
        <v>1922</v>
      </c>
      <c r="D4005" s="29">
        <v>2019</v>
      </c>
      <c r="E4005" s="20"/>
      <c r="F4005" s="29">
        <v>1</v>
      </c>
      <c r="G4005" s="29">
        <v>45</v>
      </c>
      <c r="H4005" s="29">
        <v>435.42500000000001</v>
      </c>
    </row>
    <row r="4006" spans="1:8" s="17" customFormat="1" ht="37.5" hidden="1" customHeight="1" outlineLevel="1" x14ac:dyDescent="0.25">
      <c r="A4006" s="20">
        <v>1479</v>
      </c>
      <c r="B4006" s="8" t="s">
        <v>531</v>
      </c>
      <c r="C4006" s="28" t="s">
        <v>1210</v>
      </c>
      <c r="D4006" s="29">
        <v>2019</v>
      </c>
      <c r="E4006" s="20"/>
      <c r="F4006" s="29">
        <v>1</v>
      </c>
      <c r="G4006" s="29">
        <v>30</v>
      </c>
      <c r="H4006" s="29">
        <v>428.02600000000001</v>
      </c>
    </row>
    <row r="4007" spans="1:8" s="17" customFormat="1" ht="37.5" hidden="1" customHeight="1" outlineLevel="1" x14ac:dyDescent="0.25">
      <c r="A4007" s="20">
        <v>792</v>
      </c>
      <c r="B4007" s="8" t="s">
        <v>531</v>
      </c>
      <c r="C4007" s="28" t="s">
        <v>953</v>
      </c>
      <c r="D4007" s="29">
        <v>2019</v>
      </c>
      <c r="E4007" s="20"/>
      <c r="F4007" s="29">
        <v>1</v>
      </c>
      <c r="G4007" s="29">
        <v>74</v>
      </c>
      <c r="H4007" s="29">
        <v>455.42</v>
      </c>
    </row>
    <row r="4008" spans="1:8" s="17" customFormat="1" ht="37.5" hidden="1" customHeight="1" outlineLevel="1" x14ac:dyDescent="0.25">
      <c r="A4008" s="20">
        <v>1141</v>
      </c>
      <c r="B4008" s="8" t="s">
        <v>531</v>
      </c>
      <c r="C4008" s="28" t="s">
        <v>846</v>
      </c>
      <c r="D4008" s="29">
        <v>2019</v>
      </c>
      <c r="E4008" s="20"/>
      <c r="F4008" s="29">
        <v>1</v>
      </c>
      <c r="G4008" s="29">
        <v>15</v>
      </c>
      <c r="H4008" s="29">
        <v>472.61</v>
      </c>
    </row>
    <row r="4009" spans="1:8" s="17" customFormat="1" ht="37.5" hidden="1" customHeight="1" outlineLevel="1" x14ac:dyDescent="0.25">
      <c r="A4009" s="20">
        <v>1163</v>
      </c>
      <c r="B4009" s="8" t="s">
        <v>531</v>
      </c>
      <c r="C4009" s="28" t="s">
        <v>955</v>
      </c>
      <c r="D4009" s="29">
        <v>2019</v>
      </c>
      <c r="E4009" s="20"/>
      <c r="F4009" s="29">
        <v>1</v>
      </c>
      <c r="G4009" s="29">
        <v>52</v>
      </c>
      <c r="H4009" s="29">
        <v>415.31</v>
      </c>
    </row>
    <row r="4010" spans="1:8" s="17" customFormat="1" ht="37.5" hidden="1" customHeight="1" outlineLevel="1" x14ac:dyDescent="0.25">
      <c r="A4010" s="20">
        <v>7138</v>
      </c>
      <c r="B4010" s="8" t="s">
        <v>531</v>
      </c>
      <c r="C4010" s="28" t="s">
        <v>969</v>
      </c>
      <c r="D4010" s="29">
        <v>2019</v>
      </c>
      <c r="E4010" s="20"/>
      <c r="F4010" s="29">
        <v>1</v>
      </c>
      <c r="G4010" s="29">
        <v>105.2</v>
      </c>
      <c r="H4010" s="29">
        <v>412.94499999999999</v>
      </c>
    </row>
    <row r="4011" spans="1:8" s="17" customFormat="1" ht="37.5" hidden="1" customHeight="1" outlineLevel="1" x14ac:dyDescent="0.25">
      <c r="A4011" s="20">
        <v>7139</v>
      </c>
      <c r="B4011" s="8" t="s">
        <v>531</v>
      </c>
      <c r="C4011" s="28" t="s">
        <v>970</v>
      </c>
      <c r="D4011" s="29">
        <v>2019</v>
      </c>
      <c r="E4011" s="20"/>
      <c r="F4011" s="29">
        <v>1</v>
      </c>
      <c r="G4011" s="29">
        <v>108.7</v>
      </c>
      <c r="H4011" s="29">
        <v>524.72199999999998</v>
      </c>
    </row>
    <row r="4012" spans="1:8" s="17" customFormat="1" ht="37.5" hidden="1" customHeight="1" outlineLevel="1" x14ac:dyDescent="0.25">
      <c r="A4012" s="20">
        <v>7142</v>
      </c>
      <c r="B4012" s="8" t="s">
        <v>531</v>
      </c>
      <c r="C4012" s="28" t="s">
        <v>977</v>
      </c>
      <c r="D4012" s="29">
        <v>2019</v>
      </c>
      <c r="E4012" s="20"/>
      <c r="F4012" s="29">
        <v>1</v>
      </c>
      <c r="G4012" s="29">
        <v>15</v>
      </c>
      <c r="H4012" s="29">
        <v>318.29723000000001</v>
      </c>
    </row>
    <row r="4013" spans="1:8" s="17" customFormat="1" ht="37.5" hidden="1" customHeight="1" outlineLevel="1" x14ac:dyDescent="0.25">
      <c r="A4013" s="20">
        <v>7145</v>
      </c>
      <c r="B4013" s="8" t="s">
        <v>531</v>
      </c>
      <c r="C4013" s="28" t="s">
        <v>983</v>
      </c>
      <c r="D4013" s="29">
        <v>2019</v>
      </c>
      <c r="E4013" s="20"/>
      <c r="F4013" s="29">
        <v>1</v>
      </c>
      <c r="G4013" s="29">
        <v>70</v>
      </c>
      <c r="H4013" s="29">
        <v>344.06641000000002</v>
      </c>
    </row>
    <row r="4014" spans="1:8" s="17" customFormat="1" ht="37.5" hidden="1" customHeight="1" outlineLevel="1" x14ac:dyDescent="0.25">
      <c r="A4014" s="20">
        <v>653</v>
      </c>
      <c r="B4014" s="8" t="s">
        <v>531</v>
      </c>
      <c r="C4014" s="28" t="s">
        <v>984</v>
      </c>
      <c r="D4014" s="29">
        <v>2019</v>
      </c>
      <c r="E4014" s="20"/>
      <c r="F4014" s="29">
        <v>1</v>
      </c>
      <c r="G4014" s="29">
        <v>97</v>
      </c>
      <c r="H4014" s="29">
        <v>480</v>
      </c>
    </row>
    <row r="4015" spans="1:8" s="17" customFormat="1" ht="37.5" hidden="1" customHeight="1" outlineLevel="1" x14ac:dyDescent="0.25">
      <c r="A4015" s="20">
        <v>810</v>
      </c>
      <c r="B4015" s="8" t="s">
        <v>531</v>
      </c>
      <c r="C4015" s="28" t="s">
        <v>1923</v>
      </c>
      <c r="D4015" s="29">
        <v>2019</v>
      </c>
      <c r="E4015" s="20"/>
      <c r="F4015" s="29">
        <v>1</v>
      </c>
      <c r="G4015" s="29">
        <v>27</v>
      </c>
      <c r="H4015" s="29">
        <v>393.78588000000002</v>
      </c>
    </row>
    <row r="4016" spans="1:8" s="17" customFormat="1" ht="37.5" hidden="1" customHeight="1" outlineLevel="1" x14ac:dyDescent="0.25">
      <c r="A4016" s="20">
        <v>950</v>
      </c>
      <c r="B4016" s="8" t="s">
        <v>531</v>
      </c>
      <c r="C4016" s="28" t="s">
        <v>989</v>
      </c>
      <c r="D4016" s="29">
        <v>2019</v>
      </c>
      <c r="E4016" s="20"/>
      <c r="F4016" s="29">
        <v>1</v>
      </c>
      <c r="G4016" s="29">
        <v>15</v>
      </c>
      <c r="H4016" s="29">
        <v>483.32</v>
      </c>
    </row>
    <row r="4017" spans="1:8" s="17" customFormat="1" ht="37.5" hidden="1" customHeight="1" outlineLevel="1" x14ac:dyDescent="0.25">
      <c r="A4017" s="20">
        <v>7147</v>
      </c>
      <c r="B4017" s="8" t="s">
        <v>531</v>
      </c>
      <c r="C4017" s="28" t="s">
        <v>990</v>
      </c>
      <c r="D4017" s="29">
        <v>2019</v>
      </c>
      <c r="E4017" s="20"/>
      <c r="F4017" s="29">
        <v>1</v>
      </c>
      <c r="G4017" s="29">
        <v>120</v>
      </c>
      <c r="H4017" s="29">
        <v>728</v>
      </c>
    </row>
    <row r="4018" spans="1:8" s="17" customFormat="1" ht="37.5" hidden="1" customHeight="1" outlineLevel="1" x14ac:dyDescent="0.25">
      <c r="A4018" s="20">
        <v>2877</v>
      </c>
      <c r="B4018" s="8" t="s">
        <v>531</v>
      </c>
      <c r="C4018" s="28" t="s">
        <v>608</v>
      </c>
      <c r="D4018" s="29">
        <v>2019</v>
      </c>
      <c r="E4018" s="20"/>
      <c r="F4018" s="29">
        <v>1</v>
      </c>
      <c r="G4018" s="29">
        <v>70</v>
      </c>
      <c r="H4018" s="29">
        <v>507.52</v>
      </c>
    </row>
    <row r="4019" spans="1:8" s="17" customFormat="1" ht="37.5" hidden="1" customHeight="1" outlineLevel="1" x14ac:dyDescent="0.25">
      <c r="A4019" s="20">
        <v>7155</v>
      </c>
      <c r="B4019" s="8" t="s">
        <v>531</v>
      </c>
      <c r="C4019" s="28" t="s">
        <v>1007</v>
      </c>
      <c r="D4019" s="29">
        <v>2019</v>
      </c>
      <c r="E4019" s="20"/>
      <c r="F4019" s="29">
        <v>1</v>
      </c>
      <c r="G4019" s="29">
        <v>35</v>
      </c>
      <c r="H4019" s="29">
        <v>498.52706999999998</v>
      </c>
    </row>
    <row r="4020" spans="1:8" s="17" customFormat="1" ht="37.5" hidden="1" customHeight="1" outlineLevel="1" x14ac:dyDescent="0.25">
      <c r="A4020" s="20">
        <v>1616</v>
      </c>
      <c r="B4020" s="8" t="s">
        <v>531</v>
      </c>
      <c r="C4020" s="28" t="s">
        <v>648</v>
      </c>
      <c r="D4020" s="29">
        <v>2020</v>
      </c>
      <c r="E4020" s="20"/>
      <c r="F4020" s="29">
        <v>1</v>
      </c>
      <c r="G4020" s="29">
        <v>18</v>
      </c>
      <c r="H4020" s="29">
        <v>518.10895000000005</v>
      </c>
    </row>
    <row r="4021" spans="1:8" s="17" customFormat="1" ht="37.5" hidden="1" customHeight="1" outlineLevel="1" x14ac:dyDescent="0.25">
      <c r="A4021" s="20">
        <v>1753</v>
      </c>
      <c r="B4021" s="8" t="s">
        <v>531</v>
      </c>
      <c r="C4021" s="28" t="s">
        <v>606</v>
      </c>
      <c r="D4021" s="29">
        <v>2020</v>
      </c>
      <c r="E4021" s="20"/>
      <c r="F4021" s="29">
        <v>1</v>
      </c>
      <c r="G4021" s="29">
        <v>15</v>
      </c>
      <c r="H4021" s="29">
        <v>233.96110999999999</v>
      </c>
    </row>
    <row r="4022" spans="1:8" s="17" customFormat="1" ht="37.5" hidden="1" customHeight="1" outlineLevel="1" x14ac:dyDescent="0.25">
      <c r="A4022" s="20">
        <v>214</v>
      </c>
      <c r="B4022" s="8" t="s">
        <v>531</v>
      </c>
      <c r="C4022" s="28" t="s">
        <v>667</v>
      </c>
      <c r="D4022" s="29">
        <v>2020</v>
      </c>
      <c r="E4022" s="20"/>
      <c r="F4022" s="29">
        <v>1</v>
      </c>
      <c r="G4022" s="29">
        <v>15</v>
      </c>
      <c r="H4022" s="29">
        <v>469.62148999999999</v>
      </c>
    </row>
    <row r="4023" spans="1:8" s="17" customFormat="1" ht="37.5" hidden="1" customHeight="1" outlineLevel="1" x14ac:dyDescent="0.25">
      <c r="A4023" s="20">
        <v>1733</v>
      </c>
      <c r="B4023" s="8" t="s">
        <v>531</v>
      </c>
      <c r="C4023" s="28" t="s">
        <v>786</v>
      </c>
      <c r="D4023" s="29">
        <v>2020</v>
      </c>
      <c r="E4023" s="20"/>
      <c r="F4023" s="29">
        <v>1</v>
      </c>
      <c r="G4023" s="29">
        <v>50</v>
      </c>
      <c r="H4023" s="29">
        <v>531.80703000000005</v>
      </c>
    </row>
    <row r="4024" spans="1:8" s="17" customFormat="1" ht="37.5" hidden="1" customHeight="1" outlineLevel="1" x14ac:dyDescent="0.25">
      <c r="A4024" s="20">
        <v>1529</v>
      </c>
      <c r="B4024" s="8" t="s">
        <v>531</v>
      </c>
      <c r="C4024" s="28" t="s">
        <v>768</v>
      </c>
      <c r="D4024" s="29">
        <v>2020</v>
      </c>
      <c r="E4024" s="20"/>
      <c r="F4024" s="29">
        <v>1</v>
      </c>
      <c r="G4024" s="29">
        <v>50</v>
      </c>
      <c r="H4024" s="29">
        <v>545.26550999999995</v>
      </c>
    </row>
    <row r="4025" spans="1:8" s="17" customFormat="1" ht="37.5" hidden="1" customHeight="1" outlineLevel="1" x14ac:dyDescent="0.25">
      <c r="A4025" s="20">
        <v>1820</v>
      </c>
      <c r="B4025" s="8" t="s">
        <v>531</v>
      </c>
      <c r="C4025" s="28" t="s">
        <v>859</v>
      </c>
      <c r="D4025" s="29">
        <v>2020</v>
      </c>
      <c r="E4025" s="20"/>
      <c r="F4025" s="29">
        <v>1</v>
      </c>
      <c r="G4025" s="29">
        <v>15</v>
      </c>
      <c r="H4025" s="29">
        <v>487</v>
      </c>
    </row>
    <row r="4026" spans="1:8" s="17" customFormat="1" ht="37.5" hidden="1" customHeight="1" outlineLevel="1" x14ac:dyDescent="0.25">
      <c r="A4026" s="20">
        <v>1819</v>
      </c>
      <c r="B4026" s="8" t="s">
        <v>531</v>
      </c>
      <c r="C4026" s="28" t="s">
        <v>1017</v>
      </c>
      <c r="D4026" s="29">
        <v>2020</v>
      </c>
      <c r="E4026" s="20"/>
      <c r="F4026" s="29">
        <v>1</v>
      </c>
      <c r="G4026" s="29">
        <v>45</v>
      </c>
      <c r="H4026" s="29">
        <v>597</v>
      </c>
    </row>
    <row r="4027" spans="1:8" s="17" customFormat="1" ht="37.5" hidden="1" customHeight="1" outlineLevel="1" x14ac:dyDescent="0.25">
      <c r="A4027" s="20">
        <v>1817</v>
      </c>
      <c r="B4027" s="8" t="s">
        <v>531</v>
      </c>
      <c r="C4027" s="28" t="s">
        <v>1899</v>
      </c>
      <c r="D4027" s="29">
        <v>2020</v>
      </c>
      <c r="E4027" s="20"/>
      <c r="F4027" s="29">
        <v>1</v>
      </c>
      <c r="G4027" s="29">
        <v>15</v>
      </c>
      <c r="H4027" s="29">
        <v>515</v>
      </c>
    </row>
    <row r="4028" spans="1:8" s="17" customFormat="1" ht="37.5" hidden="1" customHeight="1" outlineLevel="1" x14ac:dyDescent="0.25">
      <c r="A4028" s="20">
        <v>763</v>
      </c>
      <c r="B4028" s="8" t="s">
        <v>531</v>
      </c>
      <c r="C4028" s="28" t="s">
        <v>1348</v>
      </c>
      <c r="D4028" s="29">
        <v>2020</v>
      </c>
      <c r="E4028" s="20"/>
      <c r="F4028" s="29">
        <v>1</v>
      </c>
      <c r="G4028" s="29">
        <v>30</v>
      </c>
      <c r="H4028" s="29">
        <v>826</v>
      </c>
    </row>
    <row r="4029" spans="1:8" s="17" customFormat="1" ht="37.5" hidden="1" customHeight="1" outlineLevel="1" x14ac:dyDescent="0.25">
      <c r="A4029" s="20">
        <v>93</v>
      </c>
      <c r="B4029" s="8" t="s">
        <v>531</v>
      </c>
      <c r="C4029" s="28" t="s">
        <v>870</v>
      </c>
      <c r="D4029" s="29">
        <v>2020</v>
      </c>
      <c r="E4029" s="20"/>
      <c r="F4029" s="29">
        <v>1</v>
      </c>
      <c r="G4029" s="29">
        <v>30</v>
      </c>
      <c r="H4029" s="29">
        <v>586</v>
      </c>
    </row>
    <row r="4030" spans="1:8" s="17" customFormat="1" ht="37.5" hidden="1" customHeight="1" outlineLevel="1" x14ac:dyDescent="0.25">
      <c r="A4030" s="20">
        <v>291</v>
      </c>
      <c r="B4030" s="8" t="s">
        <v>531</v>
      </c>
      <c r="C4030" s="28" t="s">
        <v>872</v>
      </c>
      <c r="D4030" s="29">
        <v>2020</v>
      </c>
      <c r="E4030" s="20"/>
      <c r="F4030" s="29">
        <v>1</v>
      </c>
      <c r="G4030" s="29">
        <v>15</v>
      </c>
      <c r="H4030" s="29">
        <v>517</v>
      </c>
    </row>
    <row r="4031" spans="1:8" s="17" customFormat="1" ht="37.5" hidden="1" customHeight="1" outlineLevel="1" x14ac:dyDescent="0.25">
      <c r="A4031" s="20">
        <v>1815</v>
      </c>
      <c r="B4031" s="8" t="s">
        <v>531</v>
      </c>
      <c r="C4031" s="28" t="s">
        <v>874</v>
      </c>
      <c r="D4031" s="29">
        <v>2020</v>
      </c>
      <c r="E4031" s="20"/>
      <c r="F4031" s="29">
        <v>1</v>
      </c>
      <c r="G4031" s="29">
        <v>15</v>
      </c>
      <c r="H4031" s="29">
        <v>531</v>
      </c>
    </row>
    <row r="4032" spans="1:8" s="17" customFormat="1" ht="37.5" hidden="1" customHeight="1" outlineLevel="1" x14ac:dyDescent="0.25">
      <c r="A4032" s="20">
        <v>177</v>
      </c>
      <c r="B4032" s="8" t="s">
        <v>531</v>
      </c>
      <c r="C4032" s="28" t="s">
        <v>877</v>
      </c>
      <c r="D4032" s="29">
        <v>2020</v>
      </c>
      <c r="E4032" s="20"/>
      <c r="F4032" s="29">
        <v>1</v>
      </c>
      <c r="G4032" s="29">
        <v>75</v>
      </c>
      <c r="H4032" s="29">
        <v>663.16</v>
      </c>
    </row>
    <row r="4033" spans="1:8" s="17" customFormat="1" ht="37.5" hidden="1" customHeight="1" outlineLevel="1" x14ac:dyDescent="0.25">
      <c r="A4033" s="20">
        <v>1740</v>
      </c>
      <c r="B4033" s="8" t="s">
        <v>531</v>
      </c>
      <c r="C4033" s="28" t="s">
        <v>11</v>
      </c>
      <c r="D4033" s="29">
        <v>2020</v>
      </c>
      <c r="E4033" s="20"/>
      <c r="F4033" s="29">
        <v>1</v>
      </c>
      <c r="G4033" s="29">
        <v>50</v>
      </c>
      <c r="H4033" s="29">
        <v>457.78899999999999</v>
      </c>
    </row>
    <row r="4034" spans="1:8" s="17" customFormat="1" ht="37.5" hidden="1" customHeight="1" outlineLevel="1" x14ac:dyDescent="0.25">
      <c r="A4034" s="20">
        <v>1623</v>
      </c>
      <c r="B4034" s="8" t="s">
        <v>531</v>
      </c>
      <c r="C4034" s="28" t="s">
        <v>1466</v>
      </c>
      <c r="D4034" s="29">
        <v>2020</v>
      </c>
      <c r="E4034" s="20"/>
      <c r="F4034" s="29">
        <v>1</v>
      </c>
      <c r="G4034" s="29">
        <v>50</v>
      </c>
      <c r="H4034" s="29">
        <v>705.97299999999996</v>
      </c>
    </row>
    <row r="4035" spans="1:8" s="17" customFormat="1" ht="37.5" hidden="1" customHeight="1" outlineLevel="1" x14ac:dyDescent="0.25">
      <c r="A4035" s="20">
        <v>241</v>
      </c>
      <c r="B4035" s="8" t="s">
        <v>531</v>
      </c>
      <c r="C4035" s="28" t="s">
        <v>1467</v>
      </c>
      <c r="D4035" s="29">
        <v>2020</v>
      </c>
      <c r="E4035" s="20"/>
      <c r="F4035" s="29">
        <v>1</v>
      </c>
      <c r="G4035" s="29">
        <v>40</v>
      </c>
      <c r="H4035" s="29">
        <v>687.79300000000001</v>
      </c>
    </row>
    <row r="4036" spans="1:8" s="17" customFormat="1" ht="37.5" hidden="1" customHeight="1" outlineLevel="1" x14ac:dyDescent="0.25">
      <c r="A4036" s="20">
        <v>984</v>
      </c>
      <c r="B4036" s="8" t="s">
        <v>531</v>
      </c>
      <c r="C4036" s="28" t="s">
        <v>888</v>
      </c>
      <c r="D4036" s="29">
        <v>2020</v>
      </c>
      <c r="E4036" s="20"/>
      <c r="F4036" s="29">
        <v>1</v>
      </c>
      <c r="G4036" s="29">
        <v>40</v>
      </c>
      <c r="H4036" s="29">
        <v>724.26499999999999</v>
      </c>
    </row>
    <row r="4037" spans="1:8" s="17" customFormat="1" ht="37.5" hidden="1" customHeight="1" outlineLevel="1" x14ac:dyDescent="0.25">
      <c r="A4037" s="20">
        <v>517</v>
      </c>
      <c r="B4037" s="8" t="s">
        <v>531</v>
      </c>
      <c r="C4037" s="28" t="s">
        <v>917</v>
      </c>
      <c r="D4037" s="29">
        <v>2020</v>
      </c>
      <c r="E4037" s="20"/>
      <c r="F4037" s="29">
        <v>1</v>
      </c>
      <c r="G4037" s="29">
        <v>68</v>
      </c>
      <c r="H4037" s="29">
        <v>705.91899999999998</v>
      </c>
    </row>
    <row r="4038" spans="1:8" s="17" customFormat="1" ht="37.5" hidden="1" customHeight="1" outlineLevel="1" x14ac:dyDescent="0.25">
      <c r="A4038" s="20">
        <v>1657</v>
      </c>
      <c r="B4038" s="8" t="s">
        <v>531</v>
      </c>
      <c r="C4038" s="28" t="s">
        <v>921</v>
      </c>
      <c r="D4038" s="29">
        <v>2020</v>
      </c>
      <c r="E4038" s="20"/>
      <c r="F4038" s="29">
        <v>1</v>
      </c>
      <c r="G4038" s="29">
        <v>35</v>
      </c>
      <c r="H4038" s="29">
        <v>438.70800000000003</v>
      </c>
    </row>
    <row r="4039" spans="1:8" s="17" customFormat="1" ht="37.5" hidden="1" customHeight="1" outlineLevel="1" x14ac:dyDescent="0.25">
      <c r="A4039" s="20">
        <v>1669</v>
      </c>
      <c r="B4039" s="8" t="s">
        <v>531</v>
      </c>
      <c r="C4039" s="28" t="s">
        <v>927</v>
      </c>
      <c r="D4039" s="29">
        <v>2020</v>
      </c>
      <c r="E4039" s="20"/>
      <c r="F4039" s="29">
        <v>1</v>
      </c>
      <c r="G4039" s="29">
        <v>70</v>
      </c>
      <c r="H4039" s="29">
        <v>503.69900000000001</v>
      </c>
    </row>
    <row r="4040" spans="1:8" s="17" customFormat="1" ht="37.5" hidden="1" customHeight="1" outlineLevel="1" x14ac:dyDescent="0.25">
      <c r="A4040" s="20">
        <v>646</v>
      </c>
      <c r="B4040" s="8" t="s">
        <v>531</v>
      </c>
      <c r="C4040" s="28" t="s">
        <v>929</v>
      </c>
      <c r="D4040" s="29">
        <v>2020</v>
      </c>
      <c r="E4040" s="20"/>
      <c r="F4040" s="29">
        <v>1</v>
      </c>
      <c r="G4040" s="29">
        <v>70</v>
      </c>
      <c r="H4040" s="29">
        <v>649.45100000000002</v>
      </c>
    </row>
    <row r="4041" spans="1:8" s="17" customFormat="1" ht="37.5" hidden="1" customHeight="1" outlineLevel="1" x14ac:dyDescent="0.25">
      <c r="A4041" s="20">
        <v>1655</v>
      </c>
      <c r="B4041" s="8" t="s">
        <v>531</v>
      </c>
      <c r="C4041" s="28" t="s">
        <v>1044</v>
      </c>
      <c r="D4041" s="29">
        <v>2020</v>
      </c>
      <c r="E4041" s="20"/>
      <c r="F4041" s="29">
        <v>1</v>
      </c>
      <c r="G4041" s="29">
        <v>60</v>
      </c>
      <c r="H4041" s="29">
        <v>511.81200000000001</v>
      </c>
    </row>
    <row r="4042" spans="1:8" s="17" customFormat="1" ht="37.5" hidden="1" customHeight="1" outlineLevel="1" x14ac:dyDescent="0.25">
      <c r="A4042" s="20">
        <v>854</v>
      </c>
      <c r="B4042" s="8" t="s">
        <v>531</v>
      </c>
      <c r="C4042" s="28" t="s">
        <v>939</v>
      </c>
      <c r="D4042" s="29">
        <v>2020</v>
      </c>
      <c r="E4042" s="20"/>
      <c r="F4042" s="29">
        <v>1</v>
      </c>
      <c r="G4042" s="29">
        <v>80</v>
      </c>
      <c r="H4042" s="29">
        <v>828.49599999999998</v>
      </c>
    </row>
    <row r="4043" spans="1:8" s="17" customFormat="1" ht="37.5" hidden="1" customHeight="1" outlineLevel="1" x14ac:dyDescent="0.25">
      <c r="A4043" s="20">
        <v>1031</v>
      </c>
      <c r="B4043" s="8" t="s">
        <v>531</v>
      </c>
      <c r="C4043" s="28" t="s">
        <v>1647</v>
      </c>
      <c r="D4043" s="29">
        <v>2020</v>
      </c>
      <c r="E4043" s="20"/>
      <c r="F4043" s="29">
        <v>1</v>
      </c>
      <c r="G4043" s="29">
        <v>15</v>
      </c>
      <c r="H4043" s="29">
        <v>434.05500000000001</v>
      </c>
    </row>
    <row r="4044" spans="1:8" s="17" customFormat="1" ht="37.5" hidden="1" customHeight="1" outlineLevel="1" x14ac:dyDescent="0.25">
      <c r="A4044" s="20">
        <v>168</v>
      </c>
      <c r="B4044" s="8" t="s">
        <v>531</v>
      </c>
      <c r="C4044" s="28" t="s">
        <v>945</v>
      </c>
      <c r="D4044" s="29">
        <v>2020</v>
      </c>
      <c r="E4044" s="20"/>
      <c r="F4044" s="29">
        <v>1</v>
      </c>
      <c r="G4044" s="29">
        <v>70</v>
      </c>
      <c r="H4044" s="29">
        <v>619.54200000000003</v>
      </c>
    </row>
    <row r="4045" spans="1:8" s="17" customFormat="1" ht="37.5" hidden="1" customHeight="1" outlineLevel="1" x14ac:dyDescent="0.25">
      <c r="A4045" s="20">
        <v>137</v>
      </c>
      <c r="B4045" s="8" t="s">
        <v>531</v>
      </c>
      <c r="C4045" s="28" t="s">
        <v>946</v>
      </c>
      <c r="D4045" s="29">
        <v>2020</v>
      </c>
      <c r="E4045" s="20"/>
      <c r="F4045" s="29">
        <v>1</v>
      </c>
      <c r="G4045" s="29">
        <v>71</v>
      </c>
      <c r="H4045" s="29">
        <v>621.79399999999998</v>
      </c>
    </row>
    <row r="4046" spans="1:8" s="17" customFormat="1" ht="37.5" hidden="1" customHeight="1" outlineLevel="1" x14ac:dyDescent="0.25">
      <c r="A4046" s="20">
        <v>1008</v>
      </c>
      <c r="B4046" s="8" t="s">
        <v>531</v>
      </c>
      <c r="C4046" s="28" t="s">
        <v>593</v>
      </c>
      <c r="D4046" s="29">
        <v>2020</v>
      </c>
      <c r="E4046" s="20"/>
      <c r="F4046" s="29">
        <v>1</v>
      </c>
      <c r="G4046" s="29">
        <v>75</v>
      </c>
      <c r="H4046" s="29">
        <v>479</v>
      </c>
    </row>
    <row r="4047" spans="1:8" s="17" customFormat="1" ht="37.5" hidden="1" customHeight="1" outlineLevel="1" x14ac:dyDescent="0.25">
      <c r="A4047" s="20">
        <v>1618</v>
      </c>
      <c r="B4047" s="8" t="s">
        <v>531</v>
      </c>
      <c r="C4047" s="28" t="s">
        <v>594</v>
      </c>
      <c r="D4047" s="29">
        <v>2020</v>
      </c>
      <c r="E4047" s="20"/>
      <c r="F4047" s="29">
        <v>1</v>
      </c>
      <c r="G4047" s="29">
        <v>134.15</v>
      </c>
      <c r="H4047" s="29">
        <v>421</v>
      </c>
    </row>
    <row r="4048" spans="1:8" s="17" customFormat="1" ht="37.5" hidden="1" customHeight="1" outlineLevel="1" x14ac:dyDescent="0.25">
      <c r="A4048" s="20">
        <v>798</v>
      </c>
      <c r="B4048" s="8" t="s">
        <v>531</v>
      </c>
      <c r="C4048" s="28" t="s">
        <v>579</v>
      </c>
      <c r="D4048" s="29">
        <v>2020</v>
      </c>
      <c r="E4048" s="20"/>
      <c r="F4048" s="29">
        <v>1</v>
      </c>
      <c r="G4048" s="29">
        <v>40</v>
      </c>
      <c r="H4048" s="29">
        <v>853</v>
      </c>
    </row>
    <row r="4049" spans="1:8" s="17" customFormat="1" ht="37.5" hidden="1" customHeight="1" outlineLevel="1" x14ac:dyDescent="0.25">
      <c r="A4049" s="20">
        <v>193</v>
      </c>
      <c r="B4049" s="8" t="s">
        <v>531</v>
      </c>
      <c r="C4049" s="28" t="s">
        <v>581</v>
      </c>
      <c r="D4049" s="29">
        <v>2020</v>
      </c>
      <c r="E4049" s="20"/>
      <c r="F4049" s="29">
        <v>1</v>
      </c>
      <c r="G4049" s="29">
        <v>15</v>
      </c>
      <c r="H4049" s="29">
        <v>737</v>
      </c>
    </row>
    <row r="4050" spans="1:8" s="17" customFormat="1" ht="37.5" hidden="1" customHeight="1" outlineLevel="1" x14ac:dyDescent="0.25">
      <c r="A4050" s="20">
        <v>357</v>
      </c>
      <c r="B4050" s="8" t="s">
        <v>531</v>
      </c>
      <c r="C4050" s="28" t="s">
        <v>589</v>
      </c>
      <c r="D4050" s="29">
        <v>2020</v>
      </c>
      <c r="E4050" s="20"/>
      <c r="F4050" s="29">
        <v>1</v>
      </c>
      <c r="G4050" s="29">
        <v>15</v>
      </c>
      <c r="H4050" s="29">
        <v>741</v>
      </c>
    </row>
    <row r="4051" spans="1:8" s="17" customFormat="1" ht="37.5" hidden="1" customHeight="1" outlineLevel="1" x14ac:dyDescent="0.25">
      <c r="A4051" s="20">
        <v>160</v>
      </c>
      <c r="B4051" s="8" t="s">
        <v>531</v>
      </c>
      <c r="C4051" s="28" t="s">
        <v>590</v>
      </c>
      <c r="D4051" s="29">
        <v>2020</v>
      </c>
      <c r="E4051" s="20"/>
      <c r="F4051" s="29">
        <v>1</v>
      </c>
      <c r="G4051" s="29">
        <v>15</v>
      </c>
      <c r="H4051" s="29">
        <v>663</v>
      </c>
    </row>
    <row r="4052" spans="1:8" s="17" customFormat="1" ht="37.5" hidden="1" customHeight="1" outlineLevel="1" x14ac:dyDescent="0.25">
      <c r="A4052" s="20">
        <v>1523</v>
      </c>
      <c r="B4052" s="8" t="s">
        <v>531</v>
      </c>
      <c r="C4052" s="28" t="s">
        <v>741</v>
      </c>
      <c r="D4052" s="29">
        <v>2020</v>
      </c>
      <c r="E4052" s="20"/>
      <c r="F4052" s="29">
        <v>1</v>
      </c>
      <c r="G4052" s="29">
        <v>25</v>
      </c>
      <c r="H4052" s="29">
        <v>816.47186999999997</v>
      </c>
    </row>
    <row r="4053" spans="1:8" s="17" customFormat="1" ht="37.5" hidden="1" customHeight="1" outlineLevel="1" x14ac:dyDescent="0.25">
      <c r="A4053" s="20">
        <v>1666</v>
      </c>
      <c r="B4053" s="8" t="s">
        <v>531</v>
      </c>
      <c r="C4053" s="28" t="s">
        <v>920</v>
      </c>
      <c r="D4053" s="29">
        <v>2020</v>
      </c>
      <c r="E4053" s="20"/>
      <c r="F4053" s="29">
        <v>1</v>
      </c>
      <c r="G4053" s="29">
        <v>10</v>
      </c>
      <c r="H4053" s="29">
        <v>372.39499999999998</v>
      </c>
    </row>
    <row r="4054" spans="1:8" s="17" customFormat="1" ht="37.5" hidden="1" customHeight="1" outlineLevel="1" x14ac:dyDescent="0.25">
      <c r="A4054" s="20">
        <v>391</v>
      </c>
      <c r="B4054" s="8" t="s">
        <v>531</v>
      </c>
      <c r="C4054" s="28" t="s">
        <v>592</v>
      </c>
      <c r="D4054" s="29">
        <v>2020</v>
      </c>
      <c r="E4054" s="20"/>
      <c r="F4054" s="29">
        <v>1</v>
      </c>
      <c r="G4054" s="29">
        <v>15</v>
      </c>
      <c r="H4054" s="29">
        <v>504</v>
      </c>
    </row>
    <row r="4055" spans="1:8" s="17" customFormat="1" ht="37.5" hidden="1" customHeight="1" outlineLevel="1" x14ac:dyDescent="0.25">
      <c r="A4055" s="20">
        <v>330</v>
      </c>
      <c r="B4055" s="8" t="s">
        <v>531</v>
      </c>
      <c r="C4055" s="28" t="s">
        <v>159</v>
      </c>
      <c r="D4055" s="29">
        <v>2020</v>
      </c>
      <c r="E4055" s="20"/>
      <c r="F4055" s="29">
        <v>1</v>
      </c>
      <c r="G4055" s="29">
        <v>25</v>
      </c>
      <c r="H4055" s="29">
        <v>336.84661</v>
      </c>
    </row>
    <row r="4056" spans="1:8" s="17" customFormat="1" ht="37.5" hidden="1" customHeight="1" outlineLevel="1" x14ac:dyDescent="0.25">
      <c r="A4056" s="20">
        <v>1814</v>
      </c>
      <c r="B4056" s="8" t="s">
        <v>531</v>
      </c>
      <c r="C4056" s="28" t="s">
        <v>160</v>
      </c>
      <c r="D4056" s="29">
        <v>2020</v>
      </c>
      <c r="E4056" s="20"/>
      <c r="F4056" s="29">
        <v>1</v>
      </c>
      <c r="G4056" s="29">
        <v>65</v>
      </c>
      <c r="H4056" s="29">
        <v>426.74117000000001</v>
      </c>
    </row>
    <row r="4057" spans="1:8" s="17" customFormat="1" ht="37.5" hidden="1" customHeight="1" outlineLevel="1" x14ac:dyDescent="0.25">
      <c r="A4057" s="20">
        <v>629</v>
      </c>
      <c r="B4057" s="8" t="s">
        <v>531</v>
      </c>
      <c r="C4057" s="28" t="s">
        <v>462</v>
      </c>
      <c r="D4057" s="29">
        <v>2020</v>
      </c>
      <c r="E4057" s="20"/>
      <c r="F4057" s="29">
        <v>1</v>
      </c>
      <c r="G4057" s="29">
        <v>30</v>
      </c>
      <c r="H4057" s="29">
        <v>621.39599999999996</v>
      </c>
    </row>
    <row r="4058" spans="1:8" s="17" customFormat="1" ht="37.5" hidden="1" customHeight="1" outlineLevel="1" x14ac:dyDescent="0.25">
      <c r="A4058" s="20">
        <v>261</v>
      </c>
      <c r="B4058" s="8" t="s">
        <v>531</v>
      </c>
      <c r="C4058" s="28" t="s">
        <v>481</v>
      </c>
      <c r="D4058" s="29">
        <v>2020</v>
      </c>
      <c r="E4058" s="20"/>
      <c r="F4058" s="29">
        <v>1</v>
      </c>
      <c r="G4058" s="29">
        <v>25</v>
      </c>
      <c r="H4058" s="29">
        <v>508</v>
      </c>
    </row>
    <row r="4059" spans="1:8" s="17" customFormat="1" ht="37.5" hidden="1" customHeight="1" outlineLevel="1" x14ac:dyDescent="0.25">
      <c r="A4059" s="20">
        <v>488</v>
      </c>
      <c r="B4059" s="8" t="s">
        <v>531</v>
      </c>
      <c r="C4059" s="28" t="s">
        <v>482</v>
      </c>
      <c r="D4059" s="29">
        <v>2020</v>
      </c>
      <c r="E4059" s="20"/>
      <c r="F4059" s="29">
        <v>1</v>
      </c>
      <c r="G4059" s="29">
        <v>45</v>
      </c>
      <c r="H4059" s="29">
        <v>257</v>
      </c>
    </row>
    <row r="4060" spans="1:8" s="17" customFormat="1" ht="37.5" hidden="1" customHeight="1" outlineLevel="1" x14ac:dyDescent="0.25">
      <c r="A4060" s="20">
        <v>348</v>
      </c>
      <c r="B4060" s="8" t="s">
        <v>531</v>
      </c>
      <c r="C4060" s="28" t="s">
        <v>395</v>
      </c>
      <c r="D4060" s="29">
        <v>2020</v>
      </c>
      <c r="E4060" s="20"/>
      <c r="F4060" s="29">
        <v>1</v>
      </c>
      <c r="G4060" s="29">
        <v>30</v>
      </c>
      <c r="H4060" s="29">
        <v>453</v>
      </c>
    </row>
    <row r="4061" spans="1:8" s="17" customFormat="1" ht="37.5" hidden="1" customHeight="1" outlineLevel="1" x14ac:dyDescent="0.25">
      <c r="A4061" s="20">
        <v>866</v>
      </c>
      <c r="B4061" s="8" t="s">
        <v>531</v>
      </c>
      <c r="C4061" s="28" t="s">
        <v>486</v>
      </c>
      <c r="D4061" s="29">
        <v>2020</v>
      </c>
      <c r="E4061" s="20"/>
      <c r="F4061" s="29">
        <v>1</v>
      </c>
      <c r="G4061" s="29">
        <v>40</v>
      </c>
      <c r="H4061" s="29">
        <v>808</v>
      </c>
    </row>
    <row r="4062" spans="1:8" s="17" customFormat="1" ht="37.5" hidden="1" customHeight="1" outlineLevel="1" x14ac:dyDescent="0.25">
      <c r="A4062" s="20">
        <v>318</v>
      </c>
      <c r="B4062" s="8" t="s">
        <v>531</v>
      </c>
      <c r="C4062" s="28" t="s">
        <v>384</v>
      </c>
      <c r="D4062" s="29">
        <v>2020</v>
      </c>
      <c r="E4062" s="20"/>
      <c r="F4062" s="29">
        <v>1</v>
      </c>
      <c r="G4062" s="29">
        <v>15</v>
      </c>
      <c r="H4062" s="29">
        <v>635</v>
      </c>
    </row>
    <row r="4063" spans="1:8" s="17" customFormat="1" ht="37.5" hidden="1" customHeight="1" outlineLevel="1" x14ac:dyDescent="0.25">
      <c r="A4063" s="20">
        <v>1798</v>
      </c>
      <c r="B4063" s="8" t="s">
        <v>531</v>
      </c>
      <c r="C4063" s="28" t="s">
        <v>532</v>
      </c>
      <c r="D4063" s="29">
        <v>2020</v>
      </c>
      <c r="E4063" s="20"/>
      <c r="F4063" s="29">
        <v>1</v>
      </c>
      <c r="G4063" s="29">
        <v>63</v>
      </c>
      <c r="H4063" s="29">
        <v>896</v>
      </c>
    </row>
    <row r="4064" spans="1:8" s="17" customFormat="1" ht="37.5" hidden="1" customHeight="1" outlineLevel="1" x14ac:dyDescent="0.25">
      <c r="A4064" s="20">
        <v>675</v>
      </c>
      <c r="B4064" s="8" t="s">
        <v>531</v>
      </c>
      <c r="C4064" s="28" t="s">
        <v>463</v>
      </c>
      <c r="D4064" s="29">
        <v>2020</v>
      </c>
      <c r="E4064" s="20"/>
      <c r="F4064" s="29">
        <v>1</v>
      </c>
      <c r="G4064" s="29">
        <v>45</v>
      </c>
      <c r="H4064" s="29">
        <v>834.97400000000005</v>
      </c>
    </row>
    <row r="4065" spans="1:8" s="17" customFormat="1" ht="24" hidden="1" customHeight="1" outlineLevel="1" x14ac:dyDescent="0.25">
      <c r="A4065" s="67">
        <v>9743</v>
      </c>
      <c r="B4065" s="8" t="s">
        <v>531</v>
      </c>
      <c r="C4065" s="28" t="s">
        <v>2645</v>
      </c>
      <c r="D4065" s="29">
        <v>2021</v>
      </c>
      <c r="E4065" s="20"/>
      <c r="F4065" s="29">
        <v>1</v>
      </c>
      <c r="G4065" s="29">
        <v>15</v>
      </c>
      <c r="H4065" s="29">
        <v>826</v>
      </c>
    </row>
    <row r="4066" spans="1:8" s="17" customFormat="1" ht="24" hidden="1" customHeight="1" outlineLevel="1" x14ac:dyDescent="0.25">
      <c r="A4066" s="67">
        <v>9741</v>
      </c>
      <c r="B4066" s="8" t="s">
        <v>531</v>
      </c>
      <c r="C4066" s="28" t="s">
        <v>2644</v>
      </c>
      <c r="D4066" s="29">
        <v>2021</v>
      </c>
      <c r="E4066" s="20"/>
      <c r="F4066" s="29">
        <v>1</v>
      </c>
      <c r="G4066" s="29">
        <v>50</v>
      </c>
      <c r="H4066" s="29">
        <v>975</v>
      </c>
    </row>
    <row r="4067" spans="1:8" s="17" customFormat="1" ht="24" hidden="1" customHeight="1" outlineLevel="1" x14ac:dyDescent="0.25">
      <c r="A4067" s="67">
        <v>9731</v>
      </c>
      <c r="B4067" s="8" t="s">
        <v>531</v>
      </c>
      <c r="C4067" s="28" t="s">
        <v>2717</v>
      </c>
      <c r="D4067" s="29">
        <v>2021</v>
      </c>
      <c r="E4067" s="20"/>
      <c r="F4067" s="29">
        <v>1</v>
      </c>
      <c r="G4067" s="29">
        <v>40</v>
      </c>
      <c r="H4067" s="29">
        <v>569</v>
      </c>
    </row>
    <row r="4068" spans="1:8" s="17" customFormat="1" ht="24" hidden="1" customHeight="1" outlineLevel="1" x14ac:dyDescent="0.25">
      <c r="A4068" s="66">
        <v>1273</v>
      </c>
      <c r="B4068" s="8" t="s">
        <v>531</v>
      </c>
      <c r="C4068" s="28" t="s">
        <v>2250</v>
      </c>
      <c r="D4068" s="29">
        <v>2021</v>
      </c>
      <c r="E4068" s="20"/>
      <c r="F4068" s="29">
        <v>1</v>
      </c>
      <c r="G4068" s="29">
        <v>40</v>
      </c>
      <c r="H4068" s="29">
        <v>581</v>
      </c>
    </row>
    <row r="4069" spans="1:8" s="17" customFormat="1" ht="24" hidden="1" customHeight="1" outlineLevel="1" x14ac:dyDescent="0.25">
      <c r="A4069" s="67">
        <v>9745</v>
      </c>
      <c r="B4069" s="8" t="s">
        <v>531</v>
      </c>
      <c r="C4069" s="28" t="s">
        <v>2649</v>
      </c>
      <c r="D4069" s="29">
        <v>2021</v>
      </c>
      <c r="E4069" s="20"/>
      <c r="F4069" s="29">
        <v>1</v>
      </c>
      <c r="G4069" s="29">
        <v>15</v>
      </c>
      <c r="H4069" s="29">
        <v>812</v>
      </c>
    </row>
    <row r="4070" spans="1:8" s="17" customFormat="1" ht="24" hidden="1" customHeight="1" outlineLevel="1" x14ac:dyDescent="0.25">
      <c r="A4070" s="67">
        <v>10384</v>
      </c>
      <c r="B4070" s="8" t="s">
        <v>531</v>
      </c>
      <c r="C4070" s="28" t="s">
        <v>2281</v>
      </c>
      <c r="D4070" s="29">
        <v>2021</v>
      </c>
      <c r="E4070" s="20"/>
      <c r="F4070" s="29">
        <v>1</v>
      </c>
      <c r="G4070" s="29">
        <v>40</v>
      </c>
      <c r="H4070" s="29">
        <v>607</v>
      </c>
    </row>
    <row r="4071" spans="1:8" s="17" customFormat="1" ht="24" hidden="1" customHeight="1" outlineLevel="1" x14ac:dyDescent="0.25">
      <c r="A4071" s="67">
        <v>9683</v>
      </c>
      <c r="B4071" s="8" t="s">
        <v>531</v>
      </c>
      <c r="C4071" s="28" t="s">
        <v>2147</v>
      </c>
      <c r="D4071" s="29">
        <v>2021</v>
      </c>
      <c r="E4071" s="20"/>
      <c r="F4071" s="29">
        <v>1</v>
      </c>
      <c r="G4071" s="29">
        <v>50</v>
      </c>
      <c r="H4071" s="29">
        <v>448.44479999999999</v>
      </c>
    </row>
    <row r="4072" spans="1:8" s="17" customFormat="1" ht="24" hidden="1" customHeight="1" outlineLevel="1" x14ac:dyDescent="0.25">
      <c r="A4072" s="67">
        <v>9680</v>
      </c>
      <c r="B4072" s="8" t="s">
        <v>531</v>
      </c>
      <c r="C4072" s="28" t="s">
        <v>2849</v>
      </c>
      <c r="D4072" s="29">
        <v>2021</v>
      </c>
      <c r="E4072" s="20"/>
      <c r="F4072" s="29">
        <v>1</v>
      </c>
      <c r="G4072" s="29">
        <v>15</v>
      </c>
      <c r="H4072" s="29">
        <v>378.11124000000001</v>
      </c>
    </row>
    <row r="4073" spans="1:8" s="17" customFormat="1" ht="24" hidden="1" customHeight="1" outlineLevel="1" x14ac:dyDescent="0.25">
      <c r="A4073" s="67">
        <v>9682</v>
      </c>
      <c r="B4073" s="8" t="s">
        <v>531</v>
      </c>
      <c r="C4073" s="28" t="s">
        <v>2014</v>
      </c>
      <c r="D4073" s="29">
        <v>2021</v>
      </c>
      <c r="E4073" s="20"/>
      <c r="F4073" s="29">
        <v>1</v>
      </c>
      <c r="G4073" s="29">
        <v>15</v>
      </c>
      <c r="H4073" s="29">
        <v>386.03800000000001</v>
      </c>
    </row>
    <row r="4074" spans="1:8" s="17" customFormat="1" ht="24" hidden="1" customHeight="1" outlineLevel="1" x14ac:dyDescent="0.25">
      <c r="A4074" s="66">
        <v>1257</v>
      </c>
      <c r="B4074" s="8" t="s">
        <v>531</v>
      </c>
      <c r="C4074" s="28" t="s">
        <v>2288</v>
      </c>
      <c r="D4074" s="29">
        <v>2021</v>
      </c>
      <c r="E4074" s="20"/>
      <c r="F4074" s="29">
        <v>1</v>
      </c>
      <c r="G4074" s="29" t="s">
        <v>2035</v>
      </c>
      <c r="H4074" s="29">
        <v>759</v>
      </c>
    </row>
    <row r="4075" spans="1:8" s="17" customFormat="1" ht="24" hidden="1" customHeight="1" outlineLevel="1" x14ac:dyDescent="0.25">
      <c r="A4075" s="67">
        <v>9727</v>
      </c>
      <c r="B4075" s="8" t="s">
        <v>531</v>
      </c>
      <c r="C4075" s="28" t="s">
        <v>2023</v>
      </c>
      <c r="D4075" s="29">
        <v>2021</v>
      </c>
      <c r="E4075" s="20"/>
      <c r="F4075" s="29">
        <v>1</v>
      </c>
      <c r="G4075" s="29">
        <v>45</v>
      </c>
      <c r="H4075" s="29">
        <v>637</v>
      </c>
    </row>
    <row r="4076" spans="1:8" s="17" customFormat="1" ht="24" hidden="1" customHeight="1" outlineLevel="1" x14ac:dyDescent="0.25">
      <c r="A4076" s="66">
        <v>1281</v>
      </c>
      <c r="B4076" s="8" t="s">
        <v>531</v>
      </c>
      <c r="C4076" s="28" t="s">
        <v>2024</v>
      </c>
      <c r="D4076" s="29">
        <v>2021</v>
      </c>
      <c r="E4076" s="20"/>
      <c r="F4076" s="29">
        <v>1</v>
      </c>
      <c r="G4076" s="29" t="s">
        <v>2312</v>
      </c>
      <c r="H4076" s="29">
        <v>595</v>
      </c>
    </row>
    <row r="4077" spans="1:8" s="17" customFormat="1" ht="24" hidden="1" customHeight="1" outlineLevel="1" x14ac:dyDescent="0.25">
      <c r="A4077" s="66">
        <v>1259</v>
      </c>
      <c r="B4077" s="8" t="s">
        <v>531</v>
      </c>
      <c r="C4077" s="28" t="s">
        <v>2317</v>
      </c>
      <c r="D4077" s="29">
        <v>2021</v>
      </c>
      <c r="E4077" s="20"/>
      <c r="F4077" s="29">
        <v>1</v>
      </c>
      <c r="G4077" s="29">
        <v>30</v>
      </c>
      <c r="H4077" s="29">
        <v>424</v>
      </c>
    </row>
    <row r="4078" spans="1:8" s="17" customFormat="1" ht="24" hidden="1" customHeight="1" outlineLevel="1" x14ac:dyDescent="0.25">
      <c r="A4078" s="66">
        <v>1262</v>
      </c>
      <c r="B4078" s="8" t="s">
        <v>531</v>
      </c>
      <c r="C4078" s="28" t="s">
        <v>2319</v>
      </c>
      <c r="D4078" s="29">
        <v>2021</v>
      </c>
      <c r="E4078" s="20"/>
      <c r="F4078" s="29">
        <v>1</v>
      </c>
      <c r="G4078" s="29">
        <v>30</v>
      </c>
      <c r="H4078" s="29">
        <v>436</v>
      </c>
    </row>
    <row r="4079" spans="1:8" s="17" customFormat="1" ht="24" hidden="1" customHeight="1" outlineLevel="1" x14ac:dyDescent="0.25">
      <c r="A4079" s="66">
        <v>3825</v>
      </c>
      <c r="B4079" s="8" t="s">
        <v>531</v>
      </c>
      <c r="C4079" s="28" t="s">
        <v>2026</v>
      </c>
      <c r="D4079" s="29">
        <v>2021</v>
      </c>
      <c r="E4079" s="20"/>
      <c r="F4079" s="29">
        <v>1</v>
      </c>
      <c r="G4079" s="29" t="s">
        <v>2321</v>
      </c>
      <c r="H4079" s="29">
        <v>652</v>
      </c>
    </row>
    <row r="4080" spans="1:8" s="17" customFormat="1" ht="24" hidden="1" customHeight="1" outlineLevel="1" x14ac:dyDescent="0.25">
      <c r="A4080" s="66">
        <v>3888</v>
      </c>
      <c r="B4080" s="8" t="s">
        <v>531</v>
      </c>
      <c r="C4080" s="28" t="s">
        <v>2745</v>
      </c>
      <c r="D4080" s="29">
        <v>2021</v>
      </c>
      <c r="E4080" s="20"/>
      <c r="F4080" s="29">
        <v>1</v>
      </c>
      <c r="G4080" s="29" t="s">
        <v>2286</v>
      </c>
      <c r="H4080" s="29">
        <v>565</v>
      </c>
    </row>
    <row r="4081" spans="1:8" s="17" customFormat="1" ht="24" hidden="1" customHeight="1" outlineLevel="1" x14ac:dyDescent="0.25">
      <c r="A4081" s="66">
        <v>3829</v>
      </c>
      <c r="B4081" s="8" t="s">
        <v>531</v>
      </c>
      <c r="C4081" s="28" t="s">
        <v>2030</v>
      </c>
      <c r="D4081" s="29">
        <v>2021</v>
      </c>
      <c r="E4081" s="20"/>
      <c r="F4081" s="29">
        <v>1</v>
      </c>
      <c r="G4081" s="29">
        <v>40</v>
      </c>
      <c r="H4081" s="29">
        <v>484</v>
      </c>
    </row>
    <row r="4082" spans="1:8" s="17" customFormat="1" ht="24" hidden="1" customHeight="1" outlineLevel="1" x14ac:dyDescent="0.25">
      <c r="A4082" s="67">
        <v>9722</v>
      </c>
      <c r="B4082" s="8" t="s">
        <v>531</v>
      </c>
      <c r="C4082" s="28" t="s">
        <v>2034</v>
      </c>
      <c r="D4082" s="29">
        <v>2021</v>
      </c>
      <c r="E4082" s="20"/>
      <c r="F4082" s="29">
        <v>1</v>
      </c>
      <c r="G4082" s="29" t="s">
        <v>2035</v>
      </c>
      <c r="H4082" s="29">
        <v>451</v>
      </c>
    </row>
    <row r="4083" spans="1:8" s="17" customFormat="1" ht="24" hidden="1" customHeight="1" outlineLevel="1" x14ac:dyDescent="0.25">
      <c r="A4083" s="67">
        <v>9094</v>
      </c>
      <c r="B4083" s="8" t="s">
        <v>531</v>
      </c>
      <c r="C4083" s="28" t="s">
        <v>2036</v>
      </c>
      <c r="D4083" s="29">
        <v>2021</v>
      </c>
      <c r="E4083" s="20"/>
      <c r="F4083" s="29">
        <v>1</v>
      </c>
      <c r="G4083" s="29" t="s">
        <v>2037</v>
      </c>
      <c r="H4083" s="29">
        <v>458</v>
      </c>
    </row>
    <row r="4084" spans="1:8" s="17" customFormat="1" ht="24" hidden="1" customHeight="1" outlineLevel="1" x14ac:dyDescent="0.25">
      <c r="A4084" s="67">
        <v>9726</v>
      </c>
      <c r="B4084" s="8" t="s">
        <v>531</v>
      </c>
      <c r="C4084" s="28" t="s">
        <v>2345</v>
      </c>
      <c r="D4084" s="29">
        <v>2021</v>
      </c>
      <c r="E4084" s="20"/>
      <c r="F4084" s="29">
        <v>1</v>
      </c>
      <c r="G4084" s="29" t="s">
        <v>2321</v>
      </c>
      <c r="H4084" s="29">
        <v>353</v>
      </c>
    </row>
    <row r="4085" spans="1:8" s="17" customFormat="1" ht="24" hidden="1" customHeight="1" outlineLevel="1" x14ac:dyDescent="0.25">
      <c r="A4085" s="66">
        <v>760</v>
      </c>
      <c r="B4085" s="8" t="s">
        <v>531</v>
      </c>
      <c r="C4085" s="28" t="s">
        <v>2348</v>
      </c>
      <c r="D4085" s="29">
        <v>2021</v>
      </c>
      <c r="E4085" s="20"/>
      <c r="F4085" s="29">
        <v>1</v>
      </c>
      <c r="G4085" s="29">
        <v>25</v>
      </c>
      <c r="H4085" s="29">
        <v>527.30999999999995</v>
      </c>
    </row>
    <row r="4086" spans="1:8" s="17" customFormat="1" ht="24" hidden="1" customHeight="1" outlineLevel="1" x14ac:dyDescent="0.25">
      <c r="A4086" s="66">
        <v>736</v>
      </c>
      <c r="B4086" s="8" t="s">
        <v>531</v>
      </c>
      <c r="C4086" s="28" t="s">
        <v>2349</v>
      </c>
      <c r="D4086" s="29">
        <v>2021</v>
      </c>
      <c r="E4086" s="20"/>
      <c r="F4086" s="29">
        <v>1</v>
      </c>
      <c r="G4086" s="29">
        <v>15</v>
      </c>
      <c r="H4086" s="29">
        <v>594.99099999999999</v>
      </c>
    </row>
    <row r="4087" spans="1:8" s="17" customFormat="1" ht="24" hidden="1" customHeight="1" outlineLevel="1" x14ac:dyDescent="0.25">
      <c r="A4087" s="67">
        <v>9520</v>
      </c>
      <c r="B4087" s="8" t="s">
        <v>531</v>
      </c>
      <c r="C4087" s="28" t="s">
        <v>2353</v>
      </c>
      <c r="D4087" s="29">
        <v>2021</v>
      </c>
      <c r="E4087" s="20"/>
      <c r="F4087" s="29">
        <v>1</v>
      </c>
      <c r="G4087" s="29">
        <v>50</v>
      </c>
      <c r="H4087" s="29">
        <v>550.89</v>
      </c>
    </row>
    <row r="4088" spans="1:8" s="17" customFormat="1" ht="24" hidden="1" customHeight="1" outlineLevel="1" x14ac:dyDescent="0.25">
      <c r="A4088" s="67">
        <v>9497</v>
      </c>
      <c r="B4088" s="8" t="s">
        <v>531</v>
      </c>
      <c r="C4088" s="28" t="s">
        <v>2374</v>
      </c>
      <c r="D4088" s="29">
        <v>2021</v>
      </c>
      <c r="E4088" s="20"/>
      <c r="F4088" s="29">
        <v>1</v>
      </c>
      <c r="G4088" s="29">
        <v>45</v>
      </c>
      <c r="H4088" s="29">
        <v>463.87900000000002</v>
      </c>
    </row>
    <row r="4089" spans="1:8" s="17" customFormat="1" ht="24" hidden="1" customHeight="1" outlineLevel="1" x14ac:dyDescent="0.25">
      <c r="A4089" s="67">
        <v>9296</v>
      </c>
      <c r="B4089" s="8" t="s">
        <v>531</v>
      </c>
      <c r="C4089" s="28" t="s">
        <v>2850</v>
      </c>
      <c r="D4089" s="29">
        <v>2021</v>
      </c>
      <c r="E4089" s="20"/>
      <c r="F4089" s="29">
        <v>1</v>
      </c>
      <c r="G4089" s="29">
        <v>15</v>
      </c>
      <c r="H4089" s="29">
        <v>162</v>
      </c>
    </row>
    <row r="4090" spans="1:8" s="17" customFormat="1" ht="24" hidden="1" customHeight="1" outlineLevel="1" x14ac:dyDescent="0.25">
      <c r="A4090" s="67">
        <v>9605</v>
      </c>
      <c r="B4090" s="8" t="s">
        <v>531</v>
      </c>
      <c r="C4090" s="28" t="s">
        <v>2665</v>
      </c>
      <c r="D4090" s="29">
        <v>2021</v>
      </c>
      <c r="E4090" s="20"/>
      <c r="F4090" s="29">
        <v>1</v>
      </c>
      <c r="G4090" s="29">
        <v>72</v>
      </c>
      <c r="H4090" s="29">
        <v>612</v>
      </c>
    </row>
    <row r="4091" spans="1:8" s="17" customFormat="1" ht="24" hidden="1" customHeight="1" outlineLevel="1" x14ac:dyDescent="0.25">
      <c r="A4091" s="67">
        <v>9644</v>
      </c>
      <c r="B4091" s="8" t="s">
        <v>531</v>
      </c>
      <c r="C4091" s="28" t="s">
        <v>2454</v>
      </c>
      <c r="D4091" s="29">
        <v>2021</v>
      </c>
      <c r="E4091" s="20"/>
      <c r="F4091" s="29">
        <v>1</v>
      </c>
      <c r="G4091" s="29">
        <v>100</v>
      </c>
      <c r="H4091" s="29">
        <v>621</v>
      </c>
    </row>
    <row r="4092" spans="1:8" s="17" customFormat="1" ht="24" hidden="1" customHeight="1" outlineLevel="1" x14ac:dyDescent="0.25">
      <c r="A4092" s="67">
        <v>9596</v>
      </c>
      <c r="B4092" s="8" t="s">
        <v>531</v>
      </c>
      <c r="C4092" s="28" t="s">
        <v>2456</v>
      </c>
      <c r="D4092" s="29">
        <v>2021</v>
      </c>
      <c r="E4092" s="20"/>
      <c r="F4092" s="29">
        <v>1</v>
      </c>
      <c r="G4092" s="29">
        <v>60</v>
      </c>
      <c r="H4092" s="29">
        <v>518</v>
      </c>
    </row>
    <row r="4093" spans="1:8" s="17" customFormat="1" ht="24" hidden="1" customHeight="1" outlineLevel="1" x14ac:dyDescent="0.25">
      <c r="A4093" s="67">
        <v>9586</v>
      </c>
      <c r="B4093" s="8" t="s">
        <v>531</v>
      </c>
      <c r="C4093" s="28" t="s">
        <v>2487</v>
      </c>
      <c r="D4093" s="29">
        <v>2021</v>
      </c>
      <c r="E4093" s="20"/>
      <c r="F4093" s="29">
        <v>1</v>
      </c>
      <c r="G4093" s="29">
        <v>45</v>
      </c>
      <c r="H4093" s="29">
        <v>664</v>
      </c>
    </row>
    <row r="4094" spans="1:8" s="17" customFormat="1" ht="24" hidden="1" customHeight="1" outlineLevel="1" x14ac:dyDescent="0.25">
      <c r="A4094" s="67">
        <v>9667</v>
      </c>
      <c r="B4094" s="8" t="s">
        <v>531</v>
      </c>
      <c r="C4094" s="28" t="s">
        <v>2488</v>
      </c>
      <c r="D4094" s="29">
        <v>2021</v>
      </c>
      <c r="E4094" s="20"/>
      <c r="F4094" s="29">
        <v>1</v>
      </c>
      <c r="G4094" s="29">
        <v>70</v>
      </c>
      <c r="H4094" s="29">
        <v>486</v>
      </c>
    </row>
    <row r="4095" spans="1:8" s="17" customFormat="1" ht="24" hidden="1" customHeight="1" outlineLevel="1" x14ac:dyDescent="0.25">
      <c r="A4095" s="67">
        <v>9654</v>
      </c>
      <c r="B4095" s="8" t="s">
        <v>531</v>
      </c>
      <c r="C4095" s="28" t="s">
        <v>2832</v>
      </c>
      <c r="D4095" s="29">
        <v>2021</v>
      </c>
      <c r="E4095" s="20"/>
      <c r="F4095" s="29">
        <v>1</v>
      </c>
      <c r="G4095" s="29">
        <v>15</v>
      </c>
      <c r="H4095" s="29">
        <v>417</v>
      </c>
    </row>
    <row r="4096" spans="1:8" s="17" customFormat="1" ht="24" hidden="1" customHeight="1" outlineLevel="1" x14ac:dyDescent="0.25">
      <c r="A4096" s="66">
        <v>9449</v>
      </c>
      <c r="B4096" s="8" t="s">
        <v>531</v>
      </c>
      <c r="C4096" s="28" t="s">
        <v>2851</v>
      </c>
      <c r="D4096" s="29">
        <v>2021</v>
      </c>
      <c r="E4096" s="20"/>
      <c r="F4096" s="29">
        <v>1</v>
      </c>
      <c r="G4096" s="29">
        <v>40</v>
      </c>
      <c r="H4096" s="29">
        <v>462</v>
      </c>
    </row>
    <row r="4097" spans="1:41" s="17" customFormat="1" ht="24" hidden="1" customHeight="1" outlineLevel="1" x14ac:dyDescent="0.25">
      <c r="A4097" s="66">
        <v>673</v>
      </c>
      <c r="B4097" s="8" t="s">
        <v>531</v>
      </c>
      <c r="C4097" s="28" t="s">
        <v>2062</v>
      </c>
      <c r="D4097" s="29">
        <v>2021</v>
      </c>
      <c r="E4097" s="20"/>
      <c r="F4097" s="29">
        <v>1</v>
      </c>
      <c r="G4097" s="29">
        <v>30</v>
      </c>
      <c r="H4097" s="29">
        <v>386</v>
      </c>
    </row>
    <row r="4098" spans="1:41" s="17" customFormat="1" ht="24" hidden="1" customHeight="1" outlineLevel="1" x14ac:dyDescent="0.25">
      <c r="A4098" s="66">
        <v>444</v>
      </c>
      <c r="B4098" s="8" t="s">
        <v>531</v>
      </c>
      <c r="C4098" s="28" t="s">
        <v>2080</v>
      </c>
      <c r="D4098" s="29">
        <v>2021</v>
      </c>
      <c r="E4098" s="20"/>
      <c r="F4098" s="29">
        <v>1</v>
      </c>
      <c r="G4098" s="29">
        <v>70</v>
      </c>
      <c r="H4098" s="29">
        <v>765.94899999999996</v>
      </c>
    </row>
    <row r="4099" spans="1:41" s="17" customFormat="1" ht="24" hidden="1" customHeight="1" outlineLevel="1" x14ac:dyDescent="0.25">
      <c r="A4099" s="66">
        <v>3712</v>
      </c>
      <c r="B4099" s="8" t="s">
        <v>531</v>
      </c>
      <c r="C4099" s="28" t="s">
        <v>2129</v>
      </c>
      <c r="D4099" s="29">
        <v>2021</v>
      </c>
      <c r="E4099" s="20"/>
      <c r="F4099" s="29">
        <v>1</v>
      </c>
      <c r="G4099" s="29">
        <v>80</v>
      </c>
      <c r="H4099" s="29">
        <v>588.37199999999996</v>
      </c>
    </row>
    <row r="4100" spans="1:41" s="17" customFormat="1" ht="24" hidden="1" customHeight="1" outlineLevel="1" x14ac:dyDescent="0.25">
      <c r="A4100" s="67">
        <v>9639</v>
      </c>
      <c r="B4100" s="8" t="s">
        <v>531</v>
      </c>
      <c r="C4100" s="28" t="s">
        <v>2852</v>
      </c>
      <c r="D4100" s="29">
        <v>2021</v>
      </c>
      <c r="E4100" s="20"/>
      <c r="F4100" s="29">
        <v>1</v>
      </c>
      <c r="G4100" s="29">
        <v>50</v>
      </c>
      <c r="H4100" s="29">
        <v>219.625</v>
      </c>
    </row>
    <row r="4101" spans="1:41" s="17" customFormat="1" ht="24" hidden="1" customHeight="1" outlineLevel="1" x14ac:dyDescent="0.25">
      <c r="A4101" s="67">
        <v>9422</v>
      </c>
      <c r="B4101" s="8" t="s">
        <v>531</v>
      </c>
      <c r="C4101" s="28" t="s">
        <v>2115</v>
      </c>
      <c r="D4101" s="29">
        <v>2021</v>
      </c>
      <c r="E4101" s="20"/>
      <c r="F4101" s="29">
        <v>1</v>
      </c>
      <c r="G4101" s="29">
        <v>75</v>
      </c>
      <c r="H4101" s="29">
        <v>571.303</v>
      </c>
    </row>
    <row r="4102" spans="1:41" s="17" customFormat="1" ht="24" hidden="1" customHeight="1" outlineLevel="1" x14ac:dyDescent="0.25">
      <c r="A4102" s="66">
        <v>3877</v>
      </c>
      <c r="B4102" s="8" t="s">
        <v>531</v>
      </c>
      <c r="C4102" s="28" t="s">
        <v>2690</v>
      </c>
      <c r="D4102" s="29">
        <v>2021</v>
      </c>
      <c r="E4102" s="20"/>
      <c r="F4102" s="29">
        <v>1</v>
      </c>
      <c r="G4102" s="29">
        <v>50</v>
      </c>
      <c r="H4102" s="29">
        <v>787.28345000000002</v>
      </c>
    </row>
    <row r="4103" spans="1:41" s="17" customFormat="1" ht="24" hidden="1" customHeight="1" outlineLevel="1" x14ac:dyDescent="0.25">
      <c r="A4103" s="66">
        <v>3879</v>
      </c>
      <c r="B4103" s="8" t="s">
        <v>531</v>
      </c>
      <c r="C4103" s="28" t="s">
        <v>2853</v>
      </c>
      <c r="D4103" s="29">
        <v>2021</v>
      </c>
      <c r="E4103" s="20"/>
      <c r="F4103" s="29">
        <v>1</v>
      </c>
      <c r="G4103" s="29">
        <v>40</v>
      </c>
      <c r="H4103" s="29">
        <v>619.79349000000002</v>
      </c>
    </row>
    <row r="4104" spans="1:41" s="17" customFormat="1" ht="24" hidden="1" customHeight="1" outlineLevel="1" x14ac:dyDescent="0.25">
      <c r="A4104" s="66">
        <v>1121</v>
      </c>
      <c r="B4104" s="8" t="s">
        <v>531</v>
      </c>
      <c r="C4104" s="28" t="s">
        <v>2535</v>
      </c>
      <c r="D4104" s="29">
        <v>2021</v>
      </c>
      <c r="E4104" s="20"/>
      <c r="F4104" s="29">
        <v>1</v>
      </c>
      <c r="G4104" s="29">
        <v>25</v>
      </c>
      <c r="H4104" s="29">
        <v>459.22266999999999</v>
      </c>
    </row>
    <row r="4105" spans="1:41" s="17" customFormat="1" ht="24" hidden="1" customHeight="1" outlineLevel="1" x14ac:dyDescent="0.25">
      <c r="A4105" s="67">
        <v>9492</v>
      </c>
      <c r="B4105" s="8" t="s">
        <v>531</v>
      </c>
      <c r="C4105" s="28" t="s">
        <v>2704</v>
      </c>
      <c r="D4105" s="29">
        <v>2021</v>
      </c>
      <c r="E4105" s="20"/>
      <c r="F4105" s="29">
        <v>1</v>
      </c>
      <c r="G4105" s="29">
        <v>60</v>
      </c>
      <c r="H4105" s="29">
        <v>411.75</v>
      </c>
    </row>
    <row r="4106" spans="1:41" s="17" customFormat="1" ht="24" hidden="1" customHeight="1" outlineLevel="1" x14ac:dyDescent="0.25">
      <c r="A4106" s="66">
        <v>3882</v>
      </c>
      <c r="B4106" s="8" t="s">
        <v>531</v>
      </c>
      <c r="C4106" s="28" t="s">
        <v>2708</v>
      </c>
      <c r="D4106" s="29">
        <v>2021</v>
      </c>
      <c r="E4106" s="20"/>
      <c r="F4106" s="29">
        <v>1</v>
      </c>
      <c r="G4106" s="29">
        <v>45</v>
      </c>
      <c r="H4106" s="29">
        <v>759.70527000000004</v>
      </c>
    </row>
    <row r="4107" spans="1:41" s="17" customFormat="1" ht="24" hidden="1" customHeight="1" outlineLevel="1" x14ac:dyDescent="0.25">
      <c r="A4107" s="66">
        <v>963</v>
      </c>
      <c r="B4107" s="8" t="s">
        <v>531</v>
      </c>
      <c r="C4107" s="28" t="s">
        <v>2716</v>
      </c>
      <c r="D4107" s="29">
        <v>2021</v>
      </c>
      <c r="E4107" s="20"/>
      <c r="F4107" s="29">
        <v>1</v>
      </c>
      <c r="G4107" s="29">
        <v>45</v>
      </c>
      <c r="H4107" s="29">
        <v>640.50958000000003</v>
      </c>
    </row>
    <row r="4108" spans="1:41" s="18" customFormat="1" ht="31.5" collapsed="1" x14ac:dyDescent="0.25">
      <c r="A4108" s="20"/>
      <c r="B4108" s="97" t="s">
        <v>531</v>
      </c>
      <c r="C4108" s="98" t="s">
        <v>4068</v>
      </c>
      <c r="D4108" s="96"/>
      <c r="E4108" s="97" t="s">
        <v>522</v>
      </c>
      <c r="F4108" s="96"/>
      <c r="G4108" s="96"/>
      <c r="H4108" s="96"/>
      <c r="I4108" s="17"/>
      <c r="J4108" s="17"/>
      <c r="K4108" s="17"/>
      <c r="L4108" s="17"/>
      <c r="M4108" s="17"/>
      <c r="N4108" s="17"/>
      <c r="O4108" s="17"/>
      <c r="P4108" s="17"/>
      <c r="Q4108" s="17"/>
      <c r="R4108" s="17"/>
      <c r="S4108" s="17"/>
      <c r="T4108" s="17"/>
      <c r="U4108" s="17"/>
      <c r="V4108" s="17"/>
      <c r="W4108" s="17"/>
      <c r="X4108" s="17"/>
      <c r="Y4108" s="17"/>
      <c r="Z4108" s="17"/>
      <c r="AA4108" s="17"/>
      <c r="AB4108" s="17"/>
      <c r="AC4108" s="17"/>
      <c r="AD4108" s="17"/>
      <c r="AE4108" s="17"/>
      <c r="AF4108" s="17"/>
      <c r="AG4108" s="17"/>
      <c r="AH4108" s="17"/>
      <c r="AI4108" s="17"/>
      <c r="AJ4108" s="17"/>
      <c r="AK4108" s="17"/>
      <c r="AL4108" s="17"/>
      <c r="AM4108" s="17"/>
      <c r="AN4108" s="17"/>
      <c r="AO4108" s="17"/>
    </row>
    <row r="4109" spans="1:41" s="18" customFormat="1" ht="16.5" customHeight="1" x14ac:dyDescent="0.25">
      <c r="A4109" s="20"/>
      <c r="B4109" s="13" t="s">
        <v>531</v>
      </c>
      <c r="C4109" s="14" t="s">
        <v>1941</v>
      </c>
      <c r="D4109" s="26">
        <v>2019</v>
      </c>
      <c r="E4109" s="24"/>
      <c r="F4109" s="13">
        <f ca="1">SUMIF($D$4112:$H$4126,$D$4109,$F$4112:$F$4126)</f>
        <v>3</v>
      </c>
      <c r="G4109" s="13">
        <f ca="1">SUMIF($D$4112:$H$4126,$D$4109,$G$4112:$G$4126)</f>
        <v>105</v>
      </c>
      <c r="H4109" s="16">
        <f ca="1">SUMIF($D$4112:$H$4126,$D$4109,$H$4112:$H$4126)</f>
        <v>1406.769</v>
      </c>
      <c r="I4109" s="17"/>
      <c r="J4109" s="17"/>
      <c r="K4109" s="17"/>
      <c r="L4109" s="17"/>
      <c r="M4109" s="17"/>
      <c r="N4109" s="17"/>
      <c r="O4109" s="17"/>
      <c r="P4109" s="17"/>
      <c r="Q4109" s="17"/>
      <c r="R4109" s="17"/>
      <c r="S4109" s="17"/>
      <c r="T4109" s="17"/>
      <c r="U4109" s="17"/>
      <c r="V4109" s="17"/>
      <c r="W4109" s="17"/>
      <c r="X4109" s="17"/>
      <c r="Y4109" s="17"/>
      <c r="Z4109" s="17"/>
      <c r="AA4109" s="17"/>
      <c r="AB4109" s="17"/>
      <c r="AC4109" s="17"/>
      <c r="AD4109" s="17"/>
      <c r="AE4109" s="17"/>
      <c r="AF4109" s="17"/>
      <c r="AG4109" s="17"/>
      <c r="AH4109" s="17"/>
      <c r="AI4109" s="17"/>
      <c r="AJ4109" s="17"/>
      <c r="AK4109" s="17"/>
      <c r="AL4109" s="17"/>
      <c r="AM4109" s="17"/>
      <c r="AN4109" s="17"/>
      <c r="AO4109" s="17"/>
    </row>
    <row r="4110" spans="1:41" s="18" customFormat="1" ht="16.5" customHeight="1" x14ac:dyDescent="0.25">
      <c r="A4110" s="20"/>
      <c r="B4110" s="13" t="s">
        <v>531</v>
      </c>
      <c r="C4110" s="14" t="s">
        <v>1941</v>
      </c>
      <c r="D4110" s="26">
        <v>2020</v>
      </c>
      <c r="E4110" s="24"/>
      <c r="F4110" s="13">
        <f ca="1">SUMIF($D$4112:$H$4126,$D$4110,$F$4112:$F$4126)</f>
        <v>10</v>
      </c>
      <c r="G4110" s="13">
        <f ca="1">SUMIF($D$4112:$H$4126,$D$4110,$G$4112:$G$4126)</f>
        <v>348.02000000000004</v>
      </c>
      <c r="H4110" s="16">
        <f ca="1">SUMIF($D$4112:$H$4126,$D$4110,$H$4112:$H$4126)</f>
        <v>6373.4735799999999</v>
      </c>
      <c r="I4110" s="17"/>
      <c r="J4110" s="17"/>
      <c r="K4110" s="17"/>
      <c r="L4110" s="17"/>
      <c r="M4110" s="17"/>
      <c r="N4110" s="17"/>
      <c r="O4110" s="17"/>
      <c r="P4110" s="17"/>
      <c r="Q4110" s="17"/>
      <c r="R4110" s="17"/>
      <c r="S4110" s="17"/>
      <c r="T4110" s="17"/>
      <c r="U4110" s="17"/>
      <c r="V4110" s="17"/>
      <c r="W4110" s="17"/>
      <c r="X4110" s="17"/>
      <c r="Y4110" s="17"/>
      <c r="Z4110" s="17"/>
      <c r="AA4110" s="17"/>
      <c r="AB4110" s="17"/>
      <c r="AC4110" s="17"/>
      <c r="AD4110" s="17"/>
      <c r="AE4110" s="17"/>
      <c r="AF4110" s="17"/>
      <c r="AG4110" s="17"/>
      <c r="AH4110" s="17"/>
      <c r="AI4110" s="17"/>
      <c r="AJ4110" s="17"/>
      <c r="AK4110" s="17"/>
      <c r="AL4110" s="17"/>
      <c r="AM4110" s="17"/>
      <c r="AN4110" s="17"/>
      <c r="AO4110" s="17"/>
    </row>
    <row r="4111" spans="1:41" s="37" customFormat="1" ht="16.5" customHeight="1" x14ac:dyDescent="0.25">
      <c r="A4111" s="20"/>
      <c r="B4111" s="13" t="s">
        <v>531</v>
      </c>
      <c r="C4111" s="14" t="s">
        <v>1941</v>
      </c>
      <c r="D4111" s="26">
        <v>2021</v>
      </c>
      <c r="E4111" s="24"/>
      <c r="F4111" s="13">
        <f ca="1">SUMIF($D$4112:$H$4126,$D$4111,$F$4112:$F$4126)</f>
        <v>2</v>
      </c>
      <c r="G4111" s="16">
        <f ca="1">SUMIF($D$4112:$H$4126,$D$4111,$G$4112:$G$4126)</f>
        <v>70</v>
      </c>
      <c r="H4111" s="16">
        <f ca="1">SUMIF($D$4112:$H$4126,$D$4111,$H$4112:$H$4126)</f>
        <v>1187</v>
      </c>
      <c r="I4111" s="17"/>
      <c r="J4111" s="17"/>
      <c r="K4111" s="17"/>
      <c r="L4111" s="17"/>
      <c r="M4111" s="17"/>
      <c r="N4111" s="17"/>
      <c r="O4111" s="17"/>
      <c r="P4111" s="17"/>
      <c r="Q4111" s="17"/>
      <c r="R4111" s="17"/>
      <c r="S4111" s="17"/>
      <c r="T4111" s="17"/>
      <c r="U4111" s="17"/>
      <c r="V4111" s="17"/>
      <c r="W4111" s="17"/>
      <c r="X4111" s="17"/>
      <c r="Y4111" s="17"/>
      <c r="Z4111" s="17"/>
      <c r="AA4111" s="17"/>
      <c r="AB4111" s="17"/>
      <c r="AC4111" s="17"/>
      <c r="AD4111" s="17"/>
      <c r="AE4111" s="17"/>
      <c r="AF4111" s="17"/>
      <c r="AG4111" s="17"/>
      <c r="AH4111" s="17"/>
      <c r="AI4111" s="17"/>
      <c r="AJ4111" s="17"/>
      <c r="AK4111" s="17"/>
      <c r="AL4111" s="17"/>
      <c r="AM4111" s="17"/>
      <c r="AN4111" s="17"/>
      <c r="AO4111" s="17"/>
    </row>
    <row r="4112" spans="1:41" s="17" customFormat="1" ht="39.75" hidden="1" customHeight="1" outlineLevel="1" x14ac:dyDescent="0.25">
      <c r="A4112" s="20">
        <v>1813</v>
      </c>
      <c r="B4112" s="8" t="s">
        <v>531</v>
      </c>
      <c r="C4112" s="28" t="s">
        <v>51</v>
      </c>
      <c r="D4112" s="29">
        <v>2020</v>
      </c>
      <c r="E4112" s="20"/>
      <c r="F4112" s="8">
        <v>1</v>
      </c>
      <c r="G4112" s="8">
        <v>15</v>
      </c>
      <c r="H4112" s="8">
        <v>707.95232999999996</v>
      </c>
    </row>
    <row r="4113" spans="1:8" s="17" customFormat="1" ht="48" hidden="1" customHeight="1" outlineLevel="1" x14ac:dyDescent="0.25">
      <c r="A4113" s="20">
        <v>1330</v>
      </c>
      <c r="B4113" s="8" t="s">
        <v>531</v>
      </c>
      <c r="C4113" s="28" t="s">
        <v>808</v>
      </c>
      <c r="D4113" s="29">
        <v>2019</v>
      </c>
      <c r="E4113" s="20"/>
      <c r="F4113" s="8">
        <v>1</v>
      </c>
      <c r="G4113" s="8">
        <v>10</v>
      </c>
      <c r="H4113" s="8">
        <v>467</v>
      </c>
    </row>
    <row r="4114" spans="1:8" s="17" customFormat="1" ht="23.25" hidden="1" customHeight="1" outlineLevel="1" x14ac:dyDescent="0.25">
      <c r="A4114" s="20">
        <v>6812</v>
      </c>
      <c r="B4114" s="8" t="s">
        <v>531</v>
      </c>
      <c r="C4114" s="28" t="s">
        <v>844</v>
      </c>
      <c r="D4114" s="29">
        <v>2019</v>
      </c>
      <c r="E4114" s="20"/>
      <c r="F4114" s="8">
        <v>1</v>
      </c>
      <c r="G4114" s="8">
        <v>45</v>
      </c>
      <c r="H4114" s="8">
        <v>524.32399999999996</v>
      </c>
    </row>
    <row r="4115" spans="1:8" s="17" customFormat="1" ht="33.75" hidden="1" customHeight="1" outlineLevel="1" x14ac:dyDescent="0.25">
      <c r="A4115" s="20">
        <v>6815</v>
      </c>
      <c r="B4115" s="8" t="s">
        <v>531</v>
      </c>
      <c r="C4115" s="28" t="s">
        <v>845</v>
      </c>
      <c r="D4115" s="29">
        <v>2019</v>
      </c>
      <c r="E4115" s="20"/>
      <c r="F4115" s="8">
        <v>1</v>
      </c>
      <c r="G4115" s="8">
        <v>50</v>
      </c>
      <c r="H4115" s="8">
        <v>415.44499999999999</v>
      </c>
    </row>
    <row r="4116" spans="1:8" s="17" customFormat="1" ht="39" hidden="1" customHeight="1" outlineLevel="1" x14ac:dyDescent="0.25">
      <c r="A4116" s="20">
        <v>161</v>
      </c>
      <c r="B4116" s="8" t="s">
        <v>531</v>
      </c>
      <c r="C4116" s="28" t="s">
        <v>858</v>
      </c>
      <c r="D4116" s="29">
        <v>2020</v>
      </c>
      <c r="E4116" s="20"/>
      <c r="F4116" s="8">
        <v>1</v>
      </c>
      <c r="G4116" s="8">
        <v>45</v>
      </c>
      <c r="H4116" s="8">
        <v>643</v>
      </c>
    </row>
    <row r="4117" spans="1:8" s="17" customFormat="1" ht="39" hidden="1" customHeight="1" outlineLevel="1" x14ac:dyDescent="0.25">
      <c r="A4117" s="20">
        <v>84</v>
      </c>
      <c r="B4117" s="8" t="s">
        <v>531</v>
      </c>
      <c r="C4117" s="28" t="s">
        <v>1015</v>
      </c>
      <c r="D4117" s="29">
        <v>2020</v>
      </c>
      <c r="E4117" s="20"/>
      <c r="F4117" s="8">
        <v>1</v>
      </c>
      <c r="G4117" s="8">
        <v>15</v>
      </c>
      <c r="H4117" s="8">
        <v>760</v>
      </c>
    </row>
    <row r="4118" spans="1:8" s="17" customFormat="1" ht="39" hidden="1" customHeight="1" outlineLevel="1" x14ac:dyDescent="0.25">
      <c r="A4118" s="20">
        <v>1822</v>
      </c>
      <c r="B4118" s="8" t="s">
        <v>531</v>
      </c>
      <c r="C4118" s="28" t="s">
        <v>860</v>
      </c>
      <c r="D4118" s="29">
        <v>2020</v>
      </c>
      <c r="E4118" s="20"/>
      <c r="F4118" s="8">
        <v>1</v>
      </c>
      <c r="G4118" s="8">
        <v>42</v>
      </c>
      <c r="H4118" s="8">
        <v>637</v>
      </c>
    </row>
    <row r="4119" spans="1:8" s="17" customFormat="1" ht="39" hidden="1" customHeight="1" outlineLevel="1" x14ac:dyDescent="0.25">
      <c r="A4119" s="20">
        <v>101</v>
      </c>
      <c r="B4119" s="8" t="s">
        <v>531</v>
      </c>
      <c r="C4119" s="28" t="s">
        <v>1924</v>
      </c>
      <c r="D4119" s="29">
        <v>2020</v>
      </c>
      <c r="E4119" s="20"/>
      <c r="F4119" s="8">
        <v>1</v>
      </c>
      <c r="G4119" s="8">
        <v>50</v>
      </c>
      <c r="H4119" s="8">
        <v>573</v>
      </c>
    </row>
    <row r="4120" spans="1:8" s="17" customFormat="1" ht="39" hidden="1" customHeight="1" outlineLevel="1" x14ac:dyDescent="0.25">
      <c r="A4120" s="20">
        <v>365</v>
      </c>
      <c r="B4120" s="8" t="s">
        <v>531</v>
      </c>
      <c r="C4120" s="28" t="s">
        <v>862</v>
      </c>
      <c r="D4120" s="29">
        <v>2020</v>
      </c>
      <c r="E4120" s="20"/>
      <c r="F4120" s="8">
        <v>1</v>
      </c>
      <c r="G4120" s="8">
        <v>15</v>
      </c>
      <c r="H4120" s="8">
        <v>609</v>
      </c>
    </row>
    <row r="4121" spans="1:8" s="17" customFormat="1" ht="39" hidden="1" customHeight="1" outlineLevel="1" x14ac:dyDescent="0.25">
      <c r="A4121" s="20">
        <v>1821</v>
      </c>
      <c r="B4121" s="8" t="s">
        <v>531</v>
      </c>
      <c r="C4121" s="28" t="s">
        <v>1020</v>
      </c>
      <c r="D4121" s="29">
        <v>2020</v>
      </c>
      <c r="E4121" s="20"/>
      <c r="F4121" s="8">
        <v>1</v>
      </c>
      <c r="G4121" s="8">
        <v>38.72</v>
      </c>
      <c r="H4121" s="8">
        <v>489</v>
      </c>
    </row>
    <row r="4122" spans="1:8" s="17" customFormat="1" ht="39" hidden="1" customHeight="1" outlineLevel="1" x14ac:dyDescent="0.25">
      <c r="A4122" s="20">
        <v>236</v>
      </c>
      <c r="B4122" s="8" t="s">
        <v>531</v>
      </c>
      <c r="C4122" s="28" t="s">
        <v>868</v>
      </c>
      <c r="D4122" s="29">
        <v>2020</v>
      </c>
      <c r="E4122" s="20"/>
      <c r="F4122" s="8">
        <v>1</v>
      </c>
      <c r="G4122" s="8">
        <v>20</v>
      </c>
      <c r="H4122" s="8">
        <v>598</v>
      </c>
    </row>
    <row r="4123" spans="1:8" s="17" customFormat="1" ht="39.75" hidden="1" customHeight="1" outlineLevel="1" x14ac:dyDescent="0.25">
      <c r="A4123" s="20">
        <v>250</v>
      </c>
      <c r="B4123" s="8" t="s">
        <v>531</v>
      </c>
      <c r="C4123" s="28" t="s">
        <v>166</v>
      </c>
      <c r="D4123" s="29">
        <v>2020</v>
      </c>
      <c r="E4123" s="20"/>
      <c r="F4123" s="8">
        <v>1</v>
      </c>
      <c r="G4123" s="8">
        <v>50</v>
      </c>
      <c r="H4123" s="8">
        <v>665.52125000000001</v>
      </c>
    </row>
    <row r="4124" spans="1:8" s="17" customFormat="1" ht="39.75" hidden="1" customHeight="1" outlineLevel="1" x14ac:dyDescent="0.25">
      <c r="A4124" s="20">
        <v>1810</v>
      </c>
      <c r="B4124" s="8" t="s">
        <v>531</v>
      </c>
      <c r="C4124" s="28" t="s">
        <v>487</v>
      </c>
      <c r="D4124" s="29">
        <v>2020</v>
      </c>
      <c r="E4124" s="20"/>
      <c r="F4124" s="8">
        <v>1</v>
      </c>
      <c r="G4124" s="8">
        <v>57.3</v>
      </c>
      <c r="H4124" s="8">
        <v>691</v>
      </c>
    </row>
    <row r="4125" spans="1:8" s="17" customFormat="1" ht="26.25" hidden="1" customHeight="1" outlineLevel="1" x14ac:dyDescent="0.25">
      <c r="A4125" s="67">
        <v>9613</v>
      </c>
      <c r="B4125" s="8" t="s">
        <v>531</v>
      </c>
      <c r="C4125" s="28" t="s">
        <v>2664</v>
      </c>
      <c r="D4125" s="29">
        <v>2021</v>
      </c>
      <c r="E4125" s="20"/>
      <c r="F4125" s="8">
        <v>1</v>
      </c>
      <c r="G4125" s="8">
        <v>20</v>
      </c>
      <c r="H4125" s="8">
        <v>737</v>
      </c>
    </row>
    <row r="4126" spans="1:8" s="17" customFormat="1" ht="26.25" hidden="1" customHeight="1" outlineLevel="1" x14ac:dyDescent="0.25">
      <c r="A4126" s="67">
        <v>9673</v>
      </c>
      <c r="B4126" s="8" t="s">
        <v>531</v>
      </c>
      <c r="C4126" s="28" t="s">
        <v>2461</v>
      </c>
      <c r="D4126" s="29">
        <v>2021</v>
      </c>
      <c r="E4126" s="20"/>
      <c r="F4126" s="8">
        <v>1</v>
      </c>
      <c r="G4126" s="8">
        <v>50</v>
      </c>
      <c r="H4126" s="8">
        <v>450</v>
      </c>
    </row>
    <row r="4127" spans="1:8" s="17" customFormat="1" ht="31.5" collapsed="1" x14ac:dyDescent="0.25">
      <c r="A4127" s="20"/>
      <c r="B4127" s="84" t="s">
        <v>533</v>
      </c>
      <c r="C4127" s="99" t="s">
        <v>4069</v>
      </c>
      <c r="D4127" s="92"/>
      <c r="E4127" s="93" t="s">
        <v>524</v>
      </c>
      <c r="F4127" s="84"/>
      <c r="G4127" s="84"/>
      <c r="H4127" s="84"/>
    </row>
    <row r="4128" spans="1:8" s="17" customFormat="1" ht="16.5" customHeight="1" x14ac:dyDescent="0.25">
      <c r="A4128" s="20"/>
      <c r="B4128" s="9" t="s">
        <v>533</v>
      </c>
      <c r="C4128" s="10" t="s">
        <v>1941</v>
      </c>
      <c r="D4128" s="25">
        <v>2019</v>
      </c>
      <c r="E4128" s="22"/>
      <c r="F4128" s="9">
        <f ca="1">SUMIF($D$4131:$H$4202,$D$4128,$F$4131:$F$4202)</f>
        <v>10</v>
      </c>
      <c r="G4128" s="9">
        <f ca="1">SUMIF($D$4131:$H$4202,$D$4128,$G$4131:$G$4202)</f>
        <v>1153</v>
      </c>
      <c r="H4128" s="12">
        <f ca="1">SUMIF($D$4131:$H$4202,$D$4128,$H$4131:$H$4202)</f>
        <v>5015.0219999999999</v>
      </c>
    </row>
    <row r="4129" spans="1:41" s="17" customFormat="1" ht="16.5" customHeight="1" x14ac:dyDescent="0.25">
      <c r="A4129" s="20"/>
      <c r="B4129" s="9" t="s">
        <v>533</v>
      </c>
      <c r="C4129" s="10" t="s">
        <v>1941</v>
      </c>
      <c r="D4129" s="25">
        <v>2020</v>
      </c>
      <c r="E4129" s="22"/>
      <c r="F4129" s="9">
        <f ca="1">SUMIF($D$4131:$H$4202,$D$4129,$F$4131:$F$4202)</f>
        <v>32</v>
      </c>
      <c r="G4129" s="12">
        <f ca="1">SUMIF($D$4131:$H$4202,$D$4129,$G$4131:$G$4202)</f>
        <v>3393.9</v>
      </c>
      <c r="H4129" s="12">
        <f ca="1">SUMIF($D$4131:$H$4202,$D$4129,$H$4131:$H$4202)</f>
        <v>19034.569729999999</v>
      </c>
    </row>
    <row r="4130" spans="1:41" s="37" customFormat="1" ht="16.5" customHeight="1" x14ac:dyDescent="0.25">
      <c r="A4130" s="20"/>
      <c r="B4130" s="9" t="s">
        <v>533</v>
      </c>
      <c r="C4130" s="10" t="s">
        <v>1941</v>
      </c>
      <c r="D4130" s="25">
        <v>2021</v>
      </c>
      <c r="E4130" s="22"/>
      <c r="F4130" s="9">
        <f ca="1">SUMIF($D$4131:$H$4202,$D$4130,$F$4131:$F$4202)</f>
        <v>31</v>
      </c>
      <c r="G4130" s="12">
        <f ca="1">SUMIF($D$4131:$H$4202,$D$4130,$G$4131:$G$4202)</f>
        <v>3567.3</v>
      </c>
      <c r="H4130" s="12">
        <f ca="1">SUMIF($D$4131:$H$4202,$D$4130,$H$4131:$H$4202)</f>
        <v>19344.50447</v>
      </c>
      <c r="I4130" s="17"/>
      <c r="J4130" s="17"/>
      <c r="K4130" s="17"/>
      <c r="L4130" s="17"/>
      <c r="M4130" s="17"/>
      <c r="N4130" s="17"/>
      <c r="O4130" s="17"/>
      <c r="P4130" s="17"/>
      <c r="Q4130" s="17"/>
      <c r="R4130" s="17"/>
      <c r="S4130" s="17"/>
      <c r="T4130" s="17"/>
      <c r="U4130" s="17"/>
      <c r="V4130" s="17"/>
      <c r="W4130" s="17"/>
      <c r="X4130" s="17"/>
      <c r="Y4130" s="17"/>
      <c r="Z4130" s="17"/>
      <c r="AA4130" s="17"/>
      <c r="AB4130" s="17"/>
      <c r="AC4130" s="17"/>
      <c r="AD4130" s="17"/>
      <c r="AE4130" s="17"/>
      <c r="AF4130" s="17"/>
      <c r="AG4130" s="17"/>
      <c r="AH4130" s="17"/>
      <c r="AI4130" s="17"/>
      <c r="AJ4130" s="17"/>
      <c r="AK4130" s="17"/>
      <c r="AL4130" s="17"/>
      <c r="AM4130" s="17"/>
      <c r="AN4130" s="17"/>
      <c r="AO4130" s="17"/>
    </row>
    <row r="4131" spans="1:41" s="17" customFormat="1" ht="26.25" hidden="1" customHeight="1" outlineLevel="1" x14ac:dyDescent="0.25">
      <c r="A4131" s="20">
        <v>1509</v>
      </c>
      <c r="B4131" s="8" t="s">
        <v>533</v>
      </c>
      <c r="C4131" s="28" t="s">
        <v>26</v>
      </c>
      <c r="D4131" s="29">
        <v>2019</v>
      </c>
      <c r="E4131" s="20"/>
      <c r="F4131" s="8">
        <v>1</v>
      </c>
      <c r="G4131" s="8">
        <v>145</v>
      </c>
      <c r="H4131" s="8">
        <v>712</v>
      </c>
    </row>
    <row r="4132" spans="1:41" s="17" customFormat="1" ht="26.25" hidden="1" customHeight="1" outlineLevel="1" x14ac:dyDescent="0.25">
      <c r="A4132" s="20">
        <v>1370</v>
      </c>
      <c r="B4132" s="8" t="s">
        <v>533</v>
      </c>
      <c r="C4132" s="28" t="s">
        <v>534</v>
      </c>
      <c r="D4132" s="29">
        <v>2019</v>
      </c>
      <c r="E4132" s="20"/>
      <c r="F4132" s="8">
        <v>1</v>
      </c>
      <c r="G4132" s="8">
        <v>147</v>
      </c>
      <c r="H4132" s="8">
        <v>451</v>
      </c>
    </row>
    <row r="4133" spans="1:41" s="17" customFormat="1" ht="26.25" hidden="1" customHeight="1" outlineLevel="1" x14ac:dyDescent="0.25">
      <c r="A4133" s="20">
        <v>1197</v>
      </c>
      <c r="B4133" s="8" t="s">
        <v>533</v>
      </c>
      <c r="C4133" s="28" t="s">
        <v>82</v>
      </c>
      <c r="D4133" s="29">
        <v>2019</v>
      </c>
      <c r="E4133" s="20"/>
      <c r="F4133" s="8">
        <v>1</v>
      </c>
      <c r="G4133" s="8">
        <v>145</v>
      </c>
      <c r="H4133" s="8">
        <v>514.41999999999996</v>
      </c>
    </row>
    <row r="4134" spans="1:41" s="17" customFormat="1" ht="26.25" hidden="1" customHeight="1" outlineLevel="1" x14ac:dyDescent="0.25">
      <c r="A4134" s="20">
        <v>6715</v>
      </c>
      <c r="B4134" s="8" t="s">
        <v>533</v>
      </c>
      <c r="C4134" s="28" t="s">
        <v>383</v>
      </c>
      <c r="D4134" s="29">
        <v>2019</v>
      </c>
      <c r="E4134" s="20"/>
      <c r="F4134" s="8">
        <v>1</v>
      </c>
      <c r="G4134" s="8">
        <v>90</v>
      </c>
      <c r="H4134" s="8">
        <v>743.11800000000005</v>
      </c>
    </row>
    <row r="4135" spans="1:41" s="17" customFormat="1" ht="26.25" hidden="1" customHeight="1" outlineLevel="1" x14ac:dyDescent="0.25">
      <c r="A4135" s="20">
        <v>933</v>
      </c>
      <c r="B4135" s="8" t="s">
        <v>533</v>
      </c>
      <c r="C4135" s="28" t="s">
        <v>810</v>
      </c>
      <c r="D4135" s="29">
        <v>2019</v>
      </c>
      <c r="E4135" s="20"/>
      <c r="F4135" s="8">
        <v>1</v>
      </c>
      <c r="G4135" s="8">
        <v>105</v>
      </c>
      <c r="H4135" s="8">
        <v>446.93599999999998</v>
      </c>
    </row>
    <row r="4136" spans="1:41" s="17" customFormat="1" ht="26.25" hidden="1" customHeight="1" outlineLevel="1" x14ac:dyDescent="0.25">
      <c r="A4136" s="20">
        <v>1019</v>
      </c>
      <c r="B4136" s="8" t="s">
        <v>533</v>
      </c>
      <c r="C4136" s="28" t="s">
        <v>958</v>
      </c>
      <c r="D4136" s="29">
        <v>2019</v>
      </c>
      <c r="E4136" s="20"/>
      <c r="F4136" s="8">
        <v>1</v>
      </c>
      <c r="G4136" s="8">
        <v>150</v>
      </c>
      <c r="H4136" s="8">
        <v>356.15600000000001</v>
      </c>
    </row>
    <row r="4137" spans="1:41" s="17" customFormat="1" ht="26.25" hidden="1" customHeight="1" outlineLevel="1" x14ac:dyDescent="0.25">
      <c r="A4137" s="20">
        <v>6872</v>
      </c>
      <c r="B4137" s="8" t="s">
        <v>533</v>
      </c>
      <c r="C4137" s="28" t="s">
        <v>960</v>
      </c>
      <c r="D4137" s="29">
        <v>2019</v>
      </c>
      <c r="E4137" s="20"/>
      <c r="F4137" s="8">
        <v>1</v>
      </c>
      <c r="G4137" s="8">
        <v>100</v>
      </c>
      <c r="H4137" s="8">
        <v>407.34100000000001</v>
      </c>
    </row>
    <row r="4138" spans="1:41" s="17" customFormat="1" ht="26.25" hidden="1" customHeight="1" outlineLevel="1" x14ac:dyDescent="0.25">
      <c r="A4138" s="20">
        <v>6836</v>
      </c>
      <c r="B4138" s="8" t="s">
        <v>533</v>
      </c>
      <c r="C4138" s="28" t="s">
        <v>856</v>
      </c>
      <c r="D4138" s="29">
        <v>2019</v>
      </c>
      <c r="E4138" s="20"/>
      <c r="F4138" s="8">
        <v>1</v>
      </c>
      <c r="G4138" s="8">
        <v>100</v>
      </c>
      <c r="H4138" s="8">
        <v>584.63900000000001</v>
      </c>
    </row>
    <row r="4139" spans="1:41" s="17" customFormat="1" ht="26.25" hidden="1" customHeight="1" outlineLevel="1" x14ac:dyDescent="0.25">
      <c r="A4139" s="20">
        <v>7093</v>
      </c>
      <c r="B4139" s="8" t="s">
        <v>533</v>
      </c>
      <c r="C4139" s="28" t="s">
        <v>981</v>
      </c>
      <c r="D4139" s="29">
        <v>2019</v>
      </c>
      <c r="E4139" s="20"/>
      <c r="F4139" s="8">
        <v>1</v>
      </c>
      <c r="G4139" s="8">
        <v>111</v>
      </c>
      <c r="H4139" s="8">
        <v>422.41199999999998</v>
      </c>
    </row>
    <row r="4140" spans="1:41" s="17" customFormat="1" ht="26.25" hidden="1" customHeight="1" outlineLevel="1" x14ac:dyDescent="0.25">
      <c r="A4140" s="20">
        <v>7134</v>
      </c>
      <c r="B4140" s="8" t="s">
        <v>533</v>
      </c>
      <c r="C4140" s="28" t="s">
        <v>1011</v>
      </c>
      <c r="D4140" s="29">
        <v>2019</v>
      </c>
      <c r="E4140" s="20"/>
      <c r="F4140" s="8">
        <v>1</v>
      </c>
      <c r="G4140" s="8">
        <v>60</v>
      </c>
      <c r="H4140" s="8">
        <v>377</v>
      </c>
    </row>
    <row r="4141" spans="1:41" s="17" customFormat="1" ht="26.25" hidden="1" customHeight="1" outlineLevel="1" x14ac:dyDescent="0.25">
      <c r="A4141" s="20">
        <v>106</v>
      </c>
      <c r="B4141" s="8" t="s">
        <v>533</v>
      </c>
      <c r="C4141" s="28" t="s">
        <v>626</v>
      </c>
      <c r="D4141" s="29">
        <v>2020</v>
      </c>
      <c r="E4141" s="20"/>
      <c r="F4141" s="8">
        <v>1</v>
      </c>
      <c r="G4141" s="8">
        <v>80</v>
      </c>
      <c r="H4141" s="8">
        <v>560.35608000000002</v>
      </c>
    </row>
    <row r="4142" spans="1:41" s="17" customFormat="1" ht="26.25" hidden="1" customHeight="1" outlineLevel="1" x14ac:dyDescent="0.25">
      <c r="A4142" s="20">
        <v>100</v>
      </c>
      <c r="B4142" s="8" t="s">
        <v>533</v>
      </c>
      <c r="C4142" s="28" t="s">
        <v>780</v>
      </c>
      <c r="D4142" s="29">
        <v>2020</v>
      </c>
      <c r="E4142" s="20"/>
      <c r="F4142" s="8">
        <v>1</v>
      </c>
      <c r="G4142" s="8">
        <v>150</v>
      </c>
      <c r="H4142" s="8">
        <v>1510.8664699999999</v>
      </c>
    </row>
    <row r="4143" spans="1:41" s="17" customFormat="1" ht="26.25" hidden="1" customHeight="1" outlineLevel="1" x14ac:dyDescent="0.25">
      <c r="A4143" s="20">
        <v>1561</v>
      </c>
      <c r="B4143" s="8" t="s">
        <v>533</v>
      </c>
      <c r="C4143" s="28" t="s">
        <v>675</v>
      </c>
      <c r="D4143" s="29">
        <v>2020</v>
      </c>
      <c r="E4143" s="20"/>
      <c r="F4143" s="8">
        <v>1</v>
      </c>
      <c r="G4143" s="8">
        <v>140</v>
      </c>
      <c r="H4143" s="8">
        <v>543.59343000000001</v>
      </c>
    </row>
    <row r="4144" spans="1:41" s="17" customFormat="1" ht="26.25" hidden="1" customHeight="1" outlineLevel="1" x14ac:dyDescent="0.25">
      <c r="A4144" s="20">
        <v>334</v>
      </c>
      <c r="B4144" s="8" t="s">
        <v>533</v>
      </c>
      <c r="C4144" s="28" t="s">
        <v>146</v>
      </c>
      <c r="D4144" s="29">
        <v>2020</v>
      </c>
      <c r="E4144" s="20"/>
      <c r="F4144" s="8">
        <v>1</v>
      </c>
      <c r="G4144" s="8">
        <v>60</v>
      </c>
      <c r="H4144" s="8">
        <v>448.63567999999998</v>
      </c>
    </row>
    <row r="4145" spans="1:8" s="17" customFormat="1" ht="26.25" hidden="1" customHeight="1" outlineLevel="1" x14ac:dyDescent="0.25">
      <c r="A4145" s="20">
        <v>368</v>
      </c>
      <c r="B4145" s="8" t="s">
        <v>533</v>
      </c>
      <c r="C4145" s="28" t="s">
        <v>682</v>
      </c>
      <c r="D4145" s="29">
        <v>2020</v>
      </c>
      <c r="E4145" s="20"/>
      <c r="F4145" s="8">
        <v>1</v>
      </c>
      <c r="G4145" s="8">
        <v>100</v>
      </c>
      <c r="H4145" s="8">
        <v>441.19324999999998</v>
      </c>
    </row>
    <row r="4146" spans="1:8" s="17" customFormat="1" ht="26.25" hidden="1" customHeight="1" outlineLevel="1" x14ac:dyDescent="0.25">
      <c r="A4146" s="20">
        <v>442</v>
      </c>
      <c r="B4146" s="8" t="s">
        <v>533</v>
      </c>
      <c r="C4146" s="28" t="s">
        <v>689</v>
      </c>
      <c r="D4146" s="29">
        <v>2020</v>
      </c>
      <c r="E4146" s="20"/>
      <c r="F4146" s="8">
        <v>1</v>
      </c>
      <c r="G4146" s="8">
        <v>150</v>
      </c>
      <c r="H4146" s="8">
        <v>690.55891999999994</v>
      </c>
    </row>
    <row r="4147" spans="1:8" s="17" customFormat="1" ht="26.25" hidden="1" customHeight="1" outlineLevel="1" x14ac:dyDescent="0.25">
      <c r="A4147" s="20">
        <v>497</v>
      </c>
      <c r="B4147" s="8" t="s">
        <v>533</v>
      </c>
      <c r="C4147" s="28" t="s">
        <v>694</v>
      </c>
      <c r="D4147" s="29">
        <v>2020</v>
      </c>
      <c r="E4147" s="20"/>
      <c r="F4147" s="8">
        <v>1</v>
      </c>
      <c r="G4147" s="8">
        <v>100</v>
      </c>
      <c r="H4147" s="8">
        <v>615.28788999999995</v>
      </c>
    </row>
    <row r="4148" spans="1:8" s="17" customFormat="1" ht="26.25" hidden="1" customHeight="1" outlineLevel="1" x14ac:dyDescent="0.25">
      <c r="A4148" s="20">
        <v>539</v>
      </c>
      <c r="B4148" s="8" t="s">
        <v>533</v>
      </c>
      <c r="C4148" s="28" t="s">
        <v>702</v>
      </c>
      <c r="D4148" s="29">
        <v>2020</v>
      </c>
      <c r="E4148" s="20"/>
      <c r="F4148" s="8">
        <v>1</v>
      </c>
      <c r="G4148" s="8">
        <v>100</v>
      </c>
      <c r="H4148" s="8">
        <v>662.71641999999997</v>
      </c>
    </row>
    <row r="4149" spans="1:8" s="17" customFormat="1" ht="26.25" hidden="1" customHeight="1" outlineLevel="1" x14ac:dyDescent="0.25">
      <c r="A4149" s="20">
        <v>748</v>
      </c>
      <c r="B4149" s="8" t="s">
        <v>533</v>
      </c>
      <c r="C4149" s="28" t="s">
        <v>708</v>
      </c>
      <c r="D4149" s="29">
        <v>2020</v>
      </c>
      <c r="E4149" s="20"/>
      <c r="F4149" s="8">
        <v>1</v>
      </c>
      <c r="G4149" s="8">
        <v>65</v>
      </c>
      <c r="H4149" s="8">
        <v>451.32546000000002</v>
      </c>
    </row>
    <row r="4150" spans="1:8" s="17" customFormat="1" ht="26.25" hidden="1" customHeight="1" outlineLevel="1" x14ac:dyDescent="0.25">
      <c r="A4150" s="20">
        <v>864</v>
      </c>
      <c r="B4150" s="8" t="s">
        <v>533</v>
      </c>
      <c r="C4150" s="28" t="s">
        <v>723</v>
      </c>
      <c r="D4150" s="29">
        <v>2020</v>
      </c>
      <c r="E4150" s="20"/>
      <c r="F4150" s="8">
        <v>1</v>
      </c>
      <c r="G4150" s="8">
        <v>60</v>
      </c>
      <c r="H4150" s="8">
        <v>378.83990999999997</v>
      </c>
    </row>
    <row r="4151" spans="1:8" s="17" customFormat="1" ht="26.25" hidden="1" customHeight="1" outlineLevel="1" x14ac:dyDescent="0.25">
      <c r="A4151" s="20">
        <v>1012</v>
      </c>
      <c r="B4151" s="8" t="s">
        <v>533</v>
      </c>
      <c r="C4151" s="28" t="s">
        <v>744</v>
      </c>
      <c r="D4151" s="29">
        <v>2020</v>
      </c>
      <c r="E4151" s="20"/>
      <c r="F4151" s="8">
        <v>1</v>
      </c>
      <c r="G4151" s="8">
        <v>14</v>
      </c>
      <c r="H4151" s="8">
        <v>372.71269000000001</v>
      </c>
    </row>
    <row r="4152" spans="1:8" s="17" customFormat="1" ht="26.25" hidden="1" customHeight="1" outlineLevel="1" x14ac:dyDescent="0.25">
      <c r="A4152" s="20">
        <v>1532</v>
      </c>
      <c r="B4152" s="8" t="s">
        <v>533</v>
      </c>
      <c r="C4152" s="28" t="s">
        <v>774</v>
      </c>
      <c r="D4152" s="29">
        <v>2020</v>
      </c>
      <c r="E4152" s="20"/>
      <c r="F4152" s="8">
        <v>1</v>
      </c>
      <c r="G4152" s="8">
        <v>100</v>
      </c>
      <c r="H4152" s="8">
        <v>324.64737000000002</v>
      </c>
    </row>
    <row r="4153" spans="1:8" s="17" customFormat="1" ht="26.25" hidden="1" customHeight="1" outlineLevel="1" x14ac:dyDescent="0.25">
      <c r="A4153" s="20">
        <v>136</v>
      </c>
      <c r="B4153" s="8" t="s">
        <v>533</v>
      </c>
      <c r="C4153" s="28" t="s">
        <v>781</v>
      </c>
      <c r="D4153" s="29">
        <v>2020</v>
      </c>
      <c r="E4153" s="20"/>
      <c r="F4153" s="8">
        <v>1</v>
      </c>
      <c r="G4153" s="8">
        <v>50</v>
      </c>
      <c r="H4153" s="8">
        <v>200.81488999999999</v>
      </c>
    </row>
    <row r="4154" spans="1:8" s="17" customFormat="1" ht="26.25" hidden="1" customHeight="1" outlineLevel="1" x14ac:dyDescent="0.25">
      <c r="A4154" s="20">
        <v>1746</v>
      </c>
      <c r="B4154" s="8" t="s">
        <v>533</v>
      </c>
      <c r="C4154" s="28" t="s">
        <v>1431</v>
      </c>
      <c r="D4154" s="29">
        <v>2020</v>
      </c>
      <c r="E4154" s="20"/>
      <c r="F4154" s="8">
        <v>1</v>
      </c>
      <c r="G4154" s="8">
        <v>100</v>
      </c>
      <c r="H4154" s="8">
        <v>508.86399999999998</v>
      </c>
    </row>
    <row r="4155" spans="1:8" s="17" customFormat="1" ht="26.25" hidden="1" customHeight="1" outlineLevel="1" x14ac:dyDescent="0.25">
      <c r="A4155" s="20">
        <v>1751</v>
      </c>
      <c r="B4155" s="8" t="s">
        <v>533</v>
      </c>
      <c r="C4155" s="28" t="s">
        <v>880</v>
      </c>
      <c r="D4155" s="29">
        <v>2020</v>
      </c>
      <c r="E4155" s="20"/>
      <c r="F4155" s="8">
        <v>1</v>
      </c>
      <c r="G4155" s="8">
        <v>90</v>
      </c>
      <c r="H4155" s="8">
        <v>528.26900000000001</v>
      </c>
    </row>
    <row r="4156" spans="1:8" s="17" customFormat="1" ht="26.25" hidden="1" customHeight="1" outlineLevel="1" x14ac:dyDescent="0.25">
      <c r="A4156" s="20">
        <v>1715</v>
      </c>
      <c r="B4156" s="8" t="s">
        <v>533</v>
      </c>
      <c r="C4156" s="28" t="s">
        <v>882</v>
      </c>
      <c r="D4156" s="29">
        <v>2020</v>
      </c>
      <c r="E4156" s="20"/>
      <c r="F4156" s="8">
        <v>1</v>
      </c>
      <c r="G4156" s="8">
        <v>90</v>
      </c>
      <c r="H4156" s="8">
        <v>484.18200000000002</v>
      </c>
    </row>
    <row r="4157" spans="1:8" s="17" customFormat="1" ht="26.25" hidden="1" customHeight="1" outlineLevel="1" x14ac:dyDescent="0.25">
      <c r="A4157" s="20">
        <v>370</v>
      </c>
      <c r="B4157" s="8" t="s">
        <v>533</v>
      </c>
      <c r="C4157" s="28" t="s">
        <v>894</v>
      </c>
      <c r="D4157" s="29">
        <v>2020</v>
      </c>
      <c r="E4157" s="20"/>
      <c r="F4157" s="8">
        <v>1</v>
      </c>
      <c r="G4157" s="8">
        <v>150</v>
      </c>
      <c r="H4157" s="8">
        <v>737.42</v>
      </c>
    </row>
    <row r="4158" spans="1:8" s="17" customFormat="1" ht="26.25" hidden="1" customHeight="1" outlineLevel="1" x14ac:dyDescent="0.25">
      <c r="A4158" s="20">
        <v>577</v>
      </c>
      <c r="B4158" s="8" t="s">
        <v>533</v>
      </c>
      <c r="C4158" s="28" t="s">
        <v>892</v>
      </c>
      <c r="D4158" s="29">
        <v>2020</v>
      </c>
      <c r="E4158" s="20"/>
      <c r="F4158" s="8">
        <v>1</v>
      </c>
      <c r="G4158" s="8">
        <v>150</v>
      </c>
      <c r="H4158" s="8">
        <v>705.54100000000005</v>
      </c>
    </row>
    <row r="4159" spans="1:8" s="17" customFormat="1" ht="26.25" hidden="1" customHeight="1" outlineLevel="1" x14ac:dyDescent="0.25">
      <c r="A4159" s="20">
        <v>1741</v>
      </c>
      <c r="B4159" s="8" t="s">
        <v>533</v>
      </c>
      <c r="C4159" s="28" t="s">
        <v>897</v>
      </c>
      <c r="D4159" s="29">
        <v>2020</v>
      </c>
      <c r="E4159" s="20"/>
      <c r="F4159" s="8">
        <v>1</v>
      </c>
      <c r="G4159" s="8">
        <v>150</v>
      </c>
      <c r="H4159" s="8">
        <v>803.76900000000001</v>
      </c>
    </row>
    <row r="4160" spans="1:8" s="17" customFormat="1" ht="26.25" hidden="1" customHeight="1" outlineLevel="1" x14ac:dyDescent="0.25">
      <c r="A4160" s="20">
        <v>1754</v>
      </c>
      <c r="B4160" s="8" t="s">
        <v>533</v>
      </c>
      <c r="C4160" s="28" t="s">
        <v>1035</v>
      </c>
      <c r="D4160" s="29">
        <v>2020</v>
      </c>
      <c r="E4160" s="20"/>
      <c r="F4160" s="8">
        <v>1</v>
      </c>
      <c r="G4160" s="8">
        <v>150</v>
      </c>
      <c r="H4160" s="8">
        <v>819.75699999999995</v>
      </c>
    </row>
    <row r="4161" spans="1:8" s="17" customFormat="1" ht="26.25" hidden="1" customHeight="1" outlineLevel="1" x14ac:dyDescent="0.25">
      <c r="A4161" s="20">
        <v>1747</v>
      </c>
      <c r="B4161" s="8" t="s">
        <v>533</v>
      </c>
      <c r="C4161" s="28" t="s">
        <v>907</v>
      </c>
      <c r="D4161" s="29">
        <v>2020</v>
      </c>
      <c r="E4161" s="20"/>
      <c r="F4161" s="8">
        <v>1</v>
      </c>
      <c r="G4161" s="8">
        <v>150</v>
      </c>
      <c r="H4161" s="8">
        <v>853.66499999999996</v>
      </c>
    </row>
    <row r="4162" spans="1:8" s="17" customFormat="1" ht="26.25" hidden="1" customHeight="1" outlineLevel="1" x14ac:dyDescent="0.25">
      <c r="A4162" s="20">
        <v>256</v>
      </c>
      <c r="B4162" s="8" t="s">
        <v>533</v>
      </c>
      <c r="C4162" s="28" t="s">
        <v>914</v>
      </c>
      <c r="D4162" s="29">
        <v>2020</v>
      </c>
      <c r="E4162" s="20"/>
      <c r="F4162" s="8">
        <v>1</v>
      </c>
      <c r="G4162" s="8">
        <v>90</v>
      </c>
      <c r="H4162" s="8">
        <v>520.60299999999995</v>
      </c>
    </row>
    <row r="4163" spans="1:8" s="17" customFormat="1" ht="26.25" hidden="1" customHeight="1" outlineLevel="1" x14ac:dyDescent="0.25">
      <c r="A4163" s="20">
        <v>1656</v>
      </c>
      <c r="B4163" s="8" t="s">
        <v>533</v>
      </c>
      <c r="C4163" s="28" t="s">
        <v>922</v>
      </c>
      <c r="D4163" s="29">
        <v>2020</v>
      </c>
      <c r="E4163" s="20"/>
      <c r="F4163" s="8">
        <v>1</v>
      </c>
      <c r="G4163" s="8">
        <v>150</v>
      </c>
      <c r="H4163" s="8">
        <v>535.19799999999998</v>
      </c>
    </row>
    <row r="4164" spans="1:8" s="17" customFormat="1" ht="26.25" hidden="1" customHeight="1" outlineLevel="1" x14ac:dyDescent="0.25">
      <c r="A4164" s="20">
        <v>542</v>
      </c>
      <c r="B4164" s="8" t="s">
        <v>533</v>
      </c>
      <c r="C4164" s="28" t="s">
        <v>923</v>
      </c>
      <c r="D4164" s="29">
        <v>2020</v>
      </c>
      <c r="E4164" s="20"/>
      <c r="F4164" s="8">
        <v>1</v>
      </c>
      <c r="G4164" s="8">
        <v>130</v>
      </c>
      <c r="H4164" s="8">
        <v>615.53</v>
      </c>
    </row>
    <row r="4165" spans="1:8" s="17" customFormat="1" ht="26.25" hidden="1" customHeight="1" outlineLevel="1" x14ac:dyDescent="0.25">
      <c r="A4165" s="20">
        <v>1767</v>
      </c>
      <c r="B4165" s="8" t="s">
        <v>533</v>
      </c>
      <c r="C4165" s="28" t="s">
        <v>931</v>
      </c>
      <c r="D4165" s="29">
        <v>2020</v>
      </c>
      <c r="E4165" s="20"/>
      <c r="F4165" s="8">
        <v>1</v>
      </c>
      <c r="G4165" s="8">
        <v>110</v>
      </c>
      <c r="H4165" s="8">
        <v>757.09699999999998</v>
      </c>
    </row>
    <row r="4166" spans="1:8" s="17" customFormat="1" ht="26.25" hidden="1" customHeight="1" outlineLevel="1" x14ac:dyDescent="0.25">
      <c r="A4166" s="20">
        <v>1772</v>
      </c>
      <c r="B4166" s="8" t="s">
        <v>533</v>
      </c>
      <c r="C4166" s="28" t="s">
        <v>1045</v>
      </c>
      <c r="D4166" s="29">
        <v>2020</v>
      </c>
      <c r="E4166" s="20"/>
      <c r="F4166" s="8">
        <v>1</v>
      </c>
      <c r="G4166" s="8">
        <v>150</v>
      </c>
      <c r="H4166" s="8">
        <v>669.25900000000001</v>
      </c>
    </row>
    <row r="4167" spans="1:8" s="17" customFormat="1" ht="26.25" hidden="1" customHeight="1" outlineLevel="1" x14ac:dyDescent="0.25">
      <c r="A4167" s="20">
        <v>1647</v>
      </c>
      <c r="B4167" s="8" t="s">
        <v>533</v>
      </c>
      <c r="C4167" s="28" t="s">
        <v>893</v>
      </c>
      <c r="D4167" s="29">
        <v>2020</v>
      </c>
      <c r="E4167" s="20"/>
      <c r="F4167" s="8">
        <v>1</v>
      </c>
      <c r="G4167" s="8">
        <v>145</v>
      </c>
      <c r="H4167" s="8">
        <v>766.95699999999999</v>
      </c>
    </row>
    <row r="4168" spans="1:8" s="17" customFormat="1" ht="26.25" hidden="1" customHeight="1" outlineLevel="1" x14ac:dyDescent="0.25">
      <c r="A4168" s="20">
        <v>1659</v>
      </c>
      <c r="B4168" s="8" t="s">
        <v>533</v>
      </c>
      <c r="C4168" s="28" t="s">
        <v>1046</v>
      </c>
      <c r="D4168" s="29">
        <v>2020</v>
      </c>
      <c r="E4168" s="20"/>
      <c r="F4168" s="8">
        <v>1</v>
      </c>
      <c r="G4168" s="8">
        <v>80</v>
      </c>
      <c r="H4168" s="8">
        <v>529.423</v>
      </c>
    </row>
    <row r="4169" spans="1:8" s="17" customFormat="1" ht="26.25" hidden="1" customHeight="1" outlineLevel="1" x14ac:dyDescent="0.25">
      <c r="A4169" s="20">
        <v>1524</v>
      </c>
      <c r="B4169" s="8" t="s">
        <v>533</v>
      </c>
      <c r="C4169" s="28" t="s">
        <v>740</v>
      </c>
      <c r="D4169" s="29">
        <v>2020</v>
      </c>
      <c r="E4169" s="20"/>
      <c r="F4169" s="8">
        <v>1</v>
      </c>
      <c r="G4169" s="8">
        <v>120</v>
      </c>
      <c r="H4169" s="8">
        <v>323.40823999999998</v>
      </c>
    </row>
    <row r="4170" spans="1:8" s="17" customFormat="1" ht="26.25" hidden="1" customHeight="1" outlineLevel="1" x14ac:dyDescent="0.25">
      <c r="A4170" s="20">
        <v>1766</v>
      </c>
      <c r="B4170" s="8" t="s">
        <v>533</v>
      </c>
      <c r="C4170" s="28" t="s">
        <v>1047</v>
      </c>
      <c r="D4170" s="29">
        <v>2020</v>
      </c>
      <c r="E4170" s="20"/>
      <c r="F4170" s="8">
        <v>1</v>
      </c>
      <c r="G4170" s="8">
        <v>45</v>
      </c>
      <c r="H4170" s="8">
        <v>509.91800000000001</v>
      </c>
    </row>
    <row r="4171" spans="1:8" s="17" customFormat="1" ht="42.75" hidden="1" customHeight="1" outlineLevel="1" x14ac:dyDescent="0.25">
      <c r="A4171" s="20">
        <v>400</v>
      </c>
      <c r="B4171" s="8" t="s">
        <v>533</v>
      </c>
      <c r="C4171" s="28" t="s">
        <v>165</v>
      </c>
      <c r="D4171" s="29">
        <v>2020</v>
      </c>
      <c r="E4171" s="20"/>
      <c r="F4171" s="8">
        <v>1</v>
      </c>
      <c r="G4171" s="8">
        <v>75</v>
      </c>
      <c r="H4171" s="8">
        <v>665.05447000000004</v>
      </c>
    </row>
    <row r="4172" spans="1:8" s="17" customFormat="1" ht="42.75" hidden="1" customHeight="1" outlineLevel="1" x14ac:dyDescent="0.25">
      <c r="A4172" s="20">
        <v>1764</v>
      </c>
      <c r="B4172" s="8" t="s">
        <v>533</v>
      </c>
      <c r="C4172" s="28" t="s">
        <v>199</v>
      </c>
      <c r="D4172" s="29">
        <v>2020</v>
      </c>
      <c r="E4172" s="20"/>
      <c r="F4172" s="8">
        <v>1</v>
      </c>
      <c r="G4172" s="8">
        <v>99.9</v>
      </c>
      <c r="H4172" s="8">
        <v>499.10656</v>
      </c>
    </row>
    <row r="4173" spans="1:8" s="17" customFormat="1" ht="25.5" hidden="1" customHeight="1" outlineLevel="1" x14ac:dyDescent="0.25">
      <c r="A4173" s="67">
        <v>9730</v>
      </c>
      <c r="B4173" s="8" t="s">
        <v>533</v>
      </c>
      <c r="C4173" s="28" t="s">
        <v>2725</v>
      </c>
      <c r="D4173" s="29">
        <v>2021</v>
      </c>
      <c r="E4173" s="20"/>
      <c r="F4173" s="8">
        <v>1</v>
      </c>
      <c r="G4173" s="8">
        <v>140</v>
      </c>
      <c r="H4173" s="8">
        <v>865</v>
      </c>
    </row>
    <row r="4174" spans="1:8" s="17" customFormat="1" ht="25.5" hidden="1" customHeight="1" outlineLevel="1" x14ac:dyDescent="0.25">
      <c r="A4174" s="67">
        <v>9685</v>
      </c>
      <c r="B4174" s="8" t="s">
        <v>533</v>
      </c>
      <c r="C4174" s="28" t="s">
        <v>2148</v>
      </c>
      <c r="D4174" s="29">
        <v>2021</v>
      </c>
      <c r="E4174" s="20"/>
      <c r="F4174" s="8">
        <v>1</v>
      </c>
      <c r="G4174" s="8">
        <v>15</v>
      </c>
      <c r="H4174" s="8">
        <v>521.61278000000004</v>
      </c>
    </row>
    <row r="4175" spans="1:8" s="17" customFormat="1" ht="25.5" hidden="1" customHeight="1" outlineLevel="1" x14ac:dyDescent="0.25">
      <c r="A4175" s="67">
        <v>9738</v>
      </c>
      <c r="B4175" s="8" t="s">
        <v>533</v>
      </c>
      <c r="C4175" s="28" t="s">
        <v>2156</v>
      </c>
      <c r="D4175" s="29">
        <v>2021</v>
      </c>
      <c r="E4175" s="20"/>
      <c r="F4175" s="8">
        <v>1</v>
      </c>
      <c r="G4175" s="8">
        <v>15</v>
      </c>
      <c r="H4175" s="8">
        <v>384.51625999999999</v>
      </c>
    </row>
    <row r="4176" spans="1:8" s="17" customFormat="1" ht="25.5" hidden="1" customHeight="1" outlineLevel="1" x14ac:dyDescent="0.25">
      <c r="A4176" s="66">
        <v>1291</v>
      </c>
      <c r="B4176" s="8" t="s">
        <v>533</v>
      </c>
      <c r="C4176" s="28" t="s">
        <v>2159</v>
      </c>
      <c r="D4176" s="29">
        <v>2021</v>
      </c>
      <c r="E4176" s="20"/>
      <c r="F4176" s="8">
        <v>1</v>
      </c>
      <c r="G4176" s="8">
        <v>15</v>
      </c>
      <c r="H4176" s="8">
        <v>352.91798</v>
      </c>
    </row>
    <row r="4177" spans="1:8" s="17" customFormat="1" ht="25.5" hidden="1" customHeight="1" outlineLevel="1" x14ac:dyDescent="0.25">
      <c r="A4177" s="66">
        <v>1299</v>
      </c>
      <c r="B4177" s="8" t="s">
        <v>533</v>
      </c>
      <c r="C4177" s="54" t="s">
        <v>2164</v>
      </c>
      <c r="D4177" s="29">
        <v>2021</v>
      </c>
      <c r="E4177" s="20"/>
      <c r="F4177" s="8">
        <v>1</v>
      </c>
      <c r="G4177" s="8">
        <v>30</v>
      </c>
      <c r="H4177" s="8">
        <v>693.322</v>
      </c>
    </row>
    <row r="4178" spans="1:8" s="17" customFormat="1" ht="25.5" hidden="1" customHeight="1" outlineLevel="1" x14ac:dyDescent="0.25">
      <c r="A4178" s="67">
        <v>9668</v>
      </c>
      <c r="B4178" s="8" t="s">
        <v>533</v>
      </c>
      <c r="C4178" s="28" t="s">
        <v>2653</v>
      </c>
      <c r="D4178" s="29">
        <v>2021</v>
      </c>
      <c r="E4178" s="20"/>
      <c r="F4178" s="8">
        <v>1</v>
      </c>
      <c r="G4178" s="8">
        <v>100</v>
      </c>
      <c r="H4178" s="8">
        <v>662</v>
      </c>
    </row>
    <row r="4179" spans="1:8" s="17" customFormat="1" ht="25.5" hidden="1" customHeight="1" outlineLevel="1" x14ac:dyDescent="0.25">
      <c r="A4179" s="67">
        <v>9600</v>
      </c>
      <c r="B4179" s="8" t="s">
        <v>533</v>
      </c>
      <c r="C4179" s="28" t="s">
        <v>2753</v>
      </c>
      <c r="D4179" s="29">
        <v>2021</v>
      </c>
      <c r="E4179" s="20"/>
      <c r="F4179" s="8">
        <v>1</v>
      </c>
      <c r="G4179" s="8">
        <v>240</v>
      </c>
      <c r="H4179" s="8">
        <v>736</v>
      </c>
    </row>
    <row r="4180" spans="1:8" s="17" customFormat="1" ht="25.5" hidden="1" customHeight="1" outlineLevel="1" x14ac:dyDescent="0.25">
      <c r="A4180" s="67">
        <v>9658</v>
      </c>
      <c r="B4180" s="8" t="s">
        <v>533</v>
      </c>
      <c r="C4180" s="28" t="s">
        <v>2754</v>
      </c>
      <c r="D4180" s="29">
        <v>2021</v>
      </c>
      <c r="E4180" s="20"/>
      <c r="F4180" s="8">
        <v>1</v>
      </c>
      <c r="G4180" s="8">
        <v>150</v>
      </c>
      <c r="H4180" s="8">
        <v>752</v>
      </c>
    </row>
    <row r="4181" spans="1:8" s="17" customFormat="1" ht="25.5" hidden="1" customHeight="1" outlineLevel="1" x14ac:dyDescent="0.25">
      <c r="A4181" s="66">
        <v>1142</v>
      </c>
      <c r="B4181" s="8" t="s">
        <v>533</v>
      </c>
      <c r="C4181" s="28" t="s">
        <v>2654</v>
      </c>
      <c r="D4181" s="29">
        <v>2021</v>
      </c>
      <c r="E4181" s="20"/>
      <c r="F4181" s="8">
        <v>1</v>
      </c>
      <c r="G4181" s="8">
        <v>150</v>
      </c>
      <c r="H4181" s="8">
        <v>777</v>
      </c>
    </row>
    <row r="4182" spans="1:8" s="17" customFormat="1" ht="25.5" hidden="1" customHeight="1" outlineLevel="1" x14ac:dyDescent="0.25">
      <c r="A4182" s="67">
        <v>9665</v>
      </c>
      <c r="B4182" s="8" t="s">
        <v>533</v>
      </c>
      <c r="C4182" s="28" t="s">
        <v>2418</v>
      </c>
      <c r="D4182" s="29">
        <v>2021</v>
      </c>
      <c r="E4182" s="20"/>
      <c r="F4182" s="8">
        <v>1</v>
      </c>
      <c r="G4182" s="8">
        <v>100</v>
      </c>
      <c r="H4182" s="8">
        <v>655</v>
      </c>
    </row>
    <row r="4183" spans="1:8" s="17" customFormat="1" ht="25.5" hidden="1" customHeight="1" outlineLevel="1" x14ac:dyDescent="0.25">
      <c r="A4183" s="66">
        <v>913</v>
      </c>
      <c r="B4183" s="8" t="s">
        <v>533</v>
      </c>
      <c r="C4183" s="28" t="s">
        <v>2655</v>
      </c>
      <c r="D4183" s="29">
        <v>2021</v>
      </c>
      <c r="E4183" s="20"/>
      <c r="F4183" s="8">
        <v>1</v>
      </c>
      <c r="G4183" s="8">
        <v>50</v>
      </c>
      <c r="H4183" s="8">
        <v>619</v>
      </c>
    </row>
    <row r="4184" spans="1:8" s="17" customFormat="1" ht="25.5" hidden="1" customHeight="1" outlineLevel="1" x14ac:dyDescent="0.25">
      <c r="A4184" s="67">
        <v>9659</v>
      </c>
      <c r="B4184" s="8" t="s">
        <v>533</v>
      </c>
      <c r="C4184" s="28" t="s">
        <v>2757</v>
      </c>
      <c r="D4184" s="29">
        <v>2021</v>
      </c>
      <c r="E4184" s="20"/>
      <c r="F4184" s="8">
        <v>1</v>
      </c>
      <c r="G4184" s="8">
        <v>118.3</v>
      </c>
      <c r="H4184" s="8">
        <v>587</v>
      </c>
    </row>
    <row r="4185" spans="1:8" s="17" customFormat="1" ht="25.5" hidden="1" customHeight="1" outlineLevel="1" x14ac:dyDescent="0.25">
      <c r="A4185" s="66">
        <v>3796</v>
      </c>
      <c r="B4185" s="8" t="s">
        <v>533</v>
      </c>
      <c r="C4185" s="28" t="s">
        <v>2656</v>
      </c>
      <c r="D4185" s="29">
        <v>2021</v>
      </c>
      <c r="E4185" s="20"/>
      <c r="F4185" s="8">
        <v>1</v>
      </c>
      <c r="G4185" s="8">
        <v>150</v>
      </c>
      <c r="H4185" s="8">
        <v>763</v>
      </c>
    </row>
    <row r="4186" spans="1:8" s="17" customFormat="1" ht="25.5" hidden="1" customHeight="1" outlineLevel="1" x14ac:dyDescent="0.25">
      <c r="A4186" s="66">
        <v>1148</v>
      </c>
      <c r="B4186" s="8" t="s">
        <v>533</v>
      </c>
      <c r="C4186" s="28" t="s">
        <v>2659</v>
      </c>
      <c r="D4186" s="29">
        <v>2021</v>
      </c>
      <c r="E4186" s="20"/>
      <c r="F4186" s="8">
        <v>1</v>
      </c>
      <c r="G4186" s="8">
        <v>150</v>
      </c>
      <c r="H4186" s="8">
        <v>839</v>
      </c>
    </row>
    <row r="4187" spans="1:8" s="17" customFormat="1" ht="25.5" hidden="1" customHeight="1" outlineLevel="1" x14ac:dyDescent="0.25">
      <c r="A4187" s="67">
        <v>9664</v>
      </c>
      <c r="B4187" s="8" t="s">
        <v>533</v>
      </c>
      <c r="C4187" s="28" t="s">
        <v>2660</v>
      </c>
      <c r="D4187" s="29">
        <v>2021</v>
      </c>
      <c r="E4187" s="20"/>
      <c r="F4187" s="8">
        <v>1</v>
      </c>
      <c r="G4187" s="8">
        <v>150</v>
      </c>
      <c r="H4187" s="8">
        <v>840</v>
      </c>
    </row>
    <row r="4188" spans="1:8" s="17" customFormat="1" ht="25.5" hidden="1" customHeight="1" outlineLevel="1" x14ac:dyDescent="0.25">
      <c r="A4188" s="67">
        <v>9577</v>
      </c>
      <c r="B4188" s="8" t="s">
        <v>533</v>
      </c>
      <c r="C4188" s="28" t="s">
        <v>2769</v>
      </c>
      <c r="D4188" s="29">
        <v>2021</v>
      </c>
      <c r="E4188" s="20"/>
      <c r="F4188" s="8">
        <v>2</v>
      </c>
      <c r="G4188" s="8">
        <v>195</v>
      </c>
      <c r="H4188" s="8">
        <v>1084</v>
      </c>
    </row>
    <row r="4189" spans="1:8" s="17" customFormat="1" ht="25.5" hidden="1" customHeight="1" outlineLevel="1" x14ac:dyDescent="0.25">
      <c r="A4189" s="66">
        <v>1132</v>
      </c>
      <c r="B4189" s="8" t="s">
        <v>533</v>
      </c>
      <c r="C4189" s="28" t="s">
        <v>2458</v>
      </c>
      <c r="D4189" s="29">
        <v>2021</v>
      </c>
      <c r="E4189" s="20"/>
      <c r="F4189" s="8">
        <v>1</v>
      </c>
      <c r="G4189" s="8">
        <v>145</v>
      </c>
      <c r="H4189" s="8">
        <v>707</v>
      </c>
    </row>
    <row r="4190" spans="1:8" s="17" customFormat="1" ht="25.5" hidden="1" customHeight="1" outlineLevel="1" x14ac:dyDescent="0.25">
      <c r="A4190" s="67">
        <v>9655</v>
      </c>
      <c r="B4190" s="8" t="s">
        <v>533</v>
      </c>
      <c r="C4190" s="28" t="s">
        <v>2483</v>
      </c>
      <c r="D4190" s="29">
        <v>2021</v>
      </c>
      <c r="E4190" s="20"/>
      <c r="F4190" s="8">
        <v>1</v>
      </c>
      <c r="G4190" s="8">
        <v>100</v>
      </c>
      <c r="H4190" s="8">
        <v>272</v>
      </c>
    </row>
    <row r="4191" spans="1:8" s="17" customFormat="1" ht="25.5" hidden="1" customHeight="1" outlineLevel="1" x14ac:dyDescent="0.25">
      <c r="A4191" s="67">
        <v>9652</v>
      </c>
      <c r="B4191" s="8" t="s">
        <v>533</v>
      </c>
      <c r="C4191" s="28" t="s">
        <v>2674</v>
      </c>
      <c r="D4191" s="29">
        <v>2021</v>
      </c>
      <c r="E4191" s="20"/>
      <c r="F4191" s="8">
        <v>1</v>
      </c>
      <c r="G4191" s="8">
        <v>145</v>
      </c>
      <c r="H4191" s="8">
        <v>265</v>
      </c>
    </row>
    <row r="4192" spans="1:8" s="17" customFormat="1" ht="25.5" hidden="1" customHeight="1" outlineLevel="1" x14ac:dyDescent="0.25">
      <c r="A4192" s="67">
        <v>9595</v>
      </c>
      <c r="B4192" s="8" t="s">
        <v>533</v>
      </c>
      <c r="C4192" s="28" t="s">
        <v>2676</v>
      </c>
      <c r="D4192" s="29">
        <v>2021</v>
      </c>
      <c r="E4192" s="20"/>
      <c r="F4192" s="8">
        <v>1</v>
      </c>
      <c r="G4192" s="8">
        <v>285</v>
      </c>
      <c r="H4192" s="8">
        <v>716</v>
      </c>
    </row>
    <row r="4193" spans="1:41" s="17" customFormat="1" ht="25.5" hidden="1" customHeight="1" outlineLevel="1" x14ac:dyDescent="0.25">
      <c r="A4193" s="67">
        <v>9585</v>
      </c>
      <c r="B4193" s="8" t="s">
        <v>533</v>
      </c>
      <c r="C4193" s="28" t="s">
        <v>2833</v>
      </c>
      <c r="D4193" s="29">
        <v>2021</v>
      </c>
      <c r="E4193" s="20"/>
      <c r="F4193" s="8">
        <v>1</v>
      </c>
      <c r="G4193" s="8">
        <v>100</v>
      </c>
      <c r="H4193" s="8">
        <v>631</v>
      </c>
    </row>
    <row r="4194" spans="1:41" s="17" customFormat="1" ht="25.5" hidden="1" customHeight="1" outlineLevel="1" x14ac:dyDescent="0.25">
      <c r="A4194" s="67">
        <v>9361</v>
      </c>
      <c r="B4194" s="8" t="s">
        <v>533</v>
      </c>
      <c r="C4194" s="54" t="s">
        <v>2186</v>
      </c>
      <c r="D4194" s="29">
        <v>2021</v>
      </c>
      <c r="E4194" s="20"/>
      <c r="F4194" s="8">
        <v>1</v>
      </c>
      <c r="G4194" s="8">
        <v>75</v>
      </c>
      <c r="H4194" s="8">
        <v>923.05399999999997</v>
      </c>
    </row>
    <row r="4195" spans="1:41" s="17" customFormat="1" ht="25.5" hidden="1" customHeight="1" outlineLevel="1" x14ac:dyDescent="0.25">
      <c r="A4195" s="67">
        <v>9363</v>
      </c>
      <c r="B4195" s="8" t="s">
        <v>533</v>
      </c>
      <c r="C4195" s="28" t="s">
        <v>2122</v>
      </c>
      <c r="D4195" s="29">
        <v>2021</v>
      </c>
      <c r="E4195" s="20"/>
      <c r="F4195" s="8">
        <v>1</v>
      </c>
      <c r="G4195" s="8">
        <v>65</v>
      </c>
      <c r="H4195" s="8">
        <v>375.95800000000003</v>
      </c>
    </row>
    <row r="4196" spans="1:41" s="17" customFormat="1" ht="25.5" hidden="1" customHeight="1" outlineLevel="1" x14ac:dyDescent="0.25">
      <c r="A4196" s="66">
        <v>422</v>
      </c>
      <c r="B4196" s="8" t="s">
        <v>533</v>
      </c>
      <c r="C4196" s="28" t="s">
        <v>2124</v>
      </c>
      <c r="D4196" s="29">
        <v>2021</v>
      </c>
      <c r="E4196" s="20"/>
      <c r="F4196" s="8">
        <v>1</v>
      </c>
      <c r="G4196" s="8">
        <v>150</v>
      </c>
      <c r="H4196" s="8">
        <v>423.74700000000001</v>
      </c>
    </row>
    <row r="4197" spans="1:41" s="17" customFormat="1" ht="25.5" hidden="1" customHeight="1" outlineLevel="1" x14ac:dyDescent="0.25">
      <c r="A4197" s="67">
        <v>9364</v>
      </c>
      <c r="B4197" s="8" t="s">
        <v>533</v>
      </c>
      <c r="C4197" s="28" t="s">
        <v>2128</v>
      </c>
      <c r="D4197" s="29">
        <v>2021</v>
      </c>
      <c r="E4197" s="20"/>
      <c r="F4197" s="8">
        <v>1</v>
      </c>
      <c r="G4197" s="8">
        <v>150</v>
      </c>
      <c r="H4197" s="8">
        <v>562.60400000000004</v>
      </c>
    </row>
    <row r="4198" spans="1:41" s="17" customFormat="1" ht="25.5" hidden="1" customHeight="1" outlineLevel="1" x14ac:dyDescent="0.25">
      <c r="A4198" s="67">
        <v>9889</v>
      </c>
      <c r="B4198" s="8" t="s">
        <v>533</v>
      </c>
      <c r="C4198" s="28" t="s">
        <v>2854</v>
      </c>
      <c r="D4198" s="29">
        <v>2021</v>
      </c>
      <c r="E4198" s="20"/>
      <c r="F4198" s="8">
        <v>1</v>
      </c>
      <c r="G4198" s="8">
        <v>15</v>
      </c>
      <c r="H4198" s="8">
        <v>267.90800000000002</v>
      </c>
    </row>
    <row r="4199" spans="1:41" s="17" customFormat="1" ht="25.5" hidden="1" customHeight="1" outlineLevel="1" x14ac:dyDescent="0.25">
      <c r="A4199" s="67">
        <v>9368</v>
      </c>
      <c r="B4199" s="8" t="s">
        <v>533</v>
      </c>
      <c r="C4199" s="28" t="s">
        <v>2191</v>
      </c>
      <c r="D4199" s="29">
        <v>2021</v>
      </c>
      <c r="E4199" s="20"/>
      <c r="F4199" s="8">
        <v>1</v>
      </c>
      <c r="G4199" s="8">
        <v>150</v>
      </c>
      <c r="H4199" s="8">
        <v>632.69200000000001</v>
      </c>
    </row>
    <row r="4200" spans="1:41" s="17" customFormat="1" ht="25.5" hidden="1" customHeight="1" outlineLevel="1" x14ac:dyDescent="0.25">
      <c r="A4200" s="66">
        <v>421</v>
      </c>
      <c r="B4200" s="8" t="s">
        <v>533</v>
      </c>
      <c r="C4200" s="28" t="s">
        <v>2192</v>
      </c>
      <c r="D4200" s="29">
        <v>2021</v>
      </c>
      <c r="E4200" s="20"/>
      <c r="F4200" s="8">
        <v>1</v>
      </c>
      <c r="G4200" s="8">
        <v>149</v>
      </c>
      <c r="H4200" s="8">
        <v>569.07600000000002</v>
      </c>
    </row>
    <row r="4201" spans="1:41" s="17" customFormat="1" ht="25.5" hidden="1" customHeight="1" outlineLevel="1" x14ac:dyDescent="0.25">
      <c r="A4201" s="66">
        <v>3714</v>
      </c>
      <c r="B4201" s="8" t="s">
        <v>533</v>
      </c>
      <c r="C4201" s="28" t="s">
        <v>2196</v>
      </c>
      <c r="D4201" s="29">
        <v>2021</v>
      </c>
      <c r="E4201" s="20"/>
      <c r="F4201" s="8">
        <v>1</v>
      </c>
      <c r="G4201" s="8">
        <v>120</v>
      </c>
      <c r="H4201" s="8">
        <v>718.23500000000001</v>
      </c>
    </row>
    <row r="4202" spans="1:41" s="17" customFormat="1" ht="25.5" hidden="1" customHeight="1" outlineLevel="1" x14ac:dyDescent="0.25">
      <c r="A4202" s="67">
        <v>9489</v>
      </c>
      <c r="B4202" s="8" t="s">
        <v>533</v>
      </c>
      <c r="C4202" s="28" t="s">
        <v>2855</v>
      </c>
      <c r="D4202" s="29">
        <v>2021</v>
      </c>
      <c r="E4202" s="20"/>
      <c r="F4202" s="8">
        <v>1</v>
      </c>
      <c r="G4202" s="8">
        <v>150</v>
      </c>
      <c r="H4202" s="8">
        <v>1148.8614500000001</v>
      </c>
    </row>
    <row r="4203" spans="1:41" s="18" customFormat="1" ht="31.5" collapsed="1" x14ac:dyDescent="0.25">
      <c r="A4203" s="20"/>
      <c r="B4203" s="84" t="s">
        <v>533</v>
      </c>
      <c r="C4203" s="99" t="s">
        <v>4069</v>
      </c>
      <c r="D4203" s="92"/>
      <c r="E4203" s="84" t="s">
        <v>522</v>
      </c>
      <c r="F4203" s="92"/>
      <c r="G4203" s="92"/>
      <c r="H4203" s="92"/>
      <c r="I4203" s="17"/>
      <c r="J4203" s="17"/>
      <c r="K4203" s="17"/>
      <c r="L4203" s="17"/>
      <c r="M4203" s="17"/>
      <c r="N4203" s="17"/>
      <c r="O4203" s="17"/>
      <c r="P4203" s="17"/>
      <c r="Q4203" s="17"/>
      <c r="R4203" s="17"/>
      <c r="S4203" s="17"/>
      <c r="T4203" s="17"/>
      <c r="U4203" s="17"/>
      <c r="V4203" s="17"/>
      <c r="W4203" s="17"/>
      <c r="X4203" s="17"/>
      <c r="Y4203" s="17"/>
      <c r="Z4203" s="17"/>
      <c r="AA4203" s="17"/>
      <c r="AB4203" s="17"/>
      <c r="AC4203" s="17"/>
      <c r="AD4203" s="17"/>
      <c r="AE4203" s="17"/>
      <c r="AF4203" s="17"/>
      <c r="AG4203" s="17"/>
      <c r="AH4203" s="17"/>
      <c r="AI4203" s="17"/>
      <c r="AJ4203" s="17"/>
      <c r="AK4203" s="17"/>
      <c r="AL4203" s="17"/>
      <c r="AM4203" s="17"/>
      <c r="AN4203" s="17"/>
      <c r="AO4203" s="17"/>
    </row>
    <row r="4204" spans="1:41" s="18" customFormat="1" ht="16.5" customHeight="1" x14ac:dyDescent="0.25">
      <c r="A4204" s="20"/>
      <c r="B4204" s="9" t="s">
        <v>533</v>
      </c>
      <c r="C4204" s="10" t="s">
        <v>1941</v>
      </c>
      <c r="D4204" s="25">
        <v>2019</v>
      </c>
      <c r="E4204" s="22"/>
      <c r="F4204" s="9">
        <f ca="1">SUMIF($D$4207:$H$4224,$D$4204,$F$4207:$F$4224)</f>
        <v>2</v>
      </c>
      <c r="G4204" s="9">
        <f ca="1">SUMIF($D$4207:$H$4224,$D$4204,$G$4207:$G$4224)</f>
        <v>245</v>
      </c>
      <c r="H4204" s="12">
        <f ca="1">SUMIF($D$4207:$H$4224,$D$4204,$H$4207:$H$4224)</f>
        <v>1025.039</v>
      </c>
      <c r="I4204" s="17"/>
      <c r="J4204" s="17"/>
      <c r="K4204" s="17"/>
      <c r="L4204" s="17"/>
      <c r="M4204" s="17"/>
      <c r="N4204" s="17"/>
      <c r="O4204" s="17"/>
      <c r="P4204" s="17"/>
      <c r="Q4204" s="17"/>
      <c r="R4204" s="17"/>
      <c r="S4204" s="17"/>
      <c r="T4204" s="17"/>
      <c r="U4204" s="17"/>
      <c r="V4204" s="17"/>
      <c r="W4204" s="17"/>
      <c r="X4204" s="17"/>
      <c r="Y4204" s="17"/>
      <c r="Z4204" s="17"/>
      <c r="AA4204" s="17"/>
      <c r="AB4204" s="17"/>
      <c r="AC4204" s="17"/>
      <c r="AD4204" s="17"/>
      <c r="AE4204" s="17"/>
      <c r="AF4204" s="17"/>
      <c r="AG4204" s="17"/>
      <c r="AH4204" s="17"/>
      <c r="AI4204" s="17"/>
      <c r="AJ4204" s="17"/>
      <c r="AK4204" s="17"/>
      <c r="AL4204" s="17"/>
      <c r="AM4204" s="17"/>
      <c r="AN4204" s="17"/>
      <c r="AO4204" s="17"/>
    </row>
    <row r="4205" spans="1:41" s="18" customFormat="1" ht="16.5" customHeight="1" x14ac:dyDescent="0.25">
      <c r="A4205" s="20"/>
      <c r="B4205" s="9" t="s">
        <v>533</v>
      </c>
      <c r="C4205" s="10" t="s">
        <v>1941</v>
      </c>
      <c r="D4205" s="25">
        <v>2020</v>
      </c>
      <c r="E4205" s="22"/>
      <c r="F4205" s="9">
        <f ca="1">SUMIF($D$4207:$H$4224,$D$4205,$F$4207:$F$4224)</f>
        <v>10</v>
      </c>
      <c r="G4205" s="9">
        <f ca="1">SUMIF($D$4207:$H$4224,$D$4205,$G$4207:$G$4224)</f>
        <v>1804</v>
      </c>
      <c r="H4205" s="12">
        <f ca="1">SUMIF($D$4207:$H$4224,$D$4205,$H$4207:$H$4224)</f>
        <v>6796.3</v>
      </c>
      <c r="I4205" s="17"/>
      <c r="J4205" s="17"/>
      <c r="K4205" s="17"/>
      <c r="L4205" s="17"/>
      <c r="M4205" s="17"/>
      <c r="N4205" s="17"/>
      <c r="O4205" s="17"/>
      <c r="P4205" s="17"/>
      <c r="Q4205" s="17"/>
      <c r="R4205" s="17"/>
      <c r="S4205" s="17"/>
      <c r="T4205" s="17"/>
      <c r="U4205" s="17"/>
      <c r="V4205" s="17"/>
      <c r="W4205" s="17"/>
      <c r="X4205" s="17"/>
      <c r="Y4205" s="17"/>
      <c r="Z4205" s="17"/>
      <c r="AA4205" s="17"/>
      <c r="AB4205" s="17"/>
      <c r="AC4205" s="17"/>
      <c r="AD4205" s="17"/>
      <c r="AE4205" s="17"/>
      <c r="AF4205" s="17"/>
      <c r="AG4205" s="17"/>
      <c r="AH4205" s="17"/>
      <c r="AI4205" s="17"/>
      <c r="AJ4205" s="17"/>
      <c r="AK4205" s="17"/>
      <c r="AL4205" s="17"/>
      <c r="AM4205" s="17"/>
      <c r="AN4205" s="17"/>
      <c r="AO4205" s="17"/>
    </row>
    <row r="4206" spans="1:41" s="37" customFormat="1" ht="16.5" customHeight="1" x14ac:dyDescent="0.25">
      <c r="A4206" s="20"/>
      <c r="B4206" s="9" t="s">
        <v>533</v>
      </c>
      <c r="C4206" s="10" t="s">
        <v>1941</v>
      </c>
      <c r="D4206" s="25">
        <v>2021</v>
      </c>
      <c r="E4206" s="22"/>
      <c r="F4206" s="9">
        <f ca="1">SUMIF($D$4207:$H$4224,$D$4206,$F$4207:$F$4224)</f>
        <v>7</v>
      </c>
      <c r="G4206" s="9">
        <f ca="1">SUMIF($D$4207:$H$4224,$D$4206,$G$4207:$G$4224)</f>
        <v>946</v>
      </c>
      <c r="H4206" s="12">
        <f ca="1">SUMIF($D$4207:$H$4224,$D$4206,$H$4207:$H$4224)</f>
        <v>4238.6990000000005</v>
      </c>
      <c r="I4206" s="17"/>
      <c r="J4206" s="17"/>
      <c r="K4206" s="17"/>
      <c r="L4206" s="17"/>
      <c r="M4206" s="17"/>
      <c r="N4206" s="17"/>
      <c r="O4206" s="17"/>
      <c r="P4206" s="17"/>
      <c r="Q4206" s="17"/>
      <c r="R4206" s="17"/>
      <c r="S4206" s="17"/>
      <c r="T4206" s="17"/>
      <c r="U4206" s="17"/>
      <c r="V4206" s="17"/>
      <c r="W4206" s="17"/>
      <c r="X4206" s="17"/>
      <c r="Y4206" s="17"/>
      <c r="Z4206" s="17"/>
      <c r="AA4206" s="17"/>
      <c r="AB4206" s="17"/>
      <c r="AC4206" s="17"/>
      <c r="AD4206" s="17"/>
      <c r="AE4206" s="17"/>
      <c r="AF4206" s="17"/>
      <c r="AG4206" s="17"/>
      <c r="AH4206" s="17"/>
      <c r="AI4206" s="17"/>
      <c r="AJ4206" s="17"/>
      <c r="AK4206" s="17"/>
      <c r="AL4206" s="17"/>
      <c r="AM4206" s="17"/>
      <c r="AN4206" s="17"/>
      <c r="AO4206" s="17"/>
    </row>
    <row r="4207" spans="1:41" s="17" customFormat="1" ht="39.75" hidden="1" customHeight="1" outlineLevel="1" x14ac:dyDescent="0.25">
      <c r="A4207" s="20">
        <v>458</v>
      </c>
      <c r="B4207" s="8" t="s">
        <v>533</v>
      </c>
      <c r="C4207" s="28" t="s">
        <v>205</v>
      </c>
      <c r="D4207" s="29">
        <v>2019</v>
      </c>
      <c r="E4207" s="20"/>
      <c r="F4207" s="8">
        <v>1</v>
      </c>
      <c r="G4207" s="8">
        <v>145</v>
      </c>
      <c r="H4207" s="8">
        <v>409.53</v>
      </c>
    </row>
    <row r="4208" spans="1:41" s="17" customFormat="1" ht="48.75" hidden="1" customHeight="1" outlineLevel="1" x14ac:dyDescent="0.25">
      <c r="A4208" s="20">
        <v>1139</v>
      </c>
      <c r="B4208" s="8" t="s">
        <v>533</v>
      </c>
      <c r="C4208" s="28" t="s">
        <v>69</v>
      </c>
      <c r="D4208" s="29">
        <v>2019</v>
      </c>
      <c r="E4208" s="20"/>
      <c r="F4208" s="8">
        <v>1</v>
      </c>
      <c r="G4208" s="8">
        <v>100</v>
      </c>
      <c r="H4208" s="8">
        <v>615.50900000000001</v>
      </c>
    </row>
    <row r="4209" spans="1:8" s="17" customFormat="1" ht="42" hidden="1" customHeight="1" outlineLevel="1" x14ac:dyDescent="0.25">
      <c r="A4209" s="20">
        <v>684</v>
      </c>
      <c r="B4209" s="8" t="s">
        <v>533</v>
      </c>
      <c r="C4209" s="28" t="s">
        <v>884</v>
      </c>
      <c r="D4209" s="29">
        <v>2020</v>
      </c>
      <c r="E4209" s="20"/>
      <c r="F4209" s="8">
        <v>1</v>
      </c>
      <c r="G4209" s="8">
        <v>150</v>
      </c>
      <c r="H4209" s="8">
        <v>767.56100000000004</v>
      </c>
    </row>
    <row r="4210" spans="1:8" s="17" customFormat="1" ht="42" hidden="1" customHeight="1" outlineLevel="1" x14ac:dyDescent="0.25">
      <c r="A4210" s="20">
        <v>1722</v>
      </c>
      <c r="B4210" s="8" t="s">
        <v>533</v>
      </c>
      <c r="C4210" s="28" t="s">
        <v>891</v>
      </c>
      <c r="D4210" s="29">
        <v>2020</v>
      </c>
      <c r="E4210" s="20"/>
      <c r="F4210" s="8">
        <v>1</v>
      </c>
      <c r="G4210" s="8">
        <v>180</v>
      </c>
      <c r="H4210" s="8">
        <v>695.17700000000002</v>
      </c>
    </row>
    <row r="4211" spans="1:8" s="17" customFormat="1" ht="42" hidden="1" customHeight="1" outlineLevel="1" x14ac:dyDescent="0.25">
      <c r="A4211" s="20">
        <v>397</v>
      </c>
      <c r="B4211" s="8" t="s">
        <v>533</v>
      </c>
      <c r="C4211" s="28" t="s">
        <v>896</v>
      </c>
      <c r="D4211" s="29">
        <v>2020</v>
      </c>
      <c r="E4211" s="20"/>
      <c r="F4211" s="8">
        <v>1</v>
      </c>
      <c r="G4211" s="8">
        <v>150</v>
      </c>
      <c r="H4211" s="8">
        <v>748.24599999999998</v>
      </c>
    </row>
    <row r="4212" spans="1:8" s="17" customFormat="1" ht="42" hidden="1" customHeight="1" outlineLevel="1" x14ac:dyDescent="0.25">
      <c r="A4212" s="20">
        <v>1756</v>
      </c>
      <c r="B4212" s="8" t="s">
        <v>533</v>
      </c>
      <c r="C4212" s="28" t="s">
        <v>910</v>
      </c>
      <c r="D4212" s="29">
        <v>2020</v>
      </c>
      <c r="E4212" s="20"/>
      <c r="F4212" s="8">
        <v>1</v>
      </c>
      <c r="G4212" s="8">
        <v>145</v>
      </c>
      <c r="H4212" s="8">
        <v>542.57100000000003</v>
      </c>
    </row>
    <row r="4213" spans="1:8" s="17" customFormat="1" ht="42" hidden="1" customHeight="1" outlineLevel="1" x14ac:dyDescent="0.25">
      <c r="A4213" s="20">
        <v>398</v>
      </c>
      <c r="B4213" s="8" t="s">
        <v>533</v>
      </c>
      <c r="C4213" s="28" t="s">
        <v>925</v>
      </c>
      <c r="D4213" s="29">
        <v>2020</v>
      </c>
      <c r="E4213" s="20"/>
      <c r="F4213" s="8">
        <v>1</v>
      </c>
      <c r="G4213" s="8">
        <v>310</v>
      </c>
      <c r="H4213" s="8">
        <v>707.49800000000005</v>
      </c>
    </row>
    <row r="4214" spans="1:8" s="17" customFormat="1" ht="42" hidden="1" customHeight="1" outlineLevel="1" x14ac:dyDescent="0.25">
      <c r="A4214" s="20">
        <v>396</v>
      </c>
      <c r="B4214" s="8" t="s">
        <v>533</v>
      </c>
      <c r="C4214" s="28" t="s">
        <v>10</v>
      </c>
      <c r="D4214" s="29">
        <v>2020</v>
      </c>
      <c r="E4214" s="20"/>
      <c r="F4214" s="8">
        <v>1</v>
      </c>
      <c r="G4214" s="8">
        <v>115</v>
      </c>
      <c r="H4214" s="8">
        <v>569.46600000000001</v>
      </c>
    </row>
    <row r="4215" spans="1:8" s="17" customFormat="1" ht="60" hidden="1" customHeight="1" outlineLevel="1" x14ac:dyDescent="0.25">
      <c r="A4215" s="20">
        <v>1705</v>
      </c>
      <c r="B4215" s="8" t="s">
        <v>533</v>
      </c>
      <c r="C4215" s="28" t="s">
        <v>944</v>
      </c>
      <c r="D4215" s="29">
        <v>2020</v>
      </c>
      <c r="E4215" s="20"/>
      <c r="F4215" s="8">
        <v>2</v>
      </c>
      <c r="G4215" s="8">
        <v>454</v>
      </c>
      <c r="H4215" s="8">
        <v>1217.4770000000001</v>
      </c>
    </row>
    <row r="4216" spans="1:8" s="17" customFormat="1" ht="48.75" hidden="1" customHeight="1" outlineLevel="1" x14ac:dyDescent="0.25">
      <c r="A4216" s="20">
        <v>1757</v>
      </c>
      <c r="B4216" s="8" t="s">
        <v>533</v>
      </c>
      <c r="C4216" s="28" t="s">
        <v>388</v>
      </c>
      <c r="D4216" s="29">
        <v>2020</v>
      </c>
      <c r="E4216" s="20"/>
      <c r="F4216" s="8">
        <v>1</v>
      </c>
      <c r="G4216" s="8">
        <v>150</v>
      </c>
      <c r="H4216" s="8">
        <v>750.14</v>
      </c>
    </row>
    <row r="4217" spans="1:8" s="17" customFormat="1" ht="48.75" hidden="1" customHeight="1" outlineLevel="1" x14ac:dyDescent="0.25">
      <c r="A4217" s="20">
        <v>1758</v>
      </c>
      <c r="B4217" s="8" t="s">
        <v>533</v>
      </c>
      <c r="C4217" s="28" t="s">
        <v>389</v>
      </c>
      <c r="D4217" s="29">
        <v>2020</v>
      </c>
      <c r="E4217" s="20"/>
      <c r="F4217" s="8">
        <v>1</v>
      </c>
      <c r="G4217" s="8">
        <v>150</v>
      </c>
      <c r="H4217" s="8">
        <v>798.16399999999999</v>
      </c>
    </row>
    <row r="4218" spans="1:8" s="17" customFormat="1" ht="17.25" hidden="1" customHeight="1" outlineLevel="1" x14ac:dyDescent="0.25">
      <c r="A4218" s="67">
        <v>9736</v>
      </c>
      <c r="B4218" s="8" t="s">
        <v>533</v>
      </c>
      <c r="C4218" s="28" t="s">
        <v>2182</v>
      </c>
      <c r="D4218" s="29">
        <v>2021</v>
      </c>
      <c r="E4218" s="20"/>
      <c r="F4218" s="8">
        <v>1</v>
      </c>
      <c r="G4218" s="8">
        <v>107</v>
      </c>
      <c r="H4218" s="8">
        <v>465.137</v>
      </c>
    </row>
    <row r="4219" spans="1:8" s="17" customFormat="1" ht="129.75" hidden="1" customHeight="1" outlineLevel="1" x14ac:dyDescent="0.25">
      <c r="A4219" s="67">
        <v>9681</v>
      </c>
      <c r="B4219" s="8" t="s">
        <v>533</v>
      </c>
      <c r="C4219" s="28" t="s">
        <v>2178</v>
      </c>
      <c r="D4219" s="29">
        <v>2021</v>
      </c>
      <c r="E4219" s="20"/>
      <c r="F4219" s="8">
        <v>1</v>
      </c>
      <c r="G4219" s="8">
        <v>105</v>
      </c>
      <c r="H4219" s="8">
        <v>583.36500000000001</v>
      </c>
    </row>
    <row r="4220" spans="1:8" s="17" customFormat="1" ht="107.25" hidden="1" customHeight="1" outlineLevel="1" x14ac:dyDescent="0.25">
      <c r="A4220" s="66">
        <v>1170</v>
      </c>
      <c r="B4220" s="8" t="s">
        <v>533</v>
      </c>
      <c r="C4220" s="28" t="s">
        <v>2179</v>
      </c>
      <c r="D4220" s="29">
        <v>2021</v>
      </c>
      <c r="E4220" s="20"/>
      <c r="F4220" s="8">
        <v>1</v>
      </c>
      <c r="G4220" s="8">
        <v>60</v>
      </c>
      <c r="H4220" s="8">
        <v>419.197</v>
      </c>
    </row>
    <row r="4221" spans="1:8" s="17" customFormat="1" ht="17.25" hidden="1" customHeight="1" outlineLevel="1" x14ac:dyDescent="0.25">
      <c r="A4221" s="67">
        <v>9675</v>
      </c>
      <c r="B4221" s="8" t="s">
        <v>533</v>
      </c>
      <c r="C4221" s="28" t="s">
        <v>2814</v>
      </c>
      <c r="D4221" s="29">
        <v>2021</v>
      </c>
      <c r="E4221" s="20"/>
      <c r="F4221" s="8">
        <v>1</v>
      </c>
      <c r="G4221" s="8">
        <v>150</v>
      </c>
      <c r="H4221" s="8">
        <v>829</v>
      </c>
    </row>
    <row r="4222" spans="1:8" s="17" customFormat="1" ht="17.25" hidden="1" customHeight="1" outlineLevel="1" x14ac:dyDescent="0.25">
      <c r="A4222" s="61">
        <v>9677</v>
      </c>
      <c r="B4222" s="8" t="s">
        <v>533</v>
      </c>
      <c r="C4222" s="28" t="s">
        <v>2856</v>
      </c>
      <c r="D4222" s="29">
        <v>2021</v>
      </c>
      <c r="E4222" s="20"/>
      <c r="F4222" s="8">
        <v>1</v>
      </c>
      <c r="G4222" s="8">
        <v>150</v>
      </c>
      <c r="H4222" s="8">
        <v>688</v>
      </c>
    </row>
    <row r="4223" spans="1:8" s="17" customFormat="1" ht="17.25" hidden="1" customHeight="1" outlineLevel="1" x14ac:dyDescent="0.25">
      <c r="A4223" s="20">
        <v>9612</v>
      </c>
      <c r="B4223" s="8" t="s">
        <v>533</v>
      </c>
      <c r="C4223" s="28" t="s">
        <v>2857</v>
      </c>
      <c r="D4223" s="29">
        <v>2021</v>
      </c>
      <c r="E4223" s="20"/>
      <c r="F4223" s="8">
        <v>1</v>
      </c>
      <c r="G4223" s="8">
        <v>224</v>
      </c>
      <c r="H4223" s="8">
        <v>493</v>
      </c>
    </row>
    <row r="4224" spans="1:8" s="17" customFormat="1" ht="25.5" hidden="1" customHeight="1" outlineLevel="1" x14ac:dyDescent="0.25">
      <c r="A4224" s="20">
        <v>9676</v>
      </c>
      <c r="B4224" s="8" t="s">
        <v>533</v>
      </c>
      <c r="C4224" s="28" t="s">
        <v>2858</v>
      </c>
      <c r="D4224" s="29">
        <v>2021</v>
      </c>
      <c r="E4224" s="20"/>
      <c r="F4224" s="8">
        <v>1</v>
      </c>
      <c r="G4224" s="8">
        <v>150</v>
      </c>
      <c r="H4224" s="8">
        <v>761</v>
      </c>
    </row>
    <row r="4225" spans="1:41" s="18" customFormat="1" ht="31.5" collapsed="1" x14ac:dyDescent="0.25">
      <c r="A4225" s="20"/>
      <c r="B4225" s="97" t="s">
        <v>535</v>
      </c>
      <c r="C4225" s="98" t="s">
        <v>4070</v>
      </c>
      <c r="D4225" s="96"/>
      <c r="E4225" s="101" t="s">
        <v>524</v>
      </c>
      <c r="F4225" s="96"/>
      <c r="G4225" s="96"/>
      <c r="H4225" s="96"/>
      <c r="I4225" s="17"/>
      <c r="J4225" s="17"/>
      <c r="K4225" s="17"/>
      <c r="L4225" s="17"/>
      <c r="M4225" s="17"/>
      <c r="N4225" s="17"/>
      <c r="O4225" s="17"/>
      <c r="P4225" s="17"/>
      <c r="Q4225" s="17"/>
      <c r="R4225" s="17"/>
      <c r="S4225" s="17"/>
      <c r="T4225" s="17"/>
      <c r="U4225" s="17"/>
      <c r="V4225" s="17"/>
      <c r="W4225" s="17"/>
      <c r="X4225" s="17"/>
      <c r="Y4225" s="17"/>
      <c r="Z4225" s="17"/>
      <c r="AA4225" s="17"/>
      <c r="AB4225" s="17"/>
      <c r="AC4225" s="17"/>
      <c r="AD4225" s="17"/>
      <c r="AE4225" s="17"/>
      <c r="AF4225" s="17"/>
      <c r="AG4225" s="17"/>
      <c r="AH4225" s="17"/>
      <c r="AI4225" s="17"/>
      <c r="AJ4225" s="17"/>
      <c r="AK4225" s="17"/>
      <c r="AL4225" s="17"/>
      <c r="AM4225" s="17"/>
      <c r="AN4225" s="17"/>
      <c r="AO4225" s="17"/>
    </row>
    <row r="4226" spans="1:41" s="18" customFormat="1" ht="16.5" customHeight="1" x14ac:dyDescent="0.25">
      <c r="A4226" s="20"/>
      <c r="B4226" s="13" t="s">
        <v>535</v>
      </c>
      <c r="C4226" s="14" t="s">
        <v>1941</v>
      </c>
      <c r="D4226" s="26">
        <v>2019</v>
      </c>
      <c r="E4226" s="24"/>
      <c r="F4226" s="13">
        <f ca="1">SUMIF($D$4229:$H$4373,$D$4226,$F$4229:$F$4373)</f>
        <v>50</v>
      </c>
      <c r="G4226" s="13">
        <f ca="1">SUMIF($D$4229:$H$4373,$D$4226,$G$4229:$G$4373)</f>
        <v>5133</v>
      </c>
      <c r="H4226" s="16">
        <f ca="1">SUMIF($D$4229:$H$4373,$D$4226,$H$4229:$H$4373)</f>
        <v>31159.978170000006</v>
      </c>
      <c r="I4226" s="17"/>
      <c r="J4226" s="17"/>
      <c r="K4226" s="17"/>
      <c r="L4226" s="17"/>
      <c r="M4226" s="17"/>
      <c r="N4226" s="17"/>
      <c r="O4226" s="17"/>
      <c r="P4226" s="17"/>
      <c r="Q4226" s="17"/>
      <c r="R4226" s="17"/>
      <c r="S4226" s="17"/>
      <c r="T4226" s="17"/>
      <c r="U4226" s="17"/>
      <c r="V4226" s="17"/>
      <c r="W4226" s="17"/>
      <c r="X4226" s="17"/>
      <c r="Y4226" s="17"/>
      <c r="Z4226" s="17"/>
      <c r="AA4226" s="17"/>
      <c r="AB4226" s="17"/>
      <c r="AC4226" s="17"/>
      <c r="AD4226" s="17"/>
      <c r="AE4226" s="17"/>
      <c r="AF4226" s="17"/>
      <c r="AG4226" s="17"/>
      <c r="AH4226" s="17"/>
      <c r="AI4226" s="17"/>
      <c r="AJ4226" s="17"/>
      <c r="AK4226" s="17"/>
      <c r="AL4226" s="17"/>
      <c r="AM4226" s="17"/>
      <c r="AN4226" s="17"/>
      <c r="AO4226" s="17"/>
    </row>
    <row r="4227" spans="1:41" s="18" customFormat="1" ht="16.5" customHeight="1" x14ac:dyDescent="0.25">
      <c r="A4227" s="20"/>
      <c r="B4227" s="13" t="s">
        <v>535</v>
      </c>
      <c r="C4227" s="14" t="s">
        <v>1941</v>
      </c>
      <c r="D4227" s="26">
        <v>2020</v>
      </c>
      <c r="E4227" s="24"/>
      <c r="F4227" s="13">
        <f ca="1">SUMIF($D$4229:$H$4373,$D$4227,$F$4229:$F$4373)</f>
        <v>56</v>
      </c>
      <c r="G4227" s="16">
        <f ca="1">SUMIF($D$4229:$H$4373,$D$4227,$G$4229:$G$4373)</f>
        <v>6860.3499999999995</v>
      </c>
      <c r="H4227" s="16">
        <f ca="1">SUMIF($D$4229:$H$4373,$D$4227,$H$4229:$H$4373)</f>
        <v>41982.534749999999</v>
      </c>
      <c r="I4227" s="17"/>
      <c r="J4227" s="17"/>
      <c r="K4227" s="17"/>
      <c r="L4227" s="17"/>
      <c r="M4227" s="17"/>
      <c r="N4227" s="17"/>
      <c r="O4227" s="17"/>
      <c r="P4227" s="17"/>
      <c r="Q4227" s="17"/>
      <c r="R4227" s="17"/>
      <c r="S4227" s="17"/>
      <c r="T4227" s="17"/>
      <c r="U4227" s="17"/>
      <c r="V4227" s="17"/>
      <c r="W4227" s="17"/>
      <c r="X4227" s="17"/>
      <c r="Y4227" s="17"/>
      <c r="Z4227" s="17"/>
      <c r="AA4227" s="17"/>
      <c r="AB4227" s="17"/>
      <c r="AC4227" s="17"/>
      <c r="AD4227" s="17"/>
      <c r="AE4227" s="17"/>
      <c r="AF4227" s="17"/>
      <c r="AG4227" s="17"/>
      <c r="AH4227" s="17"/>
      <c r="AI4227" s="17"/>
      <c r="AJ4227" s="17"/>
      <c r="AK4227" s="17"/>
      <c r="AL4227" s="17"/>
      <c r="AM4227" s="17"/>
      <c r="AN4227" s="17"/>
      <c r="AO4227" s="17"/>
    </row>
    <row r="4228" spans="1:41" s="37" customFormat="1" ht="16.5" customHeight="1" x14ac:dyDescent="0.25">
      <c r="A4228" s="20"/>
      <c r="B4228" s="13" t="s">
        <v>535</v>
      </c>
      <c r="C4228" s="14" t="s">
        <v>1941</v>
      </c>
      <c r="D4228" s="26">
        <v>2021</v>
      </c>
      <c r="E4228" s="24"/>
      <c r="F4228" s="13">
        <f ca="1">SUMIF($D$4229:$H$4373,$D$4228,$F$4229:$F$4373)</f>
        <v>42</v>
      </c>
      <c r="G4228" s="16">
        <f ca="1">SUMIF($D$4229:$H$4373,$D$4228,$G$4229:$G$4373)</f>
        <v>4880.5</v>
      </c>
      <c r="H4228" s="16">
        <f ca="1">SUMIF($D$4229:$H$4373,$D$4228,$H$4229:$H$4373)</f>
        <v>27558.715350000002</v>
      </c>
      <c r="I4228" s="17"/>
      <c r="J4228" s="17"/>
      <c r="K4228" s="17"/>
      <c r="L4228" s="17"/>
      <c r="M4228" s="17"/>
      <c r="N4228" s="17"/>
      <c r="O4228" s="17"/>
      <c r="P4228" s="17"/>
      <c r="Q4228" s="17"/>
      <c r="R4228" s="17"/>
      <c r="S4228" s="17"/>
      <c r="T4228" s="17"/>
      <c r="U4228" s="17"/>
      <c r="V4228" s="17"/>
      <c r="W4228" s="17"/>
      <c r="X4228" s="17"/>
      <c r="Y4228" s="17"/>
      <c r="Z4228" s="17"/>
      <c r="AA4228" s="17"/>
      <c r="AB4228" s="17"/>
      <c r="AC4228" s="17"/>
      <c r="AD4228" s="17"/>
      <c r="AE4228" s="17"/>
      <c r="AF4228" s="17"/>
      <c r="AG4228" s="17"/>
      <c r="AH4228" s="17"/>
      <c r="AI4228" s="17"/>
      <c r="AJ4228" s="17"/>
      <c r="AK4228" s="17"/>
      <c r="AL4228" s="17"/>
      <c r="AM4228" s="17"/>
      <c r="AN4228" s="17"/>
      <c r="AO4228" s="17"/>
    </row>
    <row r="4229" spans="1:41" s="17" customFormat="1" ht="29.25" hidden="1" customHeight="1" outlineLevel="1" x14ac:dyDescent="0.25">
      <c r="A4229" s="20">
        <v>1302</v>
      </c>
      <c r="B4229" s="8" t="s">
        <v>535</v>
      </c>
      <c r="C4229" s="28" t="s">
        <v>408</v>
      </c>
      <c r="D4229" s="29">
        <v>2019</v>
      </c>
      <c r="E4229" s="20"/>
      <c r="F4229" s="29">
        <v>1</v>
      </c>
      <c r="G4229" s="29">
        <v>115</v>
      </c>
      <c r="H4229" s="29">
        <v>575.38</v>
      </c>
    </row>
    <row r="4230" spans="1:41" s="17" customFormat="1" ht="29.25" hidden="1" customHeight="1" outlineLevel="1" x14ac:dyDescent="0.25">
      <c r="A4230" s="20">
        <v>4369</v>
      </c>
      <c r="B4230" s="8" t="s">
        <v>535</v>
      </c>
      <c r="C4230" s="28" t="s">
        <v>424</v>
      </c>
      <c r="D4230" s="29">
        <v>2019</v>
      </c>
      <c r="E4230" s="20"/>
      <c r="F4230" s="29">
        <v>1</v>
      </c>
      <c r="G4230" s="29">
        <v>120</v>
      </c>
      <c r="H4230" s="29">
        <v>535.89</v>
      </c>
    </row>
    <row r="4231" spans="1:41" s="17" customFormat="1" ht="29.25" hidden="1" customHeight="1" outlineLevel="1" x14ac:dyDescent="0.25">
      <c r="A4231" s="20">
        <v>1113</v>
      </c>
      <c r="B4231" s="8" t="s">
        <v>535</v>
      </c>
      <c r="C4231" s="28" t="s">
        <v>390</v>
      </c>
      <c r="D4231" s="29">
        <v>2019</v>
      </c>
      <c r="E4231" s="20"/>
      <c r="F4231" s="29">
        <v>1</v>
      </c>
      <c r="G4231" s="29">
        <v>120</v>
      </c>
      <c r="H4231" s="29">
        <v>670.19399999999996</v>
      </c>
    </row>
    <row r="4232" spans="1:41" s="17" customFormat="1" ht="29.25" hidden="1" customHeight="1" outlineLevel="1" x14ac:dyDescent="0.25">
      <c r="A4232" s="20">
        <v>1460</v>
      </c>
      <c r="B4232" s="8" t="s">
        <v>535</v>
      </c>
      <c r="C4232" s="28" t="s">
        <v>72</v>
      </c>
      <c r="D4232" s="29">
        <v>2019</v>
      </c>
      <c r="E4232" s="20"/>
      <c r="F4232" s="29">
        <v>1</v>
      </c>
      <c r="G4232" s="29">
        <v>95</v>
      </c>
      <c r="H4232" s="29">
        <v>518</v>
      </c>
    </row>
    <row r="4233" spans="1:41" s="17" customFormat="1" ht="29.25" hidden="1" customHeight="1" outlineLevel="1" x14ac:dyDescent="0.25">
      <c r="A4233" s="20">
        <v>2123</v>
      </c>
      <c r="B4233" s="8" t="s">
        <v>535</v>
      </c>
      <c r="C4233" s="28" t="s">
        <v>77</v>
      </c>
      <c r="D4233" s="29">
        <v>2019</v>
      </c>
      <c r="E4233" s="20"/>
      <c r="F4233" s="29">
        <v>1</v>
      </c>
      <c r="G4233" s="29">
        <v>100</v>
      </c>
      <c r="H4233" s="29">
        <v>524.70000000000005</v>
      </c>
    </row>
    <row r="4234" spans="1:41" s="17" customFormat="1" ht="29.25" hidden="1" customHeight="1" outlineLevel="1" x14ac:dyDescent="0.25">
      <c r="A4234" s="20">
        <v>6663</v>
      </c>
      <c r="B4234" s="8" t="s">
        <v>535</v>
      </c>
      <c r="C4234" s="28" t="s">
        <v>76</v>
      </c>
      <c r="D4234" s="29">
        <v>2019</v>
      </c>
      <c r="E4234" s="20"/>
      <c r="F4234" s="29">
        <v>1</v>
      </c>
      <c r="G4234" s="29">
        <v>122</v>
      </c>
      <c r="H4234" s="29">
        <v>622.49</v>
      </c>
    </row>
    <row r="4235" spans="1:41" s="17" customFormat="1" ht="29.25" hidden="1" customHeight="1" outlineLevel="1" x14ac:dyDescent="0.25">
      <c r="A4235" s="20">
        <v>843</v>
      </c>
      <c r="B4235" s="8" t="s">
        <v>535</v>
      </c>
      <c r="C4235" s="28" t="s">
        <v>378</v>
      </c>
      <c r="D4235" s="29">
        <v>2019</v>
      </c>
      <c r="E4235" s="20"/>
      <c r="F4235" s="29">
        <v>1</v>
      </c>
      <c r="G4235" s="29">
        <v>70</v>
      </c>
      <c r="H4235" s="29">
        <v>546</v>
      </c>
    </row>
    <row r="4236" spans="1:41" s="17" customFormat="1" ht="29.25" hidden="1" customHeight="1" outlineLevel="1" x14ac:dyDescent="0.25">
      <c r="A4236" s="20">
        <v>632</v>
      </c>
      <c r="B4236" s="8" t="s">
        <v>535</v>
      </c>
      <c r="C4236" s="28" t="s">
        <v>274</v>
      </c>
      <c r="D4236" s="29">
        <v>2019</v>
      </c>
      <c r="E4236" s="20"/>
      <c r="F4236" s="29">
        <v>1</v>
      </c>
      <c r="G4236" s="29">
        <v>15</v>
      </c>
      <c r="H4236" s="29">
        <v>662</v>
      </c>
    </row>
    <row r="4237" spans="1:41" s="17" customFormat="1" ht="29.25" hidden="1" customHeight="1" outlineLevel="1" x14ac:dyDescent="0.25">
      <c r="A4237" s="20">
        <v>970</v>
      </c>
      <c r="B4237" s="8" t="s">
        <v>535</v>
      </c>
      <c r="C4237" s="28" t="s">
        <v>476</v>
      </c>
      <c r="D4237" s="29">
        <v>2019</v>
      </c>
      <c r="E4237" s="20"/>
      <c r="F4237" s="29">
        <v>1</v>
      </c>
      <c r="G4237" s="29">
        <v>111</v>
      </c>
      <c r="H4237" s="29">
        <v>612</v>
      </c>
    </row>
    <row r="4238" spans="1:41" s="17" customFormat="1" ht="29.25" hidden="1" customHeight="1" outlineLevel="1" x14ac:dyDescent="0.25">
      <c r="A4238" s="20">
        <v>1308</v>
      </c>
      <c r="B4238" s="8" t="s">
        <v>535</v>
      </c>
      <c r="C4238" s="28" t="s">
        <v>380</v>
      </c>
      <c r="D4238" s="29">
        <v>2019</v>
      </c>
      <c r="E4238" s="20"/>
      <c r="F4238" s="29">
        <v>1</v>
      </c>
      <c r="G4238" s="29">
        <v>15</v>
      </c>
      <c r="H4238" s="29">
        <v>516</v>
      </c>
    </row>
    <row r="4239" spans="1:41" s="17" customFormat="1" ht="29.25" hidden="1" customHeight="1" outlineLevel="1" x14ac:dyDescent="0.25">
      <c r="A4239" s="20">
        <v>2849</v>
      </c>
      <c r="B4239" s="8" t="s">
        <v>535</v>
      </c>
      <c r="C4239" s="28" t="s">
        <v>43</v>
      </c>
      <c r="D4239" s="29">
        <v>2019</v>
      </c>
      <c r="E4239" s="20"/>
      <c r="F4239" s="29">
        <v>1</v>
      </c>
      <c r="G4239" s="29">
        <v>149</v>
      </c>
      <c r="H4239" s="29">
        <v>641.41899999999998</v>
      </c>
    </row>
    <row r="4240" spans="1:41" s="17" customFormat="1" ht="29.25" hidden="1" customHeight="1" outlineLevel="1" x14ac:dyDescent="0.25">
      <c r="A4240" s="20">
        <v>6693</v>
      </c>
      <c r="B4240" s="8" t="s">
        <v>535</v>
      </c>
      <c r="C4240" s="28" t="s">
        <v>301</v>
      </c>
      <c r="D4240" s="29">
        <v>2019</v>
      </c>
      <c r="E4240" s="20"/>
      <c r="F4240" s="29">
        <v>1</v>
      </c>
      <c r="G4240" s="29">
        <v>150</v>
      </c>
      <c r="H4240" s="29">
        <v>519</v>
      </c>
    </row>
    <row r="4241" spans="1:8" s="17" customFormat="1" ht="29.25" hidden="1" customHeight="1" outlineLevel="1" x14ac:dyDescent="0.25">
      <c r="A4241" s="20">
        <v>6694</v>
      </c>
      <c r="B4241" s="8" t="s">
        <v>535</v>
      </c>
      <c r="C4241" s="28" t="s">
        <v>302</v>
      </c>
      <c r="D4241" s="29">
        <v>2019</v>
      </c>
      <c r="E4241" s="20"/>
      <c r="F4241" s="29">
        <v>1</v>
      </c>
      <c r="G4241" s="29">
        <v>150</v>
      </c>
      <c r="H4241" s="29">
        <v>622</v>
      </c>
    </row>
    <row r="4242" spans="1:8" s="17" customFormat="1" ht="29.25" hidden="1" customHeight="1" outlineLevel="1" x14ac:dyDescent="0.25">
      <c r="A4242" s="20">
        <v>6695</v>
      </c>
      <c r="B4242" s="8" t="s">
        <v>535</v>
      </c>
      <c r="C4242" s="28" t="s">
        <v>303</v>
      </c>
      <c r="D4242" s="29">
        <v>2019</v>
      </c>
      <c r="E4242" s="20"/>
      <c r="F4242" s="29">
        <v>1</v>
      </c>
      <c r="G4242" s="29">
        <v>150</v>
      </c>
      <c r="H4242" s="29">
        <v>509</v>
      </c>
    </row>
    <row r="4243" spans="1:8" s="17" customFormat="1" ht="29.25" hidden="1" customHeight="1" outlineLevel="1" x14ac:dyDescent="0.25">
      <c r="A4243" s="20">
        <v>1248</v>
      </c>
      <c r="B4243" s="8" t="s">
        <v>535</v>
      </c>
      <c r="C4243" s="28" t="s">
        <v>536</v>
      </c>
      <c r="D4243" s="29">
        <v>2019</v>
      </c>
      <c r="E4243" s="20"/>
      <c r="F4243" s="29">
        <v>1</v>
      </c>
      <c r="G4243" s="29">
        <v>15</v>
      </c>
      <c r="H4243" s="29">
        <v>662</v>
      </c>
    </row>
    <row r="4244" spans="1:8" s="17" customFormat="1" ht="29.25" hidden="1" customHeight="1" outlineLevel="1" x14ac:dyDescent="0.25">
      <c r="A4244" s="20">
        <v>2534</v>
      </c>
      <c r="B4244" s="8" t="s">
        <v>535</v>
      </c>
      <c r="C4244" s="28" t="s">
        <v>37</v>
      </c>
      <c r="D4244" s="29">
        <v>2019</v>
      </c>
      <c r="E4244" s="20"/>
      <c r="F4244" s="29">
        <v>1</v>
      </c>
      <c r="G4244" s="29">
        <v>140</v>
      </c>
      <c r="H4244" s="29">
        <v>661</v>
      </c>
    </row>
    <row r="4245" spans="1:8" s="17" customFormat="1" ht="29.25" hidden="1" customHeight="1" outlineLevel="1" x14ac:dyDescent="0.25">
      <c r="A4245" s="20">
        <v>3219</v>
      </c>
      <c r="B4245" s="8" t="s">
        <v>535</v>
      </c>
      <c r="C4245" s="28" t="s">
        <v>38</v>
      </c>
      <c r="D4245" s="29">
        <v>2019</v>
      </c>
      <c r="E4245" s="20"/>
      <c r="F4245" s="29">
        <v>1</v>
      </c>
      <c r="G4245" s="29">
        <v>65</v>
      </c>
      <c r="H4245" s="29">
        <v>472</v>
      </c>
    </row>
    <row r="4246" spans="1:8" s="17" customFormat="1" ht="29.25" hidden="1" customHeight="1" outlineLevel="1" x14ac:dyDescent="0.25">
      <c r="A4246" s="20">
        <v>2655</v>
      </c>
      <c r="B4246" s="8" t="s">
        <v>535</v>
      </c>
      <c r="C4246" s="28" t="s">
        <v>67</v>
      </c>
      <c r="D4246" s="29">
        <v>2019</v>
      </c>
      <c r="E4246" s="20"/>
      <c r="F4246" s="29">
        <v>1</v>
      </c>
      <c r="G4246" s="29">
        <v>98</v>
      </c>
      <c r="H4246" s="29">
        <v>688</v>
      </c>
    </row>
    <row r="4247" spans="1:8" s="17" customFormat="1" ht="29.25" hidden="1" customHeight="1" outlineLevel="1" x14ac:dyDescent="0.25">
      <c r="A4247" s="20">
        <v>6853</v>
      </c>
      <c r="B4247" s="8" t="s">
        <v>535</v>
      </c>
      <c r="C4247" s="28" t="s">
        <v>796</v>
      </c>
      <c r="D4247" s="29">
        <v>2019</v>
      </c>
      <c r="E4247" s="20"/>
      <c r="F4247" s="29">
        <v>1</v>
      </c>
      <c r="G4247" s="29">
        <v>75</v>
      </c>
      <c r="H4247" s="29">
        <v>678</v>
      </c>
    </row>
    <row r="4248" spans="1:8" s="17" customFormat="1" ht="29.25" hidden="1" customHeight="1" outlineLevel="1" x14ac:dyDescent="0.25">
      <c r="A4248" s="20">
        <v>6804</v>
      </c>
      <c r="B4248" s="8" t="s">
        <v>535</v>
      </c>
      <c r="C4248" s="28" t="s">
        <v>797</v>
      </c>
      <c r="D4248" s="29">
        <v>2019</v>
      </c>
      <c r="E4248" s="20"/>
      <c r="F4248" s="29">
        <v>1</v>
      </c>
      <c r="G4248" s="29">
        <v>15</v>
      </c>
      <c r="H4248" s="29">
        <v>479</v>
      </c>
    </row>
    <row r="4249" spans="1:8" s="17" customFormat="1" ht="29.25" hidden="1" customHeight="1" outlineLevel="1" x14ac:dyDescent="0.25">
      <c r="A4249" s="20">
        <v>6732</v>
      </c>
      <c r="B4249" s="8" t="s">
        <v>535</v>
      </c>
      <c r="C4249" s="28" t="s">
        <v>798</v>
      </c>
      <c r="D4249" s="29">
        <v>2019</v>
      </c>
      <c r="E4249" s="20"/>
      <c r="F4249" s="29">
        <v>1</v>
      </c>
      <c r="G4249" s="29">
        <v>60</v>
      </c>
      <c r="H4249" s="29">
        <v>635</v>
      </c>
    </row>
    <row r="4250" spans="1:8" s="17" customFormat="1" ht="29.25" hidden="1" customHeight="1" outlineLevel="1" x14ac:dyDescent="0.25">
      <c r="A4250" s="20">
        <v>6806</v>
      </c>
      <c r="B4250" s="8" t="s">
        <v>535</v>
      </c>
      <c r="C4250" s="28" t="s">
        <v>1664</v>
      </c>
      <c r="D4250" s="29">
        <v>2019</v>
      </c>
      <c r="E4250" s="20"/>
      <c r="F4250" s="29">
        <v>1</v>
      </c>
      <c r="G4250" s="29">
        <v>100</v>
      </c>
      <c r="H4250" s="29">
        <v>596</v>
      </c>
    </row>
    <row r="4251" spans="1:8" s="17" customFormat="1" ht="29.25" hidden="1" customHeight="1" outlineLevel="1" x14ac:dyDescent="0.25">
      <c r="A4251" s="20">
        <v>911</v>
      </c>
      <c r="B4251" s="8" t="s">
        <v>535</v>
      </c>
      <c r="C4251" s="28" t="s">
        <v>801</v>
      </c>
      <c r="D4251" s="29">
        <v>2019</v>
      </c>
      <c r="E4251" s="20"/>
      <c r="F4251" s="29">
        <v>1</v>
      </c>
      <c r="G4251" s="29">
        <v>60</v>
      </c>
      <c r="H4251" s="29">
        <v>706</v>
      </c>
    </row>
    <row r="4252" spans="1:8" s="17" customFormat="1" ht="29.25" hidden="1" customHeight="1" outlineLevel="1" x14ac:dyDescent="0.25">
      <c r="A4252" s="20">
        <v>692</v>
      </c>
      <c r="B4252" s="8" t="s">
        <v>535</v>
      </c>
      <c r="C4252" s="28" t="s">
        <v>807</v>
      </c>
      <c r="D4252" s="29">
        <v>2019</v>
      </c>
      <c r="E4252" s="20"/>
      <c r="F4252" s="29">
        <v>1</v>
      </c>
      <c r="G4252" s="29">
        <v>65</v>
      </c>
      <c r="H4252" s="29">
        <v>555</v>
      </c>
    </row>
    <row r="4253" spans="1:8" s="17" customFormat="1" ht="29.25" hidden="1" customHeight="1" outlineLevel="1" x14ac:dyDescent="0.25">
      <c r="A4253" s="20">
        <v>3565</v>
      </c>
      <c r="B4253" s="8" t="s">
        <v>535</v>
      </c>
      <c r="C4253" s="28" t="s">
        <v>1669</v>
      </c>
      <c r="D4253" s="29">
        <v>2019</v>
      </c>
      <c r="E4253" s="20"/>
      <c r="F4253" s="29">
        <v>1</v>
      </c>
      <c r="G4253" s="29">
        <v>65</v>
      </c>
      <c r="H4253" s="29">
        <v>614</v>
      </c>
    </row>
    <row r="4254" spans="1:8" s="17" customFormat="1" ht="29.25" hidden="1" customHeight="1" outlineLevel="1" x14ac:dyDescent="0.25">
      <c r="A4254" s="20">
        <v>427</v>
      </c>
      <c r="B4254" s="8" t="s">
        <v>535</v>
      </c>
      <c r="C4254" s="28" t="s">
        <v>809</v>
      </c>
      <c r="D4254" s="29">
        <v>2019</v>
      </c>
      <c r="E4254" s="20"/>
      <c r="F4254" s="29">
        <v>1</v>
      </c>
      <c r="G4254" s="29">
        <v>30</v>
      </c>
      <c r="H4254" s="29">
        <v>538</v>
      </c>
    </row>
    <row r="4255" spans="1:8" s="17" customFormat="1" ht="29.25" hidden="1" customHeight="1" outlineLevel="1" x14ac:dyDescent="0.25">
      <c r="A4255" s="20">
        <v>1083</v>
      </c>
      <c r="B4255" s="8" t="s">
        <v>535</v>
      </c>
      <c r="C4255" s="28" t="s">
        <v>1206</v>
      </c>
      <c r="D4255" s="29">
        <v>2019</v>
      </c>
      <c r="E4255" s="20"/>
      <c r="F4255" s="29">
        <v>1</v>
      </c>
      <c r="G4255" s="29">
        <v>120</v>
      </c>
      <c r="H4255" s="29">
        <v>662.41499999999996</v>
      </c>
    </row>
    <row r="4256" spans="1:8" s="17" customFormat="1" ht="29.25" hidden="1" customHeight="1" outlineLevel="1" x14ac:dyDescent="0.25">
      <c r="A4256" s="20">
        <v>6757</v>
      </c>
      <c r="B4256" s="8" t="s">
        <v>535</v>
      </c>
      <c r="C4256" s="28" t="s">
        <v>812</v>
      </c>
      <c r="D4256" s="29">
        <v>2019</v>
      </c>
      <c r="E4256" s="20"/>
      <c r="F4256" s="29">
        <v>1</v>
      </c>
      <c r="G4256" s="29">
        <v>100</v>
      </c>
      <c r="H4256" s="29">
        <v>643.80499999999995</v>
      </c>
    </row>
    <row r="4257" spans="1:8" s="17" customFormat="1" ht="29.25" hidden="1" customHeight="1" outlineLevel="1" x14ac:dyDescent="0.25">
      <c r="A4257" s="20">
        <v>1500</v>
      </c>
      <c r="B4257" s="8" t="s">
        <v>535</v>
      </c>
      <c r="C4257" s="28" t="s">
        <v>1208</v>
      </c>
      <c r="D4257" s="29">
        <v>2019</v>
      </c>
      <c r="E4257" s="20"/>
      <c r="F4257" s="29">
        <v>1</v>
      </c>
      <c r="G4257" s="29">
        <v>150</v>
      </c>
      <c r="H4257" s="29">
        <v>614.09699999999998</v>
      </c>
    </row>
    <row r="4258" spans="1:8" s="17" customFormat="1" ht="29.25" hidden="1" customHeight="1" outlineLevel="1" x14ac:dyDescent="0.25">
      <c r="A4258" s="20">
        <v>6803</v>
      </c>
      <c r="B4258" s="8" t="s">
        <v>535</v>
      </c>
      <c r="C4258" s="28" t="s">
        <v>823</v>
      </c>
      <c r="D4258" s="29">
        <v>2019</v>
      </c>
      <c r="E4258" s="20"/>
      <c r="F4258" s="29">
        <v>1</v>
      </c>
      <c r="G4258" s="29">
        <v>100</v>
      </c>
      <c r="H4258" s="29">
        <v>697.36099999999999</v>
      </c>
    </row>
    <row r="4259" spans="1:8" s="17" customFormat="1" ht="29.25" hidden="1" customHeight="1" outlineLevel="1" x14ac:dyDescent="0.25">
      <c r="A4259" s="20">
        <v>6761</v>
      </c>
      <c r="B4259" s="8" t="s">
        <v>535</v>
      </c>
      <c r="C4259" s="28" t="s">
        <v>827</v>
      </c>
      <c r="D4259" s="29">
        <v>2019</v>
      </c>
      <c r="E4259" s="20"/>
      <c r="F4259" s="29">
        <v>1</v>
      </c>
      <c r="G4259" s="29">
        <v>150</v>
      </c>
      <c r="H4259" s="29">
        <v>735.30799999999999</v>
      </c>
    </row>
    <row r="4260" spans="1:8" s="17" customFormat="1" ht="29.25" hidden="1" customHeight="1" outlineLevel="1" x14ac:dyDescent="0.25">
      <c r="A4260" s="20">
        <v>6762</v>
      </c>
      <c r="B4260" s="8" t="s">
        <v>535</v>
      </c>
      <c r="C4260" s="28" t="s">
        <v>828</v>
      </c>
      <c r="D4260" s="29">
        <v>2019</v>
      </c>
      <c r="E4260" s="20"/>
      <c r="F4260" s="29">
        <v>1</v>
      </c>
      <c r="G4260" s="29">
        <v>150</v>
      </c>
      <c r="H4260" s="29">
        <v>731.86699999999996</v>
      </c>
    </row>
    <row r="4261" spans="1:8" s="17" customFormat="1" ht="29.25" hidden="1" customHeight="1" outlineLevel="1" x14ac:dyDescent="0.25">
      <c r="A4261" s="20">
        <v>6763</v>
      </c>
      <c r="B4261" s="8" t="s">
        <v>535</v>
      </c>
      <c r="C4261" s="28" t="s">
        <v>829</v>
      </c>
      <c r="D4261" s="29">
        <v>2019</v>
      </c>
      <c r="E4261" s="20"/>
      <c r="F4261" s="29">
        <v>1</v>
      </c>
      <c r="G4261" s="29">
        <v>90</v>
      </c>
      <c r="H4261" s="29">
        <v>582.30899999999997</v>
      </c>
    </row>
    <row r="4262" spans="1:8" s="17" customFormat="1" ht="29.25" hidden="1" customHeight="1" outlineLevel="1" x14ac:dyDescent="0.25">
      <c r="A4262" s="20">
        <v>2314</v>
      </c>
      <c r="B4262" s="8" t="s">
        <v>535</v>
      </c>
      <c r="C4262" s="28" t="s">
        <v>830</v>
      </c>
      <c r="D4262" s="29">
        <v>2019</v>
      </c>
      <c r="E4262" s="20"/>
      <c r="F4262" s="29">
        <v>1</v>
      </c>
      <c r="G4262" s="29">
        <v>150</v>
      </c>
      <c r="H4262" s="29">
        <v>664.25099999999998</v>
      </c>
    </row>
    <row r="4263" spans="1:8" s="17" customFormat="1" ht="29.25" hidden="1" customHeight="1" outlineLevel="1" x14ac:dyDescent="0.25">
      <c r="A4263" s="20">
        <v>1718</v>
      </c>
      <c r="B4263" s="8" t="s">
        <v>535</v>
      </c>
      <c r="C4263" s="28" t="s">
        <v>835</v>
      </c>
      <c r="D4263" s="29">
        <v>2019</v>
      </c>
      <c r="E4263" s="20"/>
      <c r="F4263" s="29">
        <v>1</v>
      </c>
      <c r="G4263" s="29">
        <v>295</v>
      </c>
      <c r="H4263" s="29">
        <v>1025.097</v>
      </c>
    </row>
    <row r="4264" spans="1:8" s="17" customFormat="1" ht="29.25" hidden="1" customHeight="1" outlineLevel="1" x14ac:dyDescent="0.25">
      <c r="A4264" s="20">
        <v>597</v>
      </c>
      <c r="B4264" s="8" t="s">
        <v>535</v>
      </c>
      <c r="C4264" s="28" t="s">
        <v>847</v>
      </c>
      <c r="D4264" s="29">
        <v>2019</v>
      </c>
      <c r="E4264" s="20"/>
      <c r="F4264" s="29">
        <v>1</v>
      </c>
      <c r="G4264" s="29">
        <v>195</v>
      </c>
      <c r="H4264" s="29">
        <v>772.19200000000001</v>
      </c>
    </row>
    <row r="4265" spans="1:8" s="17" customFormat="1" ht="29.25" hidden="1" customHeight="1" outlineLevel="1" x14ac:dyDescent="0.25">
      <c r="A4265" s="20">
        <v>617</v>
      </c>
      <c r="B4265" s="8" t="s">
        <v>535</v>
      </c>
      <c r="C4265" s="28" t="s">
        <v>848</v>
      </c>
      <c r="D4265" s="29">
        <v>2019</v>
      </c>
      <c r="E4265" s="20"/>
      <c r="F4265" s="29">
        <v>1</v>
      </c>
      <c r="G4265" s="29">
        <v>177</v>
      </c>
      <c r="H4265" s="29">
        <v>636.08600000000001</v>
      </c>
    </row>
    <row r="4266" spans="1:8" s="17" customFormat="1" ht="29.25" hidden="1" customHeight="1" outlineLevel="1" x14ac:dyDescent="0.25">
      <c r="A4266" s="20">
        <v>2035</v>
      </c>
      <c r="B4266" s="8" t="s">
        <v>535</v>
      </c>
      <c r="C4266" s="28" t="s">
        <v>850</v>
      </c>
      <c r="D4266" s="29">
        <v>2019</v>
      </c>
      <c r="E4266" s="20"/>
      <c r="F4266" s="29">
        <v>1</v>
      </c>
      <c r="G4266" s="29">
        <v>149</v>
      </c>
      <c r="H4266" s="29">
        <v>540.74800000000005</v>
      </c>
    </row>
    <row r="4267" spans="1:8" s="17" customFormat="1" ht="29.25" hidden="1" customHeight="1" outlineLevel="1" x14ac:dyDescent="0.25">
      <c r="A4267" s="20">
        <v>6866</v>
      </c>
      <c r="B4267" s="8" t="s">
        <v>535</v>
      </c>
      <c r="C4267" s="28" t="s">
        <v>857</v>
      </c>
      <c r="D4267" s="29">
        <v>2019</v>
      </c>
      <c r="E4267" s="20"/>
      <c r="F4267" s="29">
        <v>1</v>
      </c>
      <c r="G4267" s="29">
        <v>30</v>
      </c>
      <c r="H4267" s="29">
        <v>510.32900000000001</v>
      </c>
    </row>
    <row r="4268" spans="1:8" s="17" customFormat="1" ht="29.25" hidden="1" customHeight="1" outlineLevel="1" x14ac:dyDescent="0.25">
      <c r="A4268" s="20">
        <v>2298</v>
      </c>
      <c r="B4268" s="8" t="s">
        <v>535</v>
      </c>
      <c r="C4268" s="28" t="s">
        <v>965</v>
      </c>
      <c r="D4268" s="29">
        <v>2019</v>
      </c>
      <c r="E4268" s="20"/>
      <c r="F4268" s="29">
        <v>1</v>
      </c>
      <c r="G4268" s="29">
        <v>100</v>
      </c>
      <c r="H4268" s="29">
        <v>843.82799999999997</v>
      </c>
    </row>
    <row r="4269" spans="1:8" s="17" customFormat="1" ht="29.25" hidden="1" customHeight="1" outlineLevel="1" x14ac:dyDescent="0.25">
      <c r="A4269" s="20">
        <v>6838</v>
      </c>
      <c r="B4269" s="8" t="s">
        <v>535</v>
      </c>
      <c r="C4269" s="28" t="s">
        <v>1703</v>
      </c>
      <c r="D4269" s="29">
        <v>2019</v>
      </c>
      <c r="E4269" s="20"/>
      <c r="F4269" s="29">
        <v>1</v>
      </c>
      <c r="G4269" s="29">
        <v>157</v>
      </c>
      <c r="H4269" s="29">
        <v>1106.2550000000001</v>
      </c>
    </row>
    <row r="4270" spans="1:8" s="17" customFormat="1" ht="29.25" hidden="1" customHeight="1" outlineLevel="1" x14ac:dyDescent="0.25">
      <c r="A4270" s="20">
        <v>7021</v>
      </c>
      <c r="B4270" s="8" t="s">
        <v>535</v>
      </c>
      <c r="C4270" s="28" t="s">
        <v>1705</v>
      </c>
      <c r="D4270" s="29">
        <v>2019</v>
      </c>
      <c r="E4270" s="20"/>
      <c r="F4270" s="29">
        <v>1</v>
      </c>
      <c r="G4270" s="29">
        <v>15</v>
      </c>
      <c r="H4270" s="29">
        <v>637</v>
      </c>
    </row>
    <row r="4271" spans="1:8" s="17" customFormat="1" ht="29.25" hidden="1" customHeight="1" outlineLevel="1" x14ac:dyDescent="0.25">
      <c r="A4271" s="20">
        <v>7022</v>
      </c>
      <c r="B4271" s="8" t="s">
        <v>535</v>
      </c>
      <c r="C4271" s="28" t="s">
        <v>972</v>
      </c>
      <c r="D4271" s="29">
        <v>2019</v>
      </c>
      <c r="E4271" s="20"/>
      <c r="F4271" s="29">
        <v>1</v>
      </c>
      <c r="G4271" s="29">
        <v>15</v>
      </c>
      <c r="H4271" s="29">
        <v>704.56145000000004</v>
      </c>
    </row>
    <row r="4272" spans="1:8" s="17" customFormat="1" ht="29.25" hidden="1" customHeight="1" outlineLevel="1" x14ac:dyDescent="0.25">
      <c r="A4272" s="20">
        <v>7023</v>
      </c>
      <c r="B4272" s="8" t="s">
        <v>535</v>
      </c>
      <c r="C4272" s="28" t="s">
        <v>973</v>
      </c>
      <c r="D4272" s="29">
        <v>2019</v>
      </c>
      <c r="E4272" s="20"/>
      <c r="F4272" s="29">
        <v>1</v>
      </c>
      <c r="G4272" s="29">
        <v>30</v>
      </c>
      <c r="H4272" s="29">
        <v>523.36465999999996</v>
      </c>
    </row>
    <row r="4273" spans="1:8" s="17" customFormat="1" ht="29.25" hidden="1" customHeight="1" outlineLevel="1" x14ac:dyDescent="0.25">
      <c r="A4273" s="20">
        <v>7143</v>
      </c>
      <c r="B4273" s="8" t="s">
        <v>535</v>
      </c>
      <c r="C4273" s="28" t="s">
        <v>978</v>
      </c>
      <c r="D4273" s="29">
        <v>2019</v>
      </c>
      <c r="E4273" s="20"/>
      <c r="F4273" s="29">
        <v>1</v>
      </c>
      <c r="G4273" s="29">
        <v>100</v>
      </c>
      <c r="H4273" s="29">
        <v>423.66244999999998</v>
      </c>
    </row>
    <row r="4274" spans="1:8" s="17" customFormat="1" ht="29.25" hidden="1" customHeight="1" outlineLevel="1" x14ac:dyDescent="0.25">
      <c r="A4274" s="20">
        <v>1550</v>
      </c>
      <c r="B4274" s="8" t="s">
        <v>535</v>
      </c>
      <c r="C4274" s="28" t="s">
        <v>609</v>
      </c>
      <c r="D4274" s="29">
        <v>2019</v>
      </c>
      <c r="E4274" s="20"/>
      <c r="F4274" s="29">
        <v>1</v>
      </c>
      <c r="G4274" s="29">
        <v>100</v>
      </c>
      <c r="H4274" s="29">
        <v>509.12800000000004</v>
      </c>
    </row>
    <row r="4275" spans="1:8" s="17" customFormat="1" ht="29.25" hidden="1" customHeight="1" outlineLevel="1" x14ac:dyDescent="0.25">
      <c r="A4275" s="20">
        <v>7094</v>
      </c>
      <c r="B4275" s="8" t="s">
        <v>535</v>
      </c>
      <c r="C4275" s="28" t="s">
        <v>982</v>
      </c>
      <c r="D4275" s="29">
        <v>2019</v>
      </c>
      <c r="E4275" s="20"/>
      <c r="F4275" s="29">
        <v>1</v>
      </c>
      <c r="G4275" s="29">
        <v>120</v>
      </c>
      <c r="H4275" s="29">
        <v>576.90860999999995</v>
      </c>
    </row>
    <row r="4276" spans="1:8" s="17" customFormat="1" ht="29.25" hidden="1" customHeight="1" outlineLevel="1" x14ac:dyDescent="0.25">
      <c r="A4276" s="20">
        <v>7148</v>
      </c>
      <c r="B4276" s="8" t="s">
        <v>535</v>
      </c>
      <c r="C4276" s="28" t="s">
        <v>996</v>
      </c>
      <c r="D4276" s="29">
        <v>2019</v>
      </c>
      <c r="E4276" s="20"/>
      <c r="F4276" s="29">
        <v>1</v>
      </c>
      <c r="G4276" s="29">
        <v>100</v>
      </c>
      <c r="H4276" s="29">
        <v>650.37300000000005</v>
      </c>
    </row>
    <row r="4277" spans="1:8" s="17" customFormat="1" ht="29.25" hidden="1" customHeight="1" outlineLevel="1" x14ac:dyDescent="0.25">
      <c r="A4277" s="20">
        <v>7122</v>
      </c>
      <c r="B4277" s="8" t="s">
        <v>535</v>
      </c>
      <c r="C4277" s="28" t="s">
        <v>997</v>
      </c>
      <c r="D4277" s="29">
        <v>2019</v>
      </c>
      <c r="E4277" s="20"/>
      <c r="F4277" s="29">
        <v>1</v>
      </c>
      <c r="G4277" s="29">
        <v>150</v>
      </c>
      <c r="H4277" s="29">
        <v>743.82299999999998</v>
      </c>
    </row>
    <row r="4278" spans="1:8" s="17" customFormat="1" ht="29.25" hidden="1" customHeight="1" outlineLevel="1" x14ac:dyDescent="0.25">
      <c r="A4278" s="20">
        <v>2129</v>
      </c>
      <c r="B4278" s="8" t="s">
        <v>535</v>
      </c>
      <c r="C4278" s="28" t="s">
        <v>1000</v>
      </c>
      <c r="D4278" s="29">
        <v>2019</v>
      </c>
      <c r="E4278" s="20"/>
      <c r="F4278" s="29">
        <v>1</v>
      </c>
      <c r="G4278" s="29">
        <v>120</v>
      </c>
      <c r="H4278" s="29">
        <v>267.13600000000002</v>
      </c>
    </row>
    <row r="4279" spans="1:8" s="17" customFormat="1" ht="29.25" hidden="1" customHeight="1" outlineLevel="1" x14ac:dyDescent="0.25">
      <c r="A4279" s="20">
        <v>76</v>
      </c>
      <c r="B4279" s="8" t="s">
        <v>535</v>
      </c>
      <c r="C4279" s="28" t="s">
        <v>1016</v>
      </c>
      <c r="D4279" s="29">
        <v>2020</v>
      </c>
      <c r="E4279" s="20"/>
      <c r="F4279" s="29">
        <v>1</v>
      </c>
      <c r="G4279" s="29">
        <v>136</v>
      </c>
      <c r="H4279" s="29">
        <v>589</v>
      </c>
    </row>
    <row r="4280" spans="1:8" s="17" customFormat="1" ht="29.25" hidden="1" customHeight="1" outlineLevel="1" x14ac:dyDescent="0.25">
      <c r="A4280" s="20">
        <v>600</v>
      </c>
      <c r="B4280" s="8" t="s">
        <v>535</v>
      </c>
      <c r="C4280" s="28" t="s">
        <v>1287</v>
      </c>
      <c r="D4280" s="29">
        <v>2020</v>
      </c>
      <c r="E4280" s="20"/>
      <c r="F4280" s="29">
        <v>1</v>
      </c>
      <c r="G4280" s="29">
        <v>65</v>
      </c>
      <c r="H4280" s="29">
        <v>735</v>
      </c>
    </row>
    <row r="4281" spans="1:8" s="17" customFormat="1" ht="29.25" hidden="1" customHeight="1" outlineLevel="1" x14ac:dyDescent="0.25">
      <c r="A4281" s="20">
        <v>1805</v>
      </c>
      <c r="B4281" s="8" t="s">
        <v>535</v>
      </c>
      <c r="C4281" s="28" t="s">
        <v>864</v>
      </c>
      <c r="D4281" s="29">
        <v>2020</v>
      </c>
      <c r="E4281" s="20"/>
      <c r="F4281" s="29">
        <v>1</v>
      </c>
      <c r="G4281" s="29">
        <v>100</v>
      </c>
      <c r="H4281" s="29">
        <v>767</v>
      </c>
    </row>
    <row r="4282" spans="1:8" s="17" customFormat="1" ht="29.25" hidden="1" customHeight="1" outlineLevel="1" x14ac:dyDescent="0.25">
      <c r="A4282" s="20">
        <v>1816</v>
      </c>
      <c r="B4282" s="8" t="s">
        <v>535</v>
      </c>
      <c r="C4282" s="28" t="s">
        <v>867</v>
      </c>
      <c r="D4282" s="29">
        <v>2020</v>
      </c>
      <c r="E4282" s="20"/>
      <c r="F4282" s="29">
        <v>1</v>
      </c>
      <c r="G4282" s="29">
        <v>125.9</v>
      </c>
      <c r="H4282" s="29">
        <v>1115</v>
      </c>
    </row>
    <row r="4283" spans="1:8" s="17" customFormat="1" ht="29.25" hidden="1" customHeight="1" outlineLevel="1" x14ac:dyDescent="0.25">
      <c r="A4283" s="20">
        <v>693</v>
      </c>
      <c r="B4283" s="8" t="s">
        <v>535</v>
      </c>
      <c r="C4283" s="28" t="s">
        <v>1335</v>
      </c>
      <c r="D4283" s="29">
        <v>2020</v>
      </c>
      <c r="E4283" s="20"/>
      <c r="F4283" s="29">
        <v>1</v>
      </c>
      <c r="G4283" s="29">
        <v>115</v>
      </c>
      <c r="H4283" s="29">
        <v>996</v>
      </c>
    </row>
    <row r="4284" spans="1:8" s="17" customFormat="1" ht="29.25" hidden="1" customHeight="1" outlineLevel="1" x14ac:dyDescent="0.25">
      <c r="A4284" s="20">
        <v>356</v>
      </c>
      <c r="B4284" s="8" t="s">
        <v>535</v>
      </c>
      <c r="C4284" s="28" t="s">
        <v>1852</v>
      </c>
      <c r="D4284" s="29">
        <v>2020</v>
      </c>
      <c r="E4284" s="20"/>
      <c r="F4284" s="29">
        <v>1</v>
      </c>
      <c r="G4284" s="29">
        <v>100</v>
      </c>
      <c r="H4284" s="29">
        <v>789</v>
      </c>
    </row>
    <row r="4285" spans="1:8" s="17" customFormat="1" ht="29.25" hidden="1" customHeight="1" outlineLevel="1" x14ac:dyDescent="0.25">
      <c r="A4285" s="20">
        <v>1664</v>
      </c>
      <c r="B4285" s="8" t="s">
        <v>535</v>
      </c>
      <c r="C4285" s="28" t="s">
        <v>1857</v>
      </c>
      <c r="D4285" s="29">
        <v>2020</v>
      </c>
      <c r="E4285" s="20"/>
      <c r="F4285" s="29">
        <v>1</v>
      </c>
      <c r="G4285" s="29">
        <v>145</v>
      </c>
      <c r="H4285" s="29">
        <v>658.98</v>
      </c>
    </row>
    <row r="4286" spans="1:8" s="17" customFormat="1" ht="29.25" hidden="1" customHeight="1" outlineLevel="1" x14ac:dyDescent="0.25">
      <c r="A4286" s="20">
        <v>529</v>
      </c>
      <c r="B4286" s="8" t="s">
        <v>535</v>
      </c>
      <c r="C4286" s="28" t="s">
        <v>1862</v>
      </c>
      <c r="D4286" s="29">
        <v>2020</v>
      </c>
      <c r="E4286" s="20"/>
      <c r="F4286" s="29">
        <v>1</v>
      </c>
      <c r="G4286" s="29">
        <v>145</v>
      </c>
      <c r="H4286" s="29">
        <v>1037.922</v>
      </c>
    </row>
    <row r="4287" spans="1:8" s="17" customFormat="1" ht="29.25" hidden="1" customHeight="1" outlineLevel="1" x14ac:dyDescent="0.25">
      <c r="A4287" s="20">
        <v>1520</v>
      </c>
      <c r="B4287" s="8" t="s">
        <v>535</v>
      </c>
      <c r="C4287" s="28" t="s">
        <v>683</v>
      </c>
      <c r="D4287" s="29">
        <v>2020</v>
      </c>
      <c r="E4287" s="20"/>
      <c r="F4287" s="29">
        <v>1</v>
      </c>
      <c r="G4287" s="29">
        <v>150</v>
      </c>
      <c r="H4287" s="29">
        <v>687.69662000000005</v>
      </c>
    </row>
    <row r="4288" spans="1:8" s="17" customFormat="1" ht="29.25" hidden="1" customHeight="1" outlineLevel="1" x14ac:dyDescent="0.25">
      <c r="A4288" s="20">
        <v>625</v>
      </c>
      <c r="B4288" s="8" t="s">
        <v>535</v>
      </c>
      <c r="C4288" s="28" t="s">
        <v>785</v>
      </c>
      <c r="D4288" s="29">
        <v>2020</v>
      </c>
      <c r="E4288" s="20"/>
      <c r="F4288" s="29">
        <v>1</v>
      </c>
      <c r="G4288" s="29">
        <v>70</v>
      </c>
      <c r="H4288" s="29">
        <v>582.89949999999999</v>
      </c>
    </row>
    <row r="4289" spans="1:8" s="17" customFormat="1" ht="29.25" hidden="1" customHeight="1" outlineLevel="1" x14ac:dyDescent="0.25">
      <c r="A4289" s="20">
        <v>789</v>
      </c>
      <c r="B4289" s="8" t="s">
        <v>535</v>
      </c>
      <c r="C4289" s="28" t="s">
        <v>717</v>
      </c>
      <c r="D4289" s="29">
        <v>2020</v>
      </c>
      <c r="E4289" s="20"/>
      <c r="F4289" s="29">
        <v>1</v>
      </c>
      <c r="G4289" s="29">
        <v>150</v>
      </c>
      <c r="H4289" s="29">
        <v>685.85369000000003</v>
      </c>
    </row>
    <row r="4290" spans="1:8" s="17" customFormat="1" ht="29.25" hidden="1" customHeight="1" outlineLevel="1" x14ac:dyDescent="0.25">
      <c r="A4290" s="20">
        <v>967</v>
      </c>
      <c r="B4290" s="8" t="s">
        <v>535</v>
      </c>
      <c r="C4290" s="28" t="s">
        <v>737</v>
      </c>
      <c r="D4290" s="29">
        <v>2020</v>
      </c>
      <c r="E4290" s="20"/>
      <c r="F4290" s="29">
        <v>1</v>
      </c>
      <c r="G4290" s="29">
        <v>80</v>
      </c>
      <c r="H4290" s="29">
        <v>624.93199000000004</v>
      </c>
    </row>
    <row r="4291" spans="1:8" s="17" customFormat="1" ht="29.25" hidden="1" customHeight="1" outlineLevel="1" x14ac:dyDescent="0.25">
      <c r="A4291" s="20">
        <v>961</v>
      </c>
      <c r="B4291" s="8" t="s">
        <v>535</v>
      </c>
      <c r="C4291" s="28" t="s">
        <v>738</v>
      </c>
      <c r="D4291" s="29">
        <v>2020</v>
      </c>
      <c r="E4291" s="20"/>
      <c r="F4291" s="29">
        <v>1</v>
      </c>
      <c r="G4291" s="29">
        <v>150</v>
      </c>
      <c r="H4291" s="29">
        <v>626.60275000000001</v>
      </c>
    </row>
    <row r="4292" spans="1:8" s="17" customFormat="1" ht="29.25" hidden="1" customHeight="1" outlineLevel="1" x14ac:dyDescent="0.25">
      <c r="A4292" s="20">
        <v>1519</v>
      </c>
      <c r="B4292" s="8" t="s">
        <v>535</v>
      </c>
      <c r="C4292" s="28" t="s">
        <v>739</v>
      </c>
      <c r="D4292" s="29">
        <v>2020</v>
      </c>
      <c r="E4292" s="20"/>
      <c r="F4292" s="29">
        <v>1</v>
      </c>
      <c r="G4292" s="29">
        <v>150</v>
      </c>
      <c r="H4292" s="29">
        <v>891.35413000000005</v>
      </c>
    </row>
    <row r="4293" spans="1:8" s="17" customFormat="1" ht="29.25" hidden="1" customHeight="1" outlineLevel="1" x14ac:dyDescent="0.25">
      <c r="A4293" s="20">
        <v>1752</v>
      </c>
      <c r="B4293" s="8" t="s">
        <v>535</v>
      </c>
      <c r="C4293" s="28" t="s">
        <v>789</v>
      </c>
      <c r="D4293" s="29">
        <v>2020</v>
      </c>
      <c r="E4293" s="20"/>
      <c r="F4293" s="29">
        <v>1</v>
      </c>
      <c r="G4293" s="29">
        <v>150</v>
      </c>
      <c r="H4293" s="29">
        <v>747.45691999999997</v>
      </c>
    </row>
    <row r="4294" spans="1:8" s="17" customFormat="1" ht="29.25" hidden="1" customHeight="1" outlineLevel="1" x14ac:dyDescent="0.25">
      <c r="A4294" s="20">
        <v>1533</v>
      </c>
      <c r="B4294" s="8" t="s">
        <v>535</v>
      </c>
      <c r="C4294" s="28" t="s">
        <v>760</v>
      </c>
      <c r="D4294" s="29">
        <v>2020</v>
      </c>
      <c r="E4294" s="20"/>
      <c r="F4294" s="29">
        <v>1</v>
      </c>
      <c r="G4294" s="29">
        <v>150</v>
      </c>
      <c r="H4294" s="29">
        <v>430.78546999999998</v>
      </c>
    </row>
    <row r="4295" spans="1:8" s="17" customFormat="1" ht="29.25" hidden="1" customHeight="1" outlineLevel="1" x14ac:dyDescent="0.25">
      <c r="A4295" s="20">
        <v>1531</v>
      </c>
      <c r="B4295" s="8" t="s">
        <v>535</v>
      </c>
      <c r="C4295" s="28" t="s">
        <v>763</v>
      </c>
      <c r="D4295" s="29">
        <v>2020</v>
      </c>
      <c r="E4295" s="20"/>
      <c r="F4295" s="29">
        <v>1</v>
      </c>
      <c r="G4295" s="29">
        <v>100</v>
      </c>
      <c r="H4295" s="29">
        <v>604.25550999999996</v>
      </c>
    </row>
    <row r="4296" spans="1:8" s="17" customFormat="1" ht="29.25" hidden="1" customHeight="1" outlineLevel="1" x14ac:dyDescent="0.25">
      <c r="A4296" s="20">
        <v>1572</v>
      </c>
      <c r="B4296" s="8" t="s">
        <v>535</v>
      </c>
      <c r="C4296" s="28" t="s">
        <v>777</v>
      </c>
      <c r="D4296" s="29">
        <v>2020</v>
      </c>
      <c r="E4296" s="20"/>
      <c r="F4296" s="29">
        <v>1</v>
      </c>
      <c r="G4296" s="29">
        <v>150</v>
      </c>
      <c r="H4296" s="29">
        <v>587.93607999999995</v>
      </c>
    </row>
    <row r="4297" spans="1:8" s="17" customFormat="1" ht="29.25" hidden="1" customHeight="1" outlineLevel="1" x14ac:dyDescent="0.25">
      <c r="A4297" s="20">
        <v>1573</v>
      </c>
      <c r="B4297" s="8" t="s">
        <v>535</v>
      </c>
      <c r="C4297" s="28" t="s">
        <v>778</v>
      </c>
      <c r="D4297" s="29">
        <v>2020</v>
      </c>
      <c r="E4297" s="20"/>
      <c r="F4297" s="29">
        <v>1</v>
      </c>
      <c r="G4297" s="29">
        <v>150</v>
      </c>
      <c r="H4297" s="29">
        <v>583.39822000000004</v>
      </c>
    </row>
    <row r="4298" spans="1:8" s="17" customFormat="1" ht="29.25" hidden="1" customHeight="1" outlineLevel="1" x14ac:dyDescent="0.25">
      <c r="A4298" s="20">
        <v>1742</v>
      </c>
      <c r="B4298" s="8" t="s">
        <v>535</v>
      </c>
      <c r="C4298" s="28" t="s">
        <v>901</v>
      </c>
      <c r="D4298" s="29">
        <v>2020</v>
      </c>
      <c r="E4298" s="20"/>
      <c r="F4298" s="29">
        <v>1</v>
      </c>
      <c r="G4298" s="29">
        <v>150</v>
      </c>
      <c r="H4298" s="29">
        <v>907.20100000000002</v>
      </c>
    </row>
    <row r="4299" spans="1:8" s="17" customFormat="1" ht="29.25" hidden="1" customHeight="1" outlineLevel="1" x14ac:dyDescent="0.25">
      <c r="A4299" s="20">
        <v>1736</v>
      </c>
      <c r="B4299" s="8" t="s">
        <v>535</v>
      </c>
      <c r="C4299" s="28" t="s">
        <v>905</v>
      </c>
      <c r="D4299" s="29">
        <v>2020</v>
      </c>
      <c r="E4299" s="20"/>
      <c r="F4299" s="29">
        <v>1</v>
      </c>
      <c r="G4299" s="29">
        <v>100</v>
      </c>
      <c r="H4299" s="29">
        <v>901.16200000000003</v>
      </c>
    </row>
    <row r="4300" spans="1:8" s="17" customFormat="1" ht="29.25" hidden="1" customHeight="1" outlineLevel="1" x14ac:dyDescent="0.25">
      <c r="A4300" s="20">
        <v>1592</v>
      </c>
      <c r="B4300" s="8" t="s">
        <v>535</v>
      </c>
      <c r="C4300" s="28" t="s">
        <v>1536</v>
      </c>
      <c r="D4300" s="29">
        <v>2020</v>
      </c>
      <c r="E4300" s="20"/>
      <c r="F4300" s="29">
        <v>1</v>
      </c>
      <c r="G4300" s="29">
        <v>15</v>
      </c>
      <c r="H4300" s="29">
        <v>255.86199999999999</v>
      </c>
    </row>
    <row r="4301" spans="1:8" s="17" customFormat="1" ht="29.25" hidden="1" customHeight="1" outlineLevel="1" x14ac:dyDescent="0.25">
      <c r="A4301" s="20">
        <v>1701</v>
      </c>
      <c r="B4301" s="8" t="s">
        <v>535</v>
      </c>
      <c r="C4301" s="28" t="s">
        <v>1925</v>
      </c>
      <c r="D4301" s="29">
        <v>2020</v>
      </c>
      <c r="E4301" s="20"/>
      <c r="F4301" s="29">
        <v>2</v>
      </c>
      <c r="G4301" s="29">
        <v>150</v>
      </c>
      <c r="H4301" s="29">
        <v>1103.24</v>
      </c>
    </row>
    <row r="4302" spans="1:8" s="17" customFormat="1" ht="29.25" hidden="1" customHeight="1" outlineLevel="1" x14ac:dyDescent="0.25">
      <c r="A4302" s="20">
        <v>1665</v>
      </c>
      <c r="B4302" s="8" t="s">
        <v>535</v>
      </c>
      <c r="C4302" s="28" t="s">
        <v>916</v>
      </c>
      <c r="D4302" s="29">
        <v>2020</v>
      </c>
      <c r="E4302" s="20"/>
      <c r="F4302" s="29">
        <v>1</v>
      </c>
      <c r="G4302" s="29">
        <v>150</v>
      </c>
      <c r="H4302" s="29">
        <v>596.22900000000004</v>
      </c>
    </row>
    <row r="4303" spans="1:8" s="17" customFormat="1" ht="29.25" hidden="1" customHeight="1" outlineLevel="1" x14ac:dyDescent="0.25">
      <c r="A4303" s="20">
        <v>813</v>
      </c>
      <c r="B4303" s="8" t="s">
        <v>535</v>
      </c>
      <c r="C4303" s="28" t="s">
        <v>1926</v>
      </c>
      <c r="D4303" s="29">
        <v>2020</v>
      </c>
      <c r="E4303" s="20"/>
      <c r="F4303" s="29">
        <v>1</v>
      </c>
      <c r="G4303" s="29">
        <v>150</v>
      </c>
      <c r="H4303" s="29">
        <v>910.83969999999999</v>
      </c>
    </row>
    <row r="4304" spans="1:8" s="17" customFormat="1" ht="29.25" hidden="1" customHeight="1" outlineLevel="1" x14ac:dyDescent="0.25">
      <c r="A4304" s="20">
        <v>1650</v>
      </c>
      <c r="B4304" s="8" t="s">
        <v>535</v>
      </c>
      <c r="C4304" s="28" t="s">
        <v>1927</v>
      </c>
      <c r="D4304" s="29">
        <v>2020</v>
      </c>
      <c r="E4304" s="20"/>
      <c r="F4304" s="29">
        <v>1</v>
      </c>
      <c r="G4304" s="29">
        <v>149</v>
      </c>
      <c r="H4304" s="29">
        <v>891.41</v>
      </c>
    </row>
    <row r="4305" spans="1:8" s="17" customFormat="1" ht="29.25" hidden="1" customHeight="1" outlineLevel="1" x14ac:dyDescent="0.25">
      <c r="A4305" s="20">
        <v>440</v>
      </c>
      <c r="B4305" s="8" t="s">
        <v>535</v>
      </c>
      <c r="C4305" s="28" t="s">
        <v>1038</v>
      </c>
      <c r="D4305" s="29">
        <v>2020</v>
      </c>
      <c r="E4305" s="20"/>
      <c r="F4305" s="29">
        <v>1</v>
      </c>
      <c r="G4305" s="29">
        <v>100</v>
      </c>
      <c r="H4305" s="29">
        <v>936.2</v>
      </c>
    </row>
    <row r="4306" spans="1:8" s="17" customFormat="1" ht="29.25" hidden="1" customHeight="1" outlineLevel="1" x14ac:dyDescent="0.25">
      <c r="A4306" s="20">
        <v>1654</v>
      </c>
      <c r="B4306" s="8" t="s">
        <v>535</v>
      </c>
      <c r="C4306" s="28" t="s">
        <v>1041</v>
      </c>
      <c r="D4306" s="29">
        <v>2020</v>
      </c>
      <c r="E4306" s="20"/>
      <c r="F4306" s="29">
        <v>1</v>
      </c>
      <c r="G4306" s="29">
        <v>150</v>
      </c>
      <c r="H4306" s="29">
        <v>842.88199999999995</v>
      </c>
    </row>
    <row r="4307" spans="1:8" s="17" customFormat="1" ht="29.25" hidden="1" customHeight="1" outlineLevel="1" x14ac:dyDescent="0.25">
      <c r="A4307" s="20">
        <v>1046</v>
      </c>
      <c r="B4307" s="8" t="s">
        <v>535</v>
      </c>
      <c r="C4307" s="28" t="s">
        <v>924</v>
      </c>
      <c r="D4307" s="29">
        <v>2020</v>
      </c>
      <c r="E4307" s="20"/>
      <c r="F4307" s="29">
        <v>1</v>
      </c>
      <c r="G4307" s="29">
        <v>150</v>
      </c>
      <c r="H4307" s="29">
        <v>731.779</v>
      </c>
    </row>
    <row r="4308" spans="1:8" s="17" customFormat="1" ht="29.25" hidden="1" customHeight="1" outlineLevel="1" x14ac:dyDescent="0.25">
      <c r="A4308" s="20">
        <v>1026</v>
      </c>
      <c r="B4308" s="8" t="s">
        <v>535</v>
      </c>
      <c r="C4308" s="28" t="s">
        <v>926</v>
      </c>
      <c r="D4308" s="29">
        <v>2020</v>
      </c>
      <c r="E4308" s="20"/>
      <c r="F4308" s="29">
        <v>1</v>
      </c>
      <c r="G4308" s="29">
        <v>150</v>
      </c>
      <c r="H4308" s="29">
        <v>862.95699999999999</v>
      </c>
    </row>
    <row r="4309" spans="1:8" s="17" customFormat="1" ht="29.25" hidden="1" customHeight="1" outlineLevel="1" x14ac:dyDescent="0.25">
      <c r="A4309" s="20">
        <v>742</v>
      </c>
      <c r="B4309" s="8" t="s">
        <v>535</v>
      </c>
      <c r="C4309" s="28" t="s">
        <v>928</v>
      </c>
      <c r="D4309" s="29">
        <v>2020</v>
      </c>
      <c r="E4309" s="20"/>
      <c r="F4309" s="29">
        <v>1</v>
      </c>
      <c r="G4309" s="29">
        <v>150</v>
      </c>
      <c r="H4309" s="29">
        <v>852.95799999999997</v>
      </c>
    </row>
    <row r="4310" spans="1:8" s="17" customFormat="1" ht="29.25" hidden="1" customHeight="1" outlineLevel="1" x14ac:dyDescent="0.25">
      <c r="A4310" s="20">
        <v>1728</v>
      </c>
      <c r="B4310" s="8" t="s">
        <v>535</v>
      </c>
      <c r="C4310" s="28" t="s">
        <v>932</v>
      </c>
      <c r="D4310" s="29">
        <v>2020</v>
      </c>
      <c r="E4310" s="20"/>
      <c r="F4310" s="29">
        <v>1</v>
      </c>
      <c r="G4310" s="29">
        <v>150</v>
      </c>
      <c r="H4310" s="29">
        <v>888.39400000000001</v>
      </c>
    </row>
    <row r="4311" spans="1:8" s="17" customFormat="1" ht="29.25" hidden="1" customHeight="1" outlineLevel="1" x14ac:dyDescent="0.25">
      <c r="A4311" s="20">
        <v>1653</v>
      </c>
      <c r="B4311" s="8" t="s">
        <v>535</v>
      </c>
      <c r="C4311" s="28" t="s">
        <v>934</v>
      </c>
      <c r="D4311" s="29">
        <v>2020</v>
      </c>
      <c r="E4311" s="20"/>
      <c r="F4311" s="29">
        <v>1</v>
      </c>
      <c r="G4311" s="29">
        <v>149</v>
      </c>
      <c r="H4311" s="29">
        <v>618.74950000000001</v>
      </c>
    </row>
    <row r="4312" spans="1:8" s="17" customFormat="1" ht="29.25" hidden="1" customHeight="1" outlineLevel="1" x14ac:dyDescent="0.25">
      <c r="A4312" s="20">
        <v>1729</v>
      </c>
      <c r="B4312" s="8" t="s">
        <v>535</v>
      </c>
      <c r="C4312" s="28" t="s">
        <v>936</v>
      </c>
      <c r="D4312" s="29">
        <v>2020</v>
      </c>
      <c r="E4312" s="20"/>
      <c r="F4312" s="29">
        <v>1</v>
      </c>
      <c r="G4312" s="29">
        <v>150</v>
      </c>
      <c r="H4312" s="29">
        <v>906.846</v>
      </c>
    </row>
    <row r="4313" spans="1:8" s="17" customFormat="1" ht="29.25" hidden="1" customHeight="1" outlineLevel="1" x14ac:dyDescent="0.25">
      <c r="A4313" s="20">
        <v>172</v>
      </c>
      <c r="B4313" s="8" t="s">
        <v>535</v>
      </c>
      <c r="C4313" s="28" t="s">
        <v>937</v>
      </c>
      <c r="D4313" s="29">
        <v>2020</v>
      </c>
      <c r="E4313" s="20"/>
      <c r="F4313" s="29">
        <v>1</v>
      </c>
      <c r="G4313" s="29">
        <v>100</v>
      </c>
      <c r="H4313" s="29">
        <v>916.66200000000003</v>
      </c>
    </row>
    <row r="4314" spans="1:8" s="17" customFormat="1" ht="29.25" hidden="1" customHeight="1" outlineLevel="1" x14ac:dyDescent="0.25">
      <c r="A4314" s="20">
        <v>973</v>
      </c>
      <c r="B4314" s="8" t="s">
        <v>535</v>
      </c>
      <c r="C4314" s="28" t="s">
        <v>595</v>
      </c>
      <c r="D4314" s="29">
        <v>2020</v>
      </c>
      <c r="E4314" s="20"/>
      <c r="F4314" s="29">
        <v>1</v>
      </c>
      <c r="G4314" s="29">
        <v>165</v>
      </c>
      <c r="H4314" s="29">
        <v>784</v>
      </c>
    </row>
    <row r="4315" spans="1:8" s="17" customFormat="1" ht="29.25" hidden="1" customHeight="1" outlineLevel="1" x14ac:dyDescent="0.25">
      <c r="A4315" s="20">
        <v>1528</v>
      </c>
      <c r="B4315" s="8" t="s">
        <v>535</v>
      </c>
      <c r="C4315" s="28" t="s">
        <v>743</v>
      </c>
      <c r="D4315" s="29">
        <v>2020</v>
      </c>
      <c r="E4315" s="20"/>
      <c r="F4315" s="29">
        <v>1</v>
      </c>
      <c r="G4315" s="29">
        <v>140</v>
      </c>
      <c r="H4315" s="29">
        <v>913.82582000000002</v>
      </c>
    </row>
    <row r="4316" spans="1:8" s="17" customFormat="1" ht="29.25" hidden="1" customHeight="1" outlineLevel="1" x14ac:dyDescent="0.25">
      <c r="A4316" s="20">
        <v>1648</v>
      </c>
      <c r="B4316" s="8" t="s">
        <v>535</v>
      </c>
      <c r="C4316" s="28" t="s">
        <v>1928</v>
      </c>
      <c r="D4316" s="29">
        <v>2020</v>
      </c>
      <c r="E4316" s="20"/>
      <c r="F4316" s="29">
        <v>1</v>
      </c>
      <c r="G4316" s="29">
        <v>100</v>
      </c>
      <c r="H4316" s="29">
        <v>529.39300000000003</v>
      </c>
    </row>
    <row r="4317" spans="1:8" s="17" customFormat="1" ht="29.25" hidden="1" customHeight="1" outlineLevel="1" x14ac:dyDescent="0.25">
      <c r="A4317" s="20">
        <v>1667</v>
      </c>
      <c r="B4317" s="8" t="s">
        <v>535</v>
      </c>
      <c r="C4317" s="28" t="s">
        <v>947</v>
      </c>
      <c r="D4317" s="29">
        <v>2020</v>
      </c>
      <c r="E4317" s="20"/>
      <c r="F4317" s="29">
        <v>1</v>
      </c>
      <c r="G4317" s="29">
        <v>120</v>
      </c>
      <c r="H4317" s="29">
        <v>944.93299999999999</v>
      </c>
    </row>
    <row r="4318" spans="1:8" s="17" customFormat="1" ht="29.25" hidden="1" customHeight="1" outlineLevel="1" x14ac:dyDescent="0.25">
      <c r="A4318" s="20">
        <v>1769</v>
      </c>
      <c r="B4318" s="8" t="s">
        <v>535</v>
      </c>
      <c r="C4318" s="28" t="s">
        <v>163</v>
      </c>
      <c r="D4318" s="29">
        <v>2020</v>
      </c>
      <c r="E4318" s="20"/>
      <c r="F4318" s="29">
        <v>1</v>
      </c>
      <c r="G4318" s="29">
        <v>150</v>
      </c>
      <c r="H4318" s="29">
        <v>561.79641000000004</v>
      </c>
    </row>
    <row r="4319" spans="1:8" s="17" customFormat="1" ht="29.25" hidden="1" customHeight="1" outlineLevel="1" x14ac:dyDescent="0.25">
      <c r="A4319" s="20">
        <v>1765</v>
      </c>
      <c r="B4319" s="8" t="s">
        <v>535</v>
      </c>
      <c r="C4319" s="28" t="s">
        <v>196</v>
      </c>
      <c r="D4319" s="29">
        <v>2020</v>
      </c>
      <c r="E4319" s="20"/>
      <c r="F4319" s="29">
        <v>1</v>
      </c>
      <c r="G4319" s="29">
        <v>150</v>
      </c>
      <c r="H4319" s="29">
        <v>615.37544000000003</v>
      </c>
    </row>
    <row r="4320" spans="1:8" s="17" customFormat="1" ht="29.25" hidden="1" customHeight="1" outlineLevel="1" x14ac:dyDescent="0.25">
      <c r="A4320" s="20">
        <v>1743</v>
      </c>
      <c r="B4320" s="8" t="s">
        <v>535</v>
      </c>
      <c r="C4320" s="28" t="s">
        <v>360</v>
      </c>
      <c r="D4320" s="29">
        <v>2020</v>
      </c>
      <c r="E4320" s="20"/>
      <c r="F4320" s="29">
        <v>1</v>
      </c>
      <c r="G4320" s="29">
        <v>150</v>
      </c>
      <c r="H4320" s="29">
        <v>656.99199999999996</v>
      </c>
    </row>
    <row r="4321" spans="1:8" s="17" customFormat="1" ht="29.25" hidden="1" customHeight="1" outlineLevel="1" x14ac:dyDescent="0.25">
      <c r="A4321" s="20">
        <v>711</v>
      </c>
      <c r="B4321" s="8" t="s">
        <v>535</v>
      </c>
      <c r="C4321" s="28" t="s">
        <v>478</v>
      </c>
      <c r="D4321" s="29">
        <v>2020</v>
      </c>
      <c r="E4321" s="20"/>
      <c r="F4321" s="29">
        <v>1</v>
      </c>
      <c r="G4321" s="29">
        <v>150</v>
      </c>
      <c r="H4321" s="29">
        <v>540</v>
      </c>
    </row>
    <row r="4322" spans="1:8" s="17" customFormat="1" ht="29.25" hidden="1" customHeight="1" outlineLevel="1" x14ac:dyDescent="0.25">
      <c r="A4322" s="20">
        <v>262</v>
      </c>
      <c r="B4322" s="8" t="s">
        <v>535</v>
      </c>
      <c r="C4322" s="28" t="s">
        <v>393</v>
      </c>
      <c r="D4322" s="29">
        <v>2020</v>
      </c>
      <c r="E4322" s="20"/>
      <c r="F4322" s="29">
        <v>1</v>
      </c>
      <c r="G4322" s="29">
        <v>80</v>
      </c>
      <c r="H4322" s="29">
        <v>839</v>
      </c>
    </row>
    <row r="4323" spans="1:8" s="17" customFormat="1" ht="29.25" hidden="1" customHeight="1" outlineLevel="1" x14ac:dyDescent="0.25">
      <c r="A4323" s="20">
        <v>534</v>
      </c>
      <c r="B4323" s="8" t="s">
        <v>535</v>
      </c>
      <c r="C4323" s="28" t="s">
        <v>485</v>
      </c>
      <c r="D4323" s="29">
        <v>2020</v>
      </c>
      <c r="E4323" s="20"/>
      <c r="F4323" s="29">
        <v>1</v>
      </c>
      <c r="G4323" s="29">
        <v>150</v>
      </c>
      <c r="H4323" s="29">
        <v>525</v>
      </c>
    </row>
    <row r="4324" spans="1:8" s="17" customFormat="1" ht="29.25" hidden="1" customHeight="1" outlineLevel="1" x14ac:dyDescent="0.25">
      <c r="A4324" s="20">
        <v>1804</v>
      </c>
      <c r="B4324" s="8" t="s">
        <v>535</v>
      </c>
      <c r="C4324" s="28" t="s">
        <v>385</v>
      </c>
      <c r="D4324" s="29">
        <v>2020</v>
      </c>
      <c r="E4324" s="20"/>
      <c r="F4324" s="29">
        <v>1</v>
      </c>
      <c r="G4324" s="29">
        <v>60</v>
      </c>
      <c r="H4324" s="29">
        <v>770</v>
      </c>
    </row>
    <row r="4325" spans="1:8" s="17" customFormat="1" ht="29.25" hidden="1" customHeight="1" outlineLevel="1" x14ac:dyDescent="0.25">
      <c r="A4325" s="20">
        <v>1703</v>
      </c>
      <c r="B4325" s="8" t="s">
        <v>535</v>
      </c>
      <c r="C4325" s="28" t="s">
        <v>488</v>
      </c>
      <c r="D4325" s="29">
        <v>2020</v>
      </c>
      <c r="E4325" s="20"/>
      <c r="F4325" s="29">
        <v>2</v>
      </c>
      <c r="G4325" s="29">
        <v>240.45</v>
      </c>
      <c r="H4325" s="29">
        <v>2117</v>
      </c>
    </row>
    <row r="4326" spans="1:8" s="17" customFormat="1" ht="29.25" hidden="1" customHeight="1" outlineLevel="1" x14ac:dyDescent="0.25">
      <c r="A4326" s="20">
        <v>151</v>
      </c>
      <c r="B4326" s="8" t="s">
        <v>535</v>
      </c>
      <c r="C4326" s="28" t="s">
        <v>386</v>
      </c>
      <c r="D4326" s="29">
        <v>2020</v>
      </c>
      <c r="E4326" s="20"/>
      <c r="F4326" s="29">
        <v>1</v>
      </c>
      <c r="G4326" s="29">
        <v>100</v>
      </c>
      <c r="H4326" s="29">
        <v>807</v>
      </c>
    </row>
    <row r="4327" spans="1:8" s="17" customFormat="1" ht="29.25" hidden="1" customHeight="1" outlineLevel="1" x14ac:dyDescent="0.25">
      <c r="A4327" s="20">
        <v>1803</v>
      </c>
      <c r="B4327" s="8" t="s">
        <v>535</v>
      </c>
      <c r="C4327" s="28" t="s">
        <v>489</v>
      </c>
      <c r="D4327" s="29">
        <v>2020</v>
      </c>
      <c r="E4327" s="20"/>
      <c r="F4327" s="29">
        <v>1</v>
      </c>
      <c r="G4327" s="29">
        <v>140</v>
      </c>
      <c r="H4327" s="29">
        <v>801</v>
      </c>
    </row>
    <row r="4328" spans="1:8" s="17" customFormat="1" ht="29.25" hidden="1" customHeight="1" outlineLevel="1" x14ac:dyDescent="0.25">
      <c r="A4328" s="20">
        <v>1116</v>
      </c>
      <c r="B4328" s="8" t="s">
        <v>535</v>
      </c>
      <c r="C4328" s="28" t="s">
        <v>490</v>
      </c>
      <c r="D4328" s="29">
        <v>2020</v>
      </c>
      <c r="E4328" s="20"/>
      <c r="F4328" s="29">
        <v>1</v>
      </c>
      <c r="G4328" s="29">
        <v>100</v>
      </c>
      <c r="H4328" s="29">
        <v>798</v>
      </c>
    </row>
    <row r="4329" spans="1:8" s="17" customFormat="1" ht="29.25" hidden="1" customHeight="1" outlineLevel="1" x14ac:dyDescent="0.25">
      <c r="A4329" s="20">
        <v>255</v>
      </c>
      <c r="B4329" s="8" t="s">
        <v>535</v>
      </c>
      <c r="C4329" s="28" t="s">
        <v>387</v>
      </c>
      <c r="D4329" s="29">
        <v>2020</v>
      </c>
      <c r="E4329" s="20"/>
      <c r="F4329" s="29">
        <v>1</v>
      </c>
      <c r="G4329" s="29">
        <v>75</v>
      </c>
      <c r="H4329" s="29">
        <v>652</v>
      </c>
    </row>
    <row r="4330" spans="1:8" s="17" customFormat="1" ht="29.25" hidden="1" customHeight="1" outlineLevel="1" x14ac:dyDescent="0.25">
      <c r="A4330" s="20">
        <v>515</v>
      </c>
      <c r="B4330" s="8" t="s">
        <v>535</v>
      </c>
      <c r="C4330" s="28" t="s">
        <v>398</v>
      </c>
      <c r="D4330" s="29">
        <v>2020</v>
      </c>
      <c r="E4330" s="20"/>
      <c r="F4330" s="29">
        <v>1</v>
      </c>
      <c r="G4330" s="29">
        <v>145</v>
      </c>
      <c r="H4330" s="29">
        <v>781</v>
      </c>
    </row>
    <row r="4331" spans="1:8" s="17" customFormat="1" ht="29.25" hidden="1" customHeight="1" outlineLevel="1" x14ac:dyDescent="0.25">
      <c r="A4331" s="20">
        <v>1434</v>
      </c>
      <c r="B4331" s="8" t="s">
        <v>535</v>
      </c>
      <c r="C4331" s="28" t="s">
        <v>503</v>
      </c>
      <c r="D4331" s="29">
        <v>2020</v>
      </c>
      <c r="E4331" s="20"/>
      <c r="F4331" s="29">
        <v>2</v>
      </c>
      <c r="G4331" s="29">
        <v>150</v>
      </c>
      <c r="H4331" s="29">
        <v>1481.7750000000001</v>
      </c>
    </row>
    <row r="4332" spans="1:8" s="17" customFormat="1" ht="29.25" hidden="1" customHeight="1" outlineLevel="1" x14ac:dyDescent="0.25">
      <c r="A4332" s="66">
        <v>1272</v>
      </c>
      <c r="B4332" s="8" t="s">
        <v>535</v>
      </c>
      <c r="C4332" s="28" t="s">
        <v>2235</v>
      </c>
      <c r="D4332" s="29">
        <v>2021</v>
      </c>
      <c r="E4332" s="20"/>
      <c r="F4332" s="29">
        <v>1</v>
      </c>
      <c r="G4332" s="29">
        <v>100</v>
      </c>
      <c r="H4332" s="29">
        <v>815</v>
      </c>
    </row>
    <row r="4333" spans="1:8" s="17" customFormat="1" ht="29.25" hidden="1" customHeight="1" outlineLevel="1" x14ac:dyDescent="0.25">
      <c r="A4333" s="67">
        <v>9742</v>
      </c>
      <c r="B4333" s="8" t="s">
        <v>535</v>
      </c>
      <c r="C4333" s="28" t="s">
        <v>2650</v>
      </c>
      <c r="D4333" s="29">
        <v>2021</v>
      </c>
      <c r="E4333" s="20"/>
      <c r="F4333" s="29">
        <v>1</v>
      </c>
      <c r="G4333" s="29">
        <v>20</v>
      </c>
      <c r="H4333" s="29">
        <v>555</v>
      </c>
    </row>
    <row r="4334" spans="1:8" s="17" customFormat="1" ht="29.25" hidden="1" customHeight="1" outlineLevel="1" x14ac:dyDescent="0.25">
      <c r="A4334" s="67">
        <v>9506</v>
      </c>
      <c r="B4334" s="8" t="s">
        <v>535</v>
      </c>
      <c r="C4334" s="28" t="s">
        <v>2823</v>
      </c>
      <c r="D4334" s="29">
        <v>2021</v>
      </c>
      <c r="E4334" s="20"/>
      <c r="F4334" s="29">
        <v>1</v>
      </c>
      <c r="G4334" s="29">
        <v>200</v>
      </c>
      <c r="H4334" s="29">
        <v>778.48400000000004</v>
      </c>
    </row>
    <row r="4335" spans="1:8" s="17" customFormat="1" ht="29.25" hidden="1" customHeight="1" outlineLevel="1" x14ac:dyDescent="0.25">
      <c r="A4335" s="67">
        <v>9516</v>
      </c>
      <c r="B4335" s="8" t="s">
        <v>535</v>
      </c>
      <c r="C4335" s="28" t="s">
        <v>2361</v>
      </c>
      <c r="D4335" s="29">
        <v>2021</v>
      </c>
      <c r="E4335" s="20"/>
      <c r="F4335" s="29">
        <v>1</v>
      </c>
      <c r="G4335" s="29">
        <v>120</v>
      </c>
      <c r="H4335" s="29">
        <v>480.32799999999997</v>
      </c>
    </row>
    <row r="4336" spans="1:8" s="17" customFormat="1" ht="29.25" hidden="1" customHeight="1" outlineLevel="1" x14ac:dyDescent="0.25">
      <c r="A4336" s="66">
        <v>735</v>
      </c>
      <c r="B4336" s="8" t="s">
        <v>535</v>
      </c>
      <c r="C4336" s="28" t="s">
        <v>2375</v>
      </c>
      <c r="D4336" s="29">
        <v>2021</v>
      </c>
      <c r="E4336" s="20"/>
      <c r="F4336" s="29">
        <v>1</v>
      </c>
      <c r="G4336" s="29">
        <v>100</v>
      </c>
      <c r="H4336" s="29">
        <v>438.97800000000001</v>
      </c>
    </row>
    <row r="4337" spans="1:8" s="17" customFormat="1" ht="29.25" hidden="1" customHeight="1" outlineLevel="1" x14ac:dyDescent="0.25">
      <c r="A4337" s="67">
        <v>9501</v>
      </c>
      <c r="B4337" s="8" t="s">
        <v>535</v>
      </c>
      <c r="C4337" s="28" t="s">
        <v>2830</v>
      </c>
      <c r="D4337" s="29">
        <v>2021</v>
      </c>
      <c r="E4337" s="20"/>
      <c r="F4337" s="29">
        <v>1</v>
      </c>
      <c r="G4337" s="29">
        <v>115</v>
      </c>
      <c r="H4337" s="29">
        <v>641.90800000000002</v>
      </c>
    </row>
    <row r="4338" spans="1:8" s="17" customFormat="1" ht="29.25" hidden="1" customHeight="1" outlineLevel="1" x14ac:dyDescent="0.25">
      <c r="A4338" s="67">
        <v>9503</v>
      </c>
      <c r="B4338" s="8" t="s">
        <v>535</v>
      </c>
      <c r="C4338" s="28" t="s">
        <v>2378</v>
      </c>
      <c r="D4338" s="29">
        <v>2021</v>
      </c>
      <c r="E4338" s="20"/>
      <c r="F4338" s="29">
        <v>1</v>
      </c>
      <c r="G4338" s="29">
        <v>100</v>
      </c>
      <c r="H4338" s="29">
        <v>157.40100000000001</v>
      </c>
    </row>
    <row r="4339" spans="1:8" s="17" customFormat="1" ht="29.25" hidden="1" customHeight="1" outlineLevel="1" x14ac:dyDescent="0.25">
      <c r="A4339" s="67">
        <v>9498</v>
      </c>
      <c r="B4339" s="8" t="s">
        <v>535</v>
      </c>
      <c r="C4339" s="28" t="s">
        <v>2385</v>
      </c>
      <c r="D4339" s="29">
        <v>2021</v>
      </c>
      <c r="E4339" s="20"/>
      <c r="F4339" s="29">
        <v>1</v>
      </c>
      <c r="G4339" s="29">
        <v>155</v>
      </c>
      <c r="H4339" s="29">
        <v>866.65800000000002</v>
      </c>
    </row>
    <row r="4340" spans="1:8" s="17" customFormat="1" ht="29.25" hidden="1" customHeight="1" outlineLevel="1" x14ac:dyDescent="0.25">
      <c r="A4340" s="66">
        <v>1124</v>
      </c>
      <c r="B4340" s="8" t="s">
        <v>535</v>
      </c>
      <c r="C4340" s="28" t="s">
        <v>2390</v>
      </c>
      <c r="D4340" s="29">
        <v>2021</v>
      </c>
      <c r="E4340" s="20"/>
      <c r="F4340" s="29">
        <v>1</v>
      </c>
      <c r="G4340" s="29">
        <v>150</v>
      </c>
      <c r="H4340" s="29">
        <v>441</v>
      </c>
    </row>
    <row r="4341" spans="1:8" s="17" customFormat="1" ht="29.25" hidden="1" customHeight="1" outlineLevel="1" x14ac:dyDescent="0.25">
      <c r="A4341" s="67">
        <v>9656</v>
      </c>
      <c r="B4341" s="8" t="s">
        <v>535</v>
      </c>
      <c r="C4341" s="28" t="s">
        <v>2413</v>
      </c>
      <c r="D4341" s="29">
        <v>2021</v>
      </c>
      <c r="E4341" s="20"/>
      <c r="F4341" s="29">
        <v>1</v>
      </c>
      <c r="G4341" s="29">
        <v>140</v>
      </c>
      <c r="H4341" s="29">
        <v>383</v>
      </c>
    </row>
    <row r="4342" spans="1:8" s="17" customFormat="1" ht="29.25" hidden="1" customHeight="1" outlineLevel="1" x14ac:dyDescent="0.25">
      <c r="A4342" s="67">
        <v>9663</v>
      </c>
      <c r="B4342" s="8" t="s">
        <v>535</v>
      </c>
      <c r="C4342" s="28" t="s">
        <v>2658</v>
      </c>
      <c r="D4342" s="29">
        <v>2021</v>
      </c>
      <c r="E4342" s="20"/>
      <c r="F4342" s="29">
        <v>1</v>
      </c>
      <c r="G4342" s="29">
        <v>100</v>
      </c>
      <c r="H4342" s="29">
        <v>942</v>
      </c>
    </row>
    <row r="4343" spans="1:8" s="17" customFormat="1" ht="29.25" hidden="1" customHeight="1" outlineLevel="1" x14ac:dyDescent="0.25">
      <c r="A4343" s="67">
        <v>9653</v>
      </c>
      <c r="B4343" s="8" t="s">
        <v>535</v>
      </c>
      <c r="C4343" s="28" t="s">
        <v>2434</v>
      </c>
      <c r="D4343" s="29">
        <v>2021</v>
      </c>
      <c r="E4343" s="20"/>
      <c r="F4343" s="29">
        <v>1</v>
      </c>
      <c r="G4343" s="29">
        <v>150</v>
      </c>
      <c r="H4343" s="29">
        <v>493</v>
      </c>
    </row>
    <row r="4344" spans="1:8" s="17" customFormat="1" ht="29.25" hidden="1" customHeight="1" outlineLevel="1" x14ac:dyDescent="0.25">
      <c r="A4344" s="67">
        <v>9441</v>
      </c>
      <c r="B4344" s="8" t="s">
        <v>535</v>
      </c>
      <c r="C4344" s="28" t="s">
        <v>2662</v>
      </c>
      <c r="D4344" s="29">
        <v>2021</v>
      </c>
      <c r="E4344" s="20"/>
      <c r="F4344" s="29">
        <v>1</v>
      </c>
      <c r="G4344" s="29">
        <v>105</v>
      </c>
      <c r="H4344" s="29">
        <v>937</v>
      </c>
    </row>
    <row r="4345" spans="1:8" s="17" customFormat="1" ht="29.25" hidden="1" customHeight="1" outlineLevel="1" x14ac:dyDescent="0.25">
      <c r="A4345" s="66">
        <v>3797</v>
      </c>
      <c r="B4345" s="8" t="s">
        <v>535</v>
      </c>
      <c r="C4345" s="28" t="s">
        <v>2663</v>
      </c>
      <c r="D4345" s="29">
        <v>2021</v>
      </c>
      <c r="E4345" s="20"/>
      <c r="F4345" s="29">
        <v>1</v>
      </c>
      <c r="G4345" s="29">
        <v>149.30000000000001</v>
      </c>
      <c r="H4345" s="29">
        <v>1004</v>
      </c>
    </row>
    <row r="4346" spans="1:8" s="17" customFormat="1" ht="29.25" hidden="1" customHeight="1" outlineLevel="1" x14ac:dyDescent="0.25">
      <c r="A4346" s="66">
        <v>1129</v>
      </c>
      <c r="B4346" s="8" t="s">
        <v>535</v>
      </c>
      <c r="C4346" s="28" t="s">
        <v>2666</v>
      </c>
      <c r="D4346" s="29">
        <v>2021</v>
      </c>
      <c r="E4346" s="20"/>
      <c r="F4346" s="29">
        <v>1</v>
      </c>
      <c r="G4346" s="29">
        <v>150</v>
      </c>
      <c r="H4346" s="29">
        <v>879</v>
      </c>
    </row>
    <row r="4347" spans="1:8" s="17" customFormat="1" ht="29.25" hidden="1" customHeight="1" outlineLevel="1" x14ac:dyDescent="0.25">
      <c r="A4347" s="67">
        <v>9642</v>
      </c>
      <c r="B4347" s="8" t="s">
        <v>535</v>
      </c>
      <c r="C4347" s="28" t="s">
        <v>2667</v>
      </c>
      <c r="D4347" s="29">
        <v>2021</v>
      </c>
      <c r="E4347" s="20"/>
      <c r="F4347" s="29">
        <v>1</v>
      </c>
      <c r="G4347" s="29">
        <v>100</v>
      </c>
      <c r="H4347" s="29">
        <v>624</v>
      </c>
    </row>
    <row r="4348" spans="1:8" s="17" customFormat="1" ht="29.25" hidden="1" customHeight="1" outlineLevel="1" x14ac:dyDescent="0.25">
      <c r="A4348" s="67">
        <v>9592</v>
      </c>
      <c r="B4348" s="8" t="s">
        <v>535</v>
      </c>
      <c r="C4348" s="28" t="s">
        <v>2470</v>
      </c>
      <c r="D4348" s="29">
        <v>2021</v>
      </c>
      <c r="E4348" s="20"/>
      <c r="F4348" s="29">
        <v>1</v>
      </c>
      <c r="G4348" s="29">
        <v>90</v>
      </c>
      <c r="H4348" s="29">
        <v>740</v>
      </c>
    </row>
    <row r="4349" spans="1:8" s="17" customFormat="1" ht="29.25" hidden="1" customHeight="1" outlineLevel="1" x14ac:dyDescent="0.25">
      <c r="A4349" s="67">
        <v>9597</v>
      </c>
      <c r="B4349" s="8" t="s">
        <v>535</v>
      </c>
      <c r="C4349" s="28" t="s">
        <v>2484</v>
      </c>
      <c r="D4349" s="29">
        <v>2021</v>
      </c>
      <c r="E4349" s="20"/>
      <c r="F4349" s="29">
        <v>1</v>
      </c>
      <c r="G4349" s="29">
        <v>150</v>
      </c>
      <c r="H4349" s="29">
        <v>707</v>
      </c>
    </row>
    <row r="4350" spans="1:8" s="17" customFormat="1" ht="29.25" hidden="1" customHeight="1" outlineLevel="1" x14ac:dyDescent="0.25">
      <c r="A4350" s="66">
        <v>1130</v>
      </c>
      <c r="B4350" s="8" t="s">
        <v>535</v>
      </c>
      <c r="C4350" s="28" t="s">
        <v>2485</v>
      </c>
      <c r="D4350" s="29">
        <v>2021</v>
      </c>
      <c r="E4350" s="20"/>
      <c r="F4350" s="29">
        <v>1</v>
      </c>
      <c r="G4350" s="29">
        <v>110</v>
      </c>
      <c r="H4350" s="29">
        <v>576</v>
      </c>
    </row>
    <row r="4351" spans="1:8" s="17" customFormat="1" ht="29.25" hidden="1" customHeight="1" outlineLevel="1" x14ac:dyDescent="0.25">
      <c r="A4351" s="66">
        <v>1147</v>
      </c>
      <c r="B4351" s="8" t="s">
        <v>535</v>
      </c>
      <c r="C4351" s="28" t="s">
        <v>2489</v>
      </c>
      <c r="D4351" s="29">
        <v>2021</v>
      </c>
      <c r="E4351" s="20"/>
      <c r="F4351" s="29">
        <v>1</v>
      </c>
      <c r="G4351" s="29">
        <v>104</v>
      </c>
      <c r="H4351" s="29">
        <v>717</v>
      </c>
    </row>
    <row r="4352" spans="1:8" s="17" customFormat="1" ht="29.25" hidden="1" customHeight="1" outlineLevel="1" x14ac:dyDescent="0.25">
      <c r="A4352" s="67">
        <v>9583</v>
      </c>
      <c r="B4352" s="8" t="s">
        <v>535</v>
      </c>
      <c r="C4352" s="28" t="s">
        <v>2673</v>
      </c>
      <c r="D4352" s="29">
        <v>2021</v>
      </c>
      <c r="E4352" s="20"/>
      <c r="F4352" s="29">
        <v>1</v>
      </c>
      <c r="G4352" s="29">
        <v>150</v>
      </c>
      <c r="H4352" s="29">
        <v>505</v>
      </c>
    </row>
    <row r="4353" spans="1:8" s="17" customFormat="1" ht="29.25" hidden="1" customHeight="1" outlineLevel="1" x14ac:dyDescent="0.25">
      <c r="A4353" s="67">
        <v>9645</v>
      </c>
      <c r="B4353" s="8" t="s">
        <v>535</v>
      </c>
      <c r="C4353" s="28" t="s">
        <v>2675</v>
      </c>
      <c r="D4353" s="29">
        <v>2021</v>
      </c>
      <c r="E4353" s="20"/>
      <c r="F4353" s="29">
        <v>1</v>
      </c>
      <c r="G4353" s="29">
        <v>150</v>
      </c>
      <c r="H4353" s="29">
        <v>575</v>
      </c>
    </row>
    <row r="4354" spans="1:8" s="17" customFormat="1" ht="29.25" hidden="1" customHeight="1" outlineLevel="1" x14ac:dyDescent="0.25">
      <c r="A4354" s="67">
        <v>9374</v>
      </c>
      <c r="B4354" s="8" t="s">
        <v>535</v>
      </c>
      <c r="C4354" s="28" t="s">
        <v>2184</v>
      </c>
      <c r="D4354" s="29">
        <v>2021</v>
      </c>
      <c r="E4354" s="20"/>
      <c r="F4354" s="29">
        <v>1</v>
      </c>
      <c r="G4354" s="29">
        <v>9</v>
      </c>
      <c r="H4354" s="29">
        <v>664.03399999999999</v>
      </c>
    </row>
    <row r="4355" spans="1:8" s="17" customFormat="1" ht="29.25" hidden="1" customHeight="1" outlineLevel="1" x14ac:dyDescent="0.25">
      <c r="A4355" s="67">
        <v>9365</v>
      </c>
      <c r="B4355" s="8" t="s">
        <v>535</v>
      </c>
      <c r="C4355" s="28" t="s">
        <v>2127</v>
      </c>
      <c r="D4355" s="29">
        <v>2021</v>
      </c>
      <c r="E4355" s="20"/>
      <c r="F4355" s="29">
        <v>1</v>
      </c>
      <c r="G4355" s="29">
        <v>119.2</v>
      </c>
      <c r="H4355" s="29">
        <v>695.28599999999994</v>
      </c>
    </row>
    <row r="4356" spans="1:8" s="17" customFormat="1" ht="29.25" hidden="1" customHeight="1" outlineLevel="1" x14ac:dyDescent="0.25">
      <c r="A4356" s="67">
        <v>9880</v>
      </c>
      <c r="B4356" s="8" t="s">
        <v>535</v>
      </c>
      <c r="C4356" s="28" t="s">
        <v>2859</v>
      </c>
      <c r="D4356" s="29">
        <v>2021</v>
      </c>
      <c r="E4356" s="20"/>
      <c r="F4356" s="29">
        <v>1</v>
      </c>
      <c r="G4356" s="29">
        <v>80</v>
      </c>
      <c r="H4356" s="29">
        <v>304.17099999999999</v>
      </c>
    </row>
    <row r="4357" spans="1:8" s="17" customFormat="1" ht="29.25" hidden="1" customHeight="1" outlineLevel="1" x14ac:dyDescent="0.25">
      <c r="A4357" s="67">
        <v>9885</v>
      </c>
      <c r="B4357" s="8" t="s">
        <v>535</v>
      </c>
      <c r="C4357" s="28" t="s">
        <v>2860</v>
      </c>
      <c r="D4357" s="29">
        <v>2021</v>
      </c>
      <c r="E4357" s="20"/>
      <c r="F4357" s="29">
        <v>1</v>
      </c>
      <c r="G4357" s="29">
        <v>185</v>
      </c>
      <c r="H4357" s="29">
        <v>325.661</v>
      </c>
    </row>
    <row r="4358" spans="1:8" s="17" customFormat="1" ht="29.25" hidden="1" customHeight="1" outlineLevel="1" x14ac:dyDescent="0.25">
      <c r="A4358" s="66">
        <v>565</v>
      </c>
      <c r="B4358" s="8" t="s">
        <v>535</v>
      </c>
      <c r="C4358" s="28" t="s">
        <v>2104</v>
      </c>
      <c r="D4358" s="29">
        <v>2021</v>
      </c>
      <c r="E4358" s="20"/>
      <c r="F4358" s="29">
        <v>1</v>
      </c>
      <c r="G4358" s="29">
        <v>135</v>
      </c>
      <c r="H4358" s="29">
        <v>612.53200000000004</v>
      </c>
    </row>
    <row r="4359" spans="1:8" s="17" customFormat="1" ht="29.25" hidden="1" customHeight="1" outlineLevel="1" x14ac:dyDescent="0.25">
      <c r="A4359" s="66">
        <v>563</v>
      </c>
      <c r="B4359" s="8" t="s">
        <v>535</v>
      </c>
      <c r="C4359" s="28" t="s">
        <v>2204</v>
      </c>
      <c r="D4359" s="29">
        <v>2021</v>
      </c>
      <c r="E4359" s="20"/>
      <c r="F4359" s="29">
        <v>1</v>
      </c>
      <c r="G4359" s="29">
        <v>150</v>
      </c>
      <c r="H4359" s="29">
        <v>482.983</v>
      </c>
    </row>
    <row r="4360" spans="1:8" s="17" customFormat="1" ht="29.25" hidden="1" customHeight="1" outlineLevel="1" x14ac:dyDescent="0.25">
      <c r="A4360" s="66">
        <v>449</v>
      </c>
      <c r="B4360" s="8" t="s">
        <v>535</v>
      </c>
      <c r="C4360" s="28" t="s">
        <v>2206</v>
      </c>
      <c r="D4360" s="29">
        <v>2021</v>
      </c>
      <c r="E4360" s="20"/>
      <c r="F4360" s="29">
        <v>1</v>
      </c>
      <c r="G4360" s="29">
        <v>150</v>
      </c>
      <c r="H4360" s="29">
        <v>936.57899999999995</v>
      </c>
    </row>
    <row r="4361" spans="1:8" s="17" customFormat="1" ht="29.25" hidden="1" customHeight="1" outlineLevel="1" x14ac:dyDescent="0.25">
      <c r="A4361" s="67">
        <v>9079</v>
      </c>
      <c r="B4361" s="8" t="s">
        <v>535</v>
      </c>
      <c r="C4361" s="28" t="s">
        <v>2207</v>
      </c>
      <c r="D4361" s="29">
        <v>2021</v>
      </c>
      <c r="E4361" s="20"/>
      <c r="F4361" s="29">
        <v>1</v>
      </c>
      <c r="G4361" s="29">
        <v>105</v>
      </c>
      <c r="H4361" s="29">
        <v>961.14800000000002</v>
      </c>
    </row>
    <row r="4362" spans="1:8" s="17" customFormat="1" ht="29.25" hidden="1" customHeight="1" outlineLevel="1" x14ac:dyDescent="0.25">
      <c r="A4362" s="66">
        <v>3880</v>
      </c>
      <c r="B4362" s="8" t="s">
        <v>535</v>
      </c>
      <c r="C4362" s="28" t="s">
        <v>2695</v>
      </c>
      <c r="D4362" s="29">
        <v>2021</v>
      </c>
      <c r="E4362" s="20"/>
      <c r="F4362" s="29">
        <v>1</v>
      </c>
      <c r="G4362" s="29">
        <v>105</v>
      </c>
      <c r="H4362" s="29">
        <v>468.39558</v>
      </c>
    </row>
    <row r="4363" spans="1:8" s="17" customFormat="1" ht="29.25" hidden="1" customHeight="1" outlineLevel="1" x14ac:dyDescent="0.25">
      <c r="A4363" s="67">
        <v>9625</v>
      </c>
      <c r="B4363" s="8" t="s">
        <v>535</v>
      </c>
      <c r="C4363" s="28" t="s">
        <v>2699</v>
      </c>
      <c r="D4363" s="29">
        <v>2021</v>
      </c>
      <c r="E4363" s="20"/>
      <c r="F4363" s="29">
        <v>1</v>
      </c>
      <c r="G4363" s="29">
        <v>150</v>
      </c>
      <c r="H4363" s="29">
        <v>587.81016</v>
      </c>
    </row>
    <row r="4364" spans="1:8" s="17" customFormat="1" ht="29.25" hidden="1" customHeight="1" outlineLevel="1" x14ac:dyDescent="0.25">
      <c r="A4364" s="67">
        <v>9628</v>
      </c>
      <c r="B4364" s="8" t="s">
        <v>535</v>
      </c>
      <c r="C4364" s="104" t="s">
        <v>2700</v>
      </c>
      <c r="D4364" s="29">
        <v>2021</v>
      </c>
      <c r="E4364" s="20"/>
      <c r="F4364" s="29">
        <v>1</v>
      </c>
      <c r="G4364" s="29">
        <v>100</v>
      </c>
      <c r="H4364" s="29">
        <v>906.36734000000001</v>
      </c>
    </row>
    <row r="4365" spans="1:8" s="17" customFormat="1" ht="29.25" hidden="1" customHeight="1" outlineLevel="1" x14ac:dyDescent="0.25">
      <c r="A4365" s="67">
        <v>9525</v>
      </c>
      <c r="B4365" s="8" t="s">
        <v>535</v>
      </c>
      <c r="C4365" s="28" t="s">
        <v>2861</v>
      </c>
      <c r="D4365" s="29">
        <v>2021</v>
      </c>
      <c r="E4365" s="20"/>
      <c r="F4365" s="29">
        <v>1</v>
      </c>
      <c r="G4365" s="29">
        <v>105</v>
      </c>
      <c r="H4365" s="29">
        <v>649.98730999999998</v>
      </c>
    </row>
    <row r="4366" spans="1:8" s="17" customFormat="1" ht="29.25" hidden="1" customHeight="1" outlineLevel="1" x14ac:dyDescent="0.25">
      <c r="A4366" s="67">
        <v>9853</v>
      </c>
      <c r="B4366" s="8" t="s">
        <v>535</v>
      </c>
      <c r="C4366" s="104" t="s">
        <v>2862</v>
      </c>
      <c r="D4366" s="29">
        <v>2021</v>
      </c>
      <c r="E4366" s="20"/>
      <c r="F4366" s="29">
        <v>1</v>
      </c>
      <c r="G4366" s="29">
        <v>30</v>
      </c>
      <c r="H4366" s="29">
        <v>845.27791000000002</v>
      </c>
    </row>
    <row r="4367" spans="1:8" s="17" customFormat="1" ht="29.25" hidden="1" customHeight="1" outlineLevel="1" x14ac:dyDescent="0.25">
      <c r="A4367" s="67">
        <v>9618</v>
      </c>
      <c r="B4367" s="8" t="s">
        <v>535</v>
      </c>
      <c r="C4367" s="28" t="s">
        <v>2863</v>
      </c>
      <c r="D4367" s="29">
        <v>2021</v>
      </c>
      <c r="E4367" s="20"/>
      <c r="F4367" s="29">
        <v>1</v>
      </c>
      <c r="G4367" s="29">
        <v>150</v>
      </c>
      <c r="H4367" s="29">
        <v>980.35677999999996</v>
      </c>
    </row>
    <row r="4368" spans="1:8" s="17" customFormat="1" ht="29.25" hidden="1" customHeight="1" outlineLevel="1" x14ac:dyDescent="0.25">
      <c r="A4368" s="67">
        <v>9518</v>
      </c>
      <c r="B4368" s="8" t="s">
        <v>535</v>
      </c>
      <c r="C4368" s="28" t="s">
        <v>2707</v>
      </c>
      <c r="D4368" s="29">
        <v>2021</v>
      </c>
      <c r="E4368" s="20"/>
      <c r="F4368" s="29">
        <v>1</v>
      </c>
      <c r="G4368" s="29">
        <v>150</v>
      </c>
      <c r="H4368" s="29">
        <v>160.11350999999999</v>
      </c>
    </row>
    <row r="4369" spans="1:41" s="17" customFormat="1" ht="29.25" hidden="1" customHeight="1" outlineLevel="1" x14ac:dyDescent="0.25">
      <c r="A4369" s="67">
        <v>9879</v>
      </c>
      <c r="B4369" s="8" t="s">
        <v>535</v>
      </c>
      <c r="C4369" s="28" t="s">
        <v>2864</v>
      </c>
      <c r="D4369" s="29">
        <v>2021</v>
      </c>
      <c r="E4369" s="20"/>
      <c r="F4369" s="29">
        <v>1</v>
      </c>
      <c r="G4369" s="29">
        <v>30</v>
      </c>
      <c r="H4369" s="29">
        <v>234.92989</v>
      </c>
    </row>
    <row r="4370" spans="1:41" s="17" customFormat="1" ht="29.25" hidden="1" customHeight="1" outlineLevel="1" x14ac:dyDescent="0.25">
      <c r="A4370" s="66">
        <v>3740</v>
      </c>
      <c r="B4370" s="8" t="s">
        <v>535</v>
      </c>
      <c r="C4370" s="28" t="s">
        <v>2709</v>
      </c>
      <c r="D4370" s="29">
        <v>2021</v>
      </c>
      <c r="E4370" s="20"/>
      <c r="F4370" s="29">
        <v>1</v>
      </c>
      <c r="G4370" s="29">
        <v>99</v>
      </c>
      <c r="H4370" s="29">
        <v>997.11591999999996</v>
      </c>
    </row>
    <row r="4371" spans="1:41" s="17" customFormat="1" ht="29.25" hidden="1" customHeight="1" outlineLevel="1" x14ac:dyDescent="0.25">
      <c r="A4371" s="67">
        <v>9616</v>
      </c>
      <c r="B4371" s="8" t="s">
        <v>535</v>
      </c>
      <c r="C4371" s="28" t="s">
        <v>2714</v>
      </c>
      <c r="D4371" s="29">
        <v>2021</v>
      </c>
      <c r="E4371" s="20"/>
      <c r="F4371" s="29">
        <v>1</v>
      </c>
      <c r="G4371" s="29">
        <v>150</v>
      </c>
      <c r="H4371" s="29">
        <v>1041.7451100000001</v>
      </c>
    </row>
    <row r="4372" spans="1:41" s="17" customFormat="1" ht="29.25" hidden="1" customHeight="1" outlineLevel="1" x14ac:dyDescent="0.25">
      <c r="A4372" s="67">
        <v>9455</v>
      </c>
      <c r="B4372" s="8" t="s">
        <v>535</v>
      </c>
      <c r="C4372" s="28" t="s">
        <v>2812</v>
      </c>
      <c r="D4372" s="29">
        <v>2021</v>
      </c>
      <c r="E4372" s="20"/>
      <c r="F4372" s="29">
        <v>1</v>
      </c>
      <c r="G4372" s="29">
        <v>20</v>
      </c>
      <c r="H4372" s="29">
        <v>775.57054000000005</v>
      </c>
    </row>
    <row r="4373" spans="1:41" s="17" customFormat="1" ht="29.25" hidden="1" customHeight="1" outlineLevel="1" x14ac:dyDescent="0.25">
      <c r="A4373" s="67">
        <v>9446</v>
      </c>
      <c r="B4373" s="8" t="s">
        <v>535</v>
      </c>
      <c r="C4373" s="28" t="s">
        <v>2715</v>
      </c>
      <c r="D4373" s="29">
        <v>2021</v>
      </c>
      <c r="E4373" s="20"/>
      <c r="F4373" s="29">
        <v>1</v>
      </c>
      <c r="G4373" s="29">
        <v>150</v>
      </c>
      <c r="H4373" s="29">
        <v>671.89430000000004</v>
      </c>
    </row>
    <row r="4374" spans="1:41" s="17" customFormat="1" ht="31.5" collapsed="1" x14ac:dyDescent="0.25">
      <c r="A4374" s="20"/>
      <c r="B4374" s="97" t="s">
        <v>535</v>
      </c>
      <c r="C4374" s="98" t="s">
        <v>4070</v>
      </c>
      <c r="D4374" s="96"/>
      <c r="E4374" s="97" t="s">
        <v>522</v>
      </c>
      <c r="F4374" s="96"/>
      <c r="G4374" s="96"/>
      <c r="H4374" s="96"/>
    </row>
    <row r="4375" spans="1:41" s="18" customFormat="1" ht="16.5" customHeight="1" x14ac:dyDescent="0.25">
      <c r="A4375" s="20"/>
      <c r="B4375" s="13" t="s">
        <v>535</v>
      </c>
      <c r="C4375" s="14" t="s">
        <v>1941</v>
      </c>
      <c r="D4375" s="26">
        <v>2019</v>
      </c>
      <c r="E4375" s="24"/>
      <c r="F4375" s="13">
        <f ca="1">SUMIF($D$4378:$H$4412,$D$4375,$F$4378:$F$4412)</f>
        <v>6</v>
      </c>
      <c r="G4375" s="13">
        <f ca="1">SUMIF($D$4378:$H$4412,$D$4375,$G$4378:$G$4412)</f>
        <v>523</v>
      </c>
      <c r="H4375" s="16">
        <f ca="1">SUMIF($D$4378:$H$4412,$D$4375,$H$4378:$H$4412)</f>
        <v>3278.2160000000003</v>
      </c>
      <c r="I4375" s="17"/>
      <c r="J4375" s="17"/>
      <c r="K4375" s="17"/>
      <c r="L4375" s="17"/>
      <c r="M4375" s="17"/>
      <c r="N4375" s="17"/>
      <c r="O4375" s="17"/>
      <c r="P4375" s="17"/>
      <c r="Q4375" s="17"/>
      <c r="R4375" s="17"/>
      <c r="S4375" s="17"/>
      <c r="T4375" s="17"/>
      <c r="U4375" s="17"/>
      <c r="V4375" s="17"/>
      <c r="W4375" s="17"/>
      <c r="X4375" s="17"/>
      <c r="Y4375" s="17"/>
      <c r="Z4375" s="17"/>
      <c r="AA4375" s="17"/>
      <c r="AB4375" s="17"/>
      <c r="AC4375" s="17"/>
      <c r="AD4375" s="17"/>
      <c r="AE4375" s="17"/>
      <c r="AF4375" s="17"/>
      <c r="AG4375" s="17"/>
      <c r="AH4375" s="17"/>
      <c r="AI4375" s="17"/>
      <c r="AJ4375" s="17"/>
      <c r="AK4375" s="17"/>
      <c r="AL4375" s="17"/>
      <c r="AM4375" s="17"/>
      <c r="AN4375" s="17"/>
      <c r="AO4375" s="17"/>
    </row>
    <row r="4376" spans="1:41" s="18" customFormat="1" ht="16.5" customHeight="1" x14ac:dyDescent="0.25">
      <c r="A4376" s="20"/>
      <c r="B4376" s="13" t="s">
        <v>535</v>
      </c>
      <c r="C4376" s="14" t="s">
        <v>1941</v>
      </c>
      <c r="D4376" s="26">
        <v>2020</v>
      </c>
      <c r="E4376" s="24"/>
      <c r="F4376" s="13">
        <f ca="1">SUMIF($D$4378:$H$4412,$D$4376,$F$4378:$F$4412)</f>
        <v>22</v>
      </c>
      <c r="G4376" s="13">
        <f ca="1">SUMIF($D$4378:$H$4412,$D$4376,$G$4378:$G$4412)</f>
        <v>3230.5</v>
      </c>
      <c r="H4376" s="16">
        <f ca="1">SUMIF($D$4378:$H$4412,$D$4376,$H$4378:$H$4412)</f>
        <v>16105.971319999999</v>
      </c>
      <c r="I4376" s="17"/>
      <c r="J4376" s="17"/>
      <c r="K4376" s="17"/>
      <c r="L4376" s="17"/>
      <c r="M4376" s="17"/>
      <c r="N4376" s="17"/>
      <c r="O4376" s="17"/>
      <c r="P4376" s="17"/>
      <c r="Q4376" s="17"/>
      <c r="R4376" s="17"/>
      <c r="S4376" s="17"/>
      <c r="T4376" s="17"/>
      <c r="U4376" s="17"/>
      <c r="V4376" s="17"/>
      <c r="W4376" s="17"/>
      <c r="X4376" s="17"/>
      <c r="Y4376" s="17"/>
      <c r="Z4376" s="17"/>
      <c r="AA4376" s="17"/>
      <c r="AB4376" s="17"/>
      <c r="AC4376" s="17"/>
      <c r="AD4376" s="17"/>
      <c r="AE4376" s="17"/>
      <c r="AF4376" s="17"/>
      <c r="AG4376" s="17"/>
      <c r="AH4376" s="17"/>
      <c r="AI4376" s="17"/>
      <c r="AJ4376" s="17"/>
      <c r="AK4376" s="17"/>
      <c r="AL4376" s="17"/>
      <c r="AM4376" s="17"/>
      <c r="AN4376" s="17"/>
      <c r="AO4376" s="17"/>
    </row>
    <row r="4377" spans="1:41" s="37" customFormat="1" ht="16.5" customHeight="1" x14ac:dyDescent="0.25">
      <c r="A4377" s="20"/>
      <c r="B4377" s="13" t="s">
        <v>535</v>
      </c>
      <c r="C4377" s="14" t="s">
        <v>1941</v>
      </c>
      <c r="D4377" s="26">
        <v>2021</v>
      </c>
      <c r="E4377" s="24"/>
      <c r="F4377" s="13">
        <f ca="1">SUMIF($D$4378:$H$4412,$D$4377,$F$4378:$F$4412)</f>
        <v>8</v>
      </c>
      <c r="G4377" s="13">
        <f ca="1">SUMIF($D$4378:$H$4412,$D$4377,$G$4378:$G$4412)</f>
        <v>775.75</v>
      </c>
      <c r="H4377" s="16">
        <f ca="1">SUMIF($D$4378:$H$4412,$D$4377,$H$4378:$H$4412)</f>
        <v>4759.2398700000003</v>
      </c>
      <c r="I4377" s="17"/>
      <c r="J4377" s="17"/>
      <c r="K4377" s="17"/>
      <c r="L4377" s="17"/>
      <c r="M4377" s="17"/>
      <c r="N4377" s="17"/>
      <c r="O4377" s="17"/>
      <c r="P4377" s="17"/>
      <c r="Q4377" s="17"/>
      <c r="R4377" s="17"/>
      <c r="S4377" s="17"/>
      <c r="T4377" s="17"/>
      <c r="U4377" s="17"/>
      <c r="V4377" s="17"/>
      <c r="W4377" s="17"/>
      <c r="X4377" s="17"/>
      <c r="Y4377" s="17"/>
      <c r="Z4377" s="17"/>
      <c r="AA4377" s="17"/>
      <c r="AB4377" s="17"/>
      <c r="AC4377" s="17"/>
      <c r="AD4377" s="17"/>
      <c r="AE4377" s="17"/>
      <c r="AF4377" s="17"/>
      <c r="AG4377" s="17"/>
      <c r="AH4377" s="17"/>
      <c r="AI4377" s="17"/>
      <c r="AJ4377" s="17"/>
      <c r="AK4377" s="17"/>
      <c r="AL4377" s="17"/>
      <c r="AM4377" s="17"/>
      <c r="AN4377" s="17"/>
      <c r="AO4377" s="17"/>
    </row>
    <row r="4378" spans="1:41" s="17" customFormat="1" ht="30.75" hidden="1" customHeight="1" outlineLevel="1" x14ac:dyDescent="0.25">
      <c r="A4378" s="20">
        <v>6692</v>
      </c>
      <c r="B4378" s="8" t="s">
        <v>535</v>
      </c>
      <c r="C4378" s="28" t="s">
        <v>300</v>
      </c>
      <c r="D4378" s="29">
        <v>2019</v>
      </c>
      <c r="E4378" s="20"/>
      <c r="F4378" s="29">
        <v>1</v>
      </c>
      <c r="G4378" s="29">
        <v>150</v>
      </c>
      <c r="H4378" s="29">
        <v>308</v>
      </c>
    </row>
    <row r="4379" spans="1:41" s="17" customFormat="1" ht="30" hidden="1" customHeight="1" outlineLevel="1" x14ac:dyDescent="0.25">
      <c r="A4379" s="20">
        <v>2620</v>
      </c>
      <c r="B4379" s="8" t="s">
        <v>535</v>
      </c>
      <c r="C4379" s="28" t="s">
        <v>1665</v>
      </c>
      <c r="D4379" s="29">
        <v>2019</v>
      </c>
      <c r="E4379" s="20"/>
      <c r="F4379" s="29">
        <v>1</v>
      </c>
      <c r="G4379" s="29">
        <v>63</v>
      </c>
      <c r="H4379" s="29">
        <v>676</v>
      </c>
    </row>
    <row r="4380" spans="1:41" s="17" customFormat="1" ht="30" hidden="1" customHeight="1" outlineLevel="1" x14ac:dyDescent="0.25">
      <c r="A4380" s="20">
        <v>805</v>
      </c>
      <c r="B4380" s="8" t="s">
        <v>535</v>
      </c>
      <c r="C4380" s="28" t="s">
        <v>804</v>
      </c>
      <c r="D4380" s="29">
        <v>2019</v>
      </c>
      <c r="E4380" s="20"/>
      <c r="F4380" s="29">
        <v>1</v>
      </c>
      <c r="G4380" s="29">
        <v>45</v>
      </c>
      <c r="H4380" s="29">
        <v>567</v>
      </c>
    </row>
    <row r="4381" spans="1:41" s="17" customFormat="1" ht="30" hidden="1" customHeight="1" outlineLevel="1" x14ac:dyDescent="0.25">
      <c r="A4381" s="20">
        <v>2062</v>
      </c>
      <c r="B4381" s="8" t="s">
        <v>535</v>
      </c>
      <c r="C4381" s="28" t="s">
        <v>1700</v>
      </c>
      <c r="D4381" s="29">
        <v>2019</v>
      </c>
      <c r="E4381" s="20"/>
      <c r="F4381" s="29">
        <v>1</v>
      </c>
      <c r="G4381" s="29">
        <v>150</v>
      </c>
      <c r="H4381" s="29">
        <v>637.48500000000001</v>
      </c>
    </row>
    <row r="4382" spans="1:41" s="17" customFormat="1" ht="30" hidden="1" customHeight="1" outlineLevel="1" x14ac:dyDescent="0.25">
      <c r="A4382" s="20">
        <v>4032</v>
      </c>
      <c r="B4382" s="8" t="s">
        <v>535</v>
      </c>
      <c r="C4382" s="28" t="s">
        <v>1127</v>
      </c>
      <c r="D4382" s="29">
        <v>2019</v>
      </c>
      <c r="E4382" s="20"/>
      <c r="F4382" s="29">
        <v>1</v>
      </c>
      <c r="G4382" s="29">
        <v>75</v>
      </c>
      <c r="H4382" s="29">
        <v>477.83100000000002</v>
      </c>
    </row>
    <row r="4383" spans="1:41" s="17" customFormat="1" ht="30" hidden="1" customHeight="1" outlineLevel="1" x14ac:dyDescent="0.25">
      <c r="A4383" s="20">
        <v>3700</v>
      </c>
      <c r="B4383" s="8" t="s">
        <v>535</v>
      </c>
      <c r="C4383" s="28" t="s">
        <v>1670</v>
      </c>
      <c r="D4383" s="29">
        <v>2019</v>
      </c>
      <c r="E4383" s="20"/>
      <c r="F4383" s="29">
        <v>1</v>
      </c>
      <c r="G4383" s="29">
        <v>40</v>
      </c>
      <c r="H4383" s="29">
        <v>611.9</v>
      </c>
    </row>
    <row r="4384" spans="1:41" s="17" customFormat="1" ht="30" hidden="1" customHeight="1" outlineLevel="1" x14ac:dyDescent="0.25">
      <c r="A4384" s="20">
        <v>1826</v>
      </c>
      <c r="B4384" s="8" t="s">
        <v>535</v>
      </c>
      <c r="C4384" s="28" t="s">
        <v>1019</v>
      </c>
      <c r="D4384" s="29">
        <v>2020</v>
      </c>
      <c r="E4384" s="20"/>
      <c r="F4384" s="29">
        <v>1</v>
      </c>
      <c r="G4384" s="29">
        <v>65</v>
      </c>
      <c r="H4384" s="29">
        <v>489</v>
      </c>
    </row>
    <row r="4385" spans="1:8" s="17" customFormat="1" ht="30" hidden="1" customHeight="1" outlineLevel="1" x14ac:dyDescent="0.25">
      <c r="A4385" s="20">
        <v>1823</v>
      </c>
      <c r="B4385" s="8" t="s">
        <v>535</v>
      </c>
      <c r="C4385" s="28" t="s">
        <v>1840</v>
      </c>
      <c r="D4385" s="29">
        <v>2020</v>
      </c>
      <c r="E4385" s="20"/>
      <c r="F4385" s="29">
        <v>1</v>
      </c>
      <c r="G4385" s="29">
        <v>100</v>
      </c>
      <c r="H4385" s="29">
        <v>704</v>
      </c>
    </row>
    <row r="4386" spans="1:8" s="17" customFormat="1" ht="30" hidden="1" customHeight="1" outlineLevel="1" x14ac:dyDescent="0.25">
      <c r="A4386" s="20">
        <v>1825</v>
      </c>
      <c r="B4386" s="8" t="s">
        <v>535</v>
      </c>
      <c r="C4386" s="28" t="s">
        <v>863</v>
      </c>
      <c r="D4386" s="29">
        <v>2020</v>
      </c>
      <c r="E4386" s="20"/>
      <c r="F4386" s="29">
        <v>1</v>
      </c>
      <c r="G4386" s="29">
        <v>45</v>
      </c>
      <c r="H4386" s="29">
        <v>565</v>
      </c>
    </row>
    <row r="4387" spans="1:8" s="17" customFormat="1" ht="30" hidden="1" customHeight="1" outlineLevel="1" x14ac:dyDescent="0.25">
      <c r="A4387" s="20">
        <v>188</v>
      </c>
      <c r="B4387" s="8" t="s">
        <v>535</v>
      </c>
      <c r="C4387" s="28" t="s">
        <v>865</v>
      </c>
      <c r="D4387" s="29">
        <v>2020</v>
      </c>
      <c r="E4387" s="20"/>
      <c r="F4387" s="29">
        <v>1</v>
      </c>
      <c r="G4387" s="29">
        <v>60</v>
      </c>
      <c r="H4387" s="29">
        <v>783</v>
      </c>
    </row>
    <row r="4388" spans="1:8" s="17" customFormat="1" ht="30" hidden="1" customHeight="1" outlineLevel="1" x14ac:dyDescent="0.25">
      <c r="A4388" s="20">
        <v>187</v>
      </c>
      <c r="B4388" s="8" t="s">
        <v>535</v>
      </c>
      <c r="C4388" s="28" t="s">
        <v>1848</v>
      </c>
      <c r="D4388" s="29">
        <v>2020</v>
      </c>
      <c r="E4388" s="20"/>
      <c r="F4388" s="29">
        <v>1</v>
      </c>
      <c r="G4388" s="29">
        <v>5</v>
      </c>
      <c r="H4388" s="29">
        <v>632</v>
      </c>
    </row>
    <row r="4389" spans="1:8" s="17" customFormat="1" ht="30" hidden="1" customHeight="1" outlineLevel="1" x14ac:dyDescent="0.25">
      <c r="A4389" s="20">
        <v>1824</v>
      </c>
      <c r="B4389" s="8" t="s">
        <v>535</v>
      </c>
      <c r="C4389" s="28" t="s">
        <v>871</v>
      </c>
      <c r="D4389" s="29">
        <v>2020</v>
      </c>
      <c r="E4389" s="20"/>
      <c r="F4389" s="29">
        <v>1</v>
      </c>
      <c r="G4389" s="29">
        <v>15</v>
      </c>
      <c r="H4389" s="29">
        <v>627</v>
      </c>
    </row>
    <row r="4390" spans="1:8" s="17" customFormat="1" ht="30" hidden="1" customHeight="1" outlineLevel="1" x14ac:dyDescent="0.25">
      <c r="A4390" s="20">
        <v>516</v>
      </c>
      <c r="B4390" s="8" t="s">
        <v>535</v>
      </c>
      <c r="C4390" s="28" t="s">
        <v>873</v>
      </c>
      <c r="D4390" s="29">
        <v>2020</v>
      </c>
      <c r="E4390" s="20"/>
      <c r="F4390" s="29">
        <v>1</v>
      </c>
      <c r="G4390" s="29">
        <v>205</v>
      </c>
      <c r="H4390" s="29">
        <v>708</v>
      </c>
    </row>
    <row r="4391" spans="1:8" s="17" customFormat="1" ht="30" hidden="1" customHeight="1" outlineLevel="1" x14ac:dyDescent="0.25">
      <c r="A4391" s="20">
        <v>1761</v>
      </c>
      <c r="B4391" s="8" t="s">
        <v>535</v>
      </c>
      <c r="C4391" s="28" t="s">
        <v>878</v>
      </c>
      <c r="D4391" s="29">
        <v>2020</v>
      </c>
      <c r="E4391" s="20"/>
      <c r="F4391" s="29">
        <v>1</v>
      </c>
      <c r="G4391" s="29">
        <v>100</v>
      </c>
      <c r="H4391" s="29">
        <v>905.62099999999998</v>
      </c>
    </row>
    <row r="4392" spans="1:8" s="17" customFormat="1" ht="30" hidden="1" customHeight="1" outlineLevel="1" x14ac:dyDescent="0.25">
      <c r="A4392" s="20">
        <v>240</v>
      </c>
      <c r="B4392" s="8" t="s">
        <v>535</v>
      </c>
      <c r="C4392" s="28" t="s">
        <v>885</v>
      </c>
      <c r="D4392" s="29">
        <v>2020</v>
      </c>
      <c r="E4392" s="20"/>
      <c r="F4392" s="29">
        <v>1</v>
      </c>
      <c r="G4392" s="29">
        <v>172.5</v>
      </c>
      <c r="H4392" s="29">
        <v>1065.825</v>
      </c>
    </row>
    <row r="4393" spans="1:8" s="17" customFormat="1" ht="30" hidden="1" customHeight="1" outlineLevel="1" x14ac:dyDescent="0.25">
      <c r="A4393" s="20">
        <v>1760</v>
      </c>
      <c r="B4393" s="8" t="s">
        <v>535</v>
      </c>
      <c r="C4393" s="28" t="s">
        <v>900</v>
      </c>
      <c r="D4393" s="29">
        <v>2020</v>
      </c>
      <c r="E4393" s="20"/>
      <c r="F4393" s="29">
        <v>1</v>
      </c>
      <c r="G4393" s="29">
        <v>150</v>
      </c>
      <c r="H4393" s="29">
        <v>788.31399999999996</v>
      </c>
    </row>
    <row r="4394" spans="1:8" s="17" customFormat="1" ht="30" hidden="1" customHeight="1" outlineLevel="1" x14ac:dyDescent="0.25">
      <c r="A4394" s="20">
        <v>1719</v>
      </c>
      <c r="B4394" s="8" t="s">
        <v>535</v>
      </c>
      <c r="C4394" s="28" t="s">
        <v>903</v>
      </c>
      <c r="D4394" s="29">
        <v>2020</v>
      </c>
      <c r="E4394" s="20"/>
      <c r="F4394" s="29">
        <v>1</v>
      </c>
      <c r="G4394" s="29">
        <v>100</v>
      </c>
      <c r="H4394" s="29">
        <v>526.11500000000001</v>
      </c>
    </row>
    <row r="4395" spans="1:8" s="17" customFormat="1" ht="30" hidden="1" customHeight="1" outlineLevel="1" x14ac:dyDescent="0.25">
      <c r="A4395" s="20">
        <v>1713</v>
      </c>
      <c r="B4395" s="8" t="s">
        <v>535</v>
      </c>
      <c r="C4395" s="28" t="s">
        <v>906</v>
      </c>
      <c r="D4395" s="29">
        <v>2020</v>
      </c>
      <c r="E4395" s="20"/>
      <c r="F4395" s="29">
        <v>1</v>
      </c>
      <c r="G4395" s="29">
        <v>150</v>
      </c>
      <c r="H4395" s="29">
        <v>1219.6500000000001</v>
      </c>
    </row>
    <row r="4396" spans="1:8" s="17" customFormat="1" ht="30" hidden="1" customHeight="1" outlineLevel="1" x14ac:dyDescent="0.25">
      <c r="A4396" s="20">
        <v>1704</v>
      </c>
      <c r="B4396" s="8" t="s">
        <v>535</v>
      </c>
      <c r="C4396" s="28" t="s">
        <v>1929</v>
      </c>
      <c r="D4396" s="29">
        <v>2020</v>
      </c>
      <c r="E4396" s="20"/>
      <c r="F4396" s="29">
        <v>2</v>
      </c>
      <c r="G4396" s="29">
        <v>1020</v>
      </c>
      <c r="H4396" s="29">
        <v>1635.704</v>
      </c>
    </row>
    <row r="4397" spans="1:8" s="17" customFormat="1" ht="30" hidden="1" customHeight="1" outlineLevel="1" x14ac:dyDescent="0.25">
      <c r="A4397" s="20">
        <v>1812</v>
      </c>
      <c r="B4397" s="8" t="s">
        <v>535</v>
      </c>
      <c r="C4397" s="28" t="s">
        <v>161</v>
      </c>
      <c r="D4397" s="29">
        <v>2020</v>
      </c>
      <c r="E4397" s="20"/>
      <c r="F4397" s="29">
        <v>1</v>
      </c>
      <c r="G4397" s="29">
        <v>150</v>
      </c>
      <c r="H4397" s="29">
        <v>479.69603000000001</v>
      </c>
    </row>
    <row r="4398" spans="1:8" s="17" customFormat="1" ht="30" hidden="1" customHeight="1" outlineLevel="1" x14ac:dyDescent="0.25">
      <c r="A4398" s="20">
        <v>460</v>
      </c>
      <c r="B4398" s="8" t="s">
        <v>535</v>
      </c>
      <c r="C4398" s="28" t="s">
        <v>162</v>
      </c>
      <c r="D4398" s="29">
        <v>2020</v>
      </c>
      <c r="E4398" s="20"/>
      <c r="F4398" s="29">
        <v>1</v>
      </c>
      <c r="G4398" s="29">
        <v>100</v>
      </c>
      <c r="H4398" s="29">
        <v>807.72766000000001</v>
      </c>
    </row>
    <row r="4399" spans="1:8" s="17" customFormat="1" ht="30" hidden="1" customHeight="1" outlineLevel="1" x14ac:dyDescent="0.25">
      <c r="A4399" s="20">
        <v>1626</v>
      </c>
      <c r="B4399" s="8" t="s">
        <v>535</v>
      </c>
      <c r="C4399" s="28" t="s">
        <v>212</v>
      </c>
      <c r="D4399" s="29">
        <v>2020</v>
      </c>
      <c r="E4399" s="20"/>
      <c r="F4399" s="29">
        <v>1</v>
      </c>
      <c r="G4399" s="29">
        <v>100</v>
      </c>
      <c r="H4399" s="29">
        <v>625.33389</v>
      </c>
    </row>
    <row r="4400" spans="1:8" s="17" customFormat="1" ht="30" hidden="1" customHeight="1" outlineLevel="1" x14ac:dyDescent="0.25">
      <c r="A4400" s="20">
        <v>1712</v>
      </c>
      <c r="B4400" s="8" t="s">
        <v>535</v>
      </c>
      <c r="C4400" s="28" t="s">
        <v>513</v>
      </c>
      <c r="D4400" s="29">
        <v>2020</v>
      </c>
      <c r="E4400" s="20"/>
      <c r="F4400" s="29">
        <v>1</v>
      </c>
      <c r="G4400" s="29">
        <v>93</v>
      </c>
      <c r="H4400" s="29">
        <v>670.98567000000003</v>
      </c>
    </row>
    <row r="4401" spans="1:41" s="17" customFormat="1" ht="30" hidden="1" customHeight="1" outlineLevel="1" x14ac:dyDescent="0.25">
      <c r="A4401" s="20" t="s">
        <v>1950</v>
      </c>
      <c r="B4401" s="8" t="s">
        <v>535</v>
      </c>
      <c r="C4401" s="28" t="s">
        <v>152</v>
      </c>
      <c r="D4401" s="29">
        <v>2020</v>
      </c>
      <c r="E4401" s="20"/>
      <c r="F4401" s="29">
        <v>1</v>
      </c>
      <c r="G4401" s="29">
        <v>150</v>
      </c>
      <c r="H4401" s="29">
        <v>490.26706999999999</v>
      </c>
    </row>
    <row r="4402" spans="1:41" s="17" customFormat="1" ht="30.75" hidden="1" customHeight="1" outlineLevel="1" x14ac:dyDescent="0.25">
      <c r="A4402" s="20">
        <v>741</v>
      </c>
      <c r="B4402" s="8" t="s">
        <v>535</v>
      </c>
      <c r="C4402" s="28" t="s">
        <v>483</v>
      </c>
      <c r="D4402" s="29">
        <v>2020</v>
      </c>
      <c r="E4402" s="20"/>
      <c r="F4402" s="29">
        <v>1</v>
      </c>
      <c r="G4402" s="29">
        <v>150</v>
      </c>
      <c r="H4402" s="29">
        <v>845</v>
      </c>
    </row>
    <row r="4403" spans="1:41" s="17" customFormat="1" ht="30.75" hidden="1" customHeight="1" outlineLevel="1" x14ac:dyDescent="0.25">
      <c r="A4403" s="20">
        <v>933</v>
      </c>
      <c r="B4403" s="8" t="s">
        <v>535</v>
      </c>
      <c r="C4403" s="28" t="s">
        <v>484</v>
      </c>
      <c r="D4403" s="29">
        <v>2020</v>
      </c>
      <c r="E4403" s="20"/>
      <c r="F4403" s="29">
        <v>1</v>
      </c>
      <c r="G4403" s="29">
        <v>150</v>
      </c>
      <c r="H4403" s="29">
        <v>831</v>
      </c>
    </row>
    <row r="4404" spans="1:41" s="17" customFormat="1" ht="30.75" hidden="1" customHeight="1" outlineLevel="1" x14ac:dyDescent="0.25">
      <c r="A4404" s="20">
        <v>299</v>
      </c>
      <c r="B4404" s="8" t="s">
        <v>535</v>
      </c>
      <c r="C4404" s="28" t="s">
        <v>403</v>
      </c>
      <c r="D4404" s="29">
        <v>2020</v>
      </c>
      <c r="E4404" s="20"/>
      <c r="F4404" s="29">
        <v>1</v>
      </c>
      <c r="G4404" s="29">
        <v>150</v>
      </c>
      <c r="H4404" s="29">
        <v>706.73199999999997</v>
      </c>
    </row>
    <row r="4405" spans="1:41" s="17" customFormat="1" ht="33.75" hidden="1" customHeight="1" outlineLevel="1" x14ac:dyDescent="0.25">
      <c r="A4405" s="66">
        <v>1304</v>
      </c>
      <c r="B4405" s="8" t="s">
        <v>535</v>
      </c>
      <c r="C4405" s="28" t="s">
        <v>2647</v>
      </c>
      <c r="D4405" s="29">
        <v>2021</v>
      </c>
      <c r="E4405" s="20"/>
      <c r="F4405" s="29">
        <v>1</v>
      </c>
      <c r="G4405" s="29">
        <v>150</v>
      </c>
      <c r="H4405" s="29">
        <v>636</v>
      </c>
    </row>
    <row r="4406" spans="1:41" s="17" customFormat="1" ht="33.75" hidden="1" customHeight="1" outlineLevel="1" x14ac:dyDescent="0.25">
      <c r="A4406" s="66">
        <v>3838</v>
      </c>
      <c r="B4406" s="8" t="s">
        <v>535</v>
      </c>
      <c r="C4406" s="28" t="s">
        <v>2648</v>
      </c>
      <c r="D4406" s="29">
        <v>2021</v>
      </c>
      <c r="E4406" s="20"/>
      <c r="F4406" s="29">
        <v>1</v>
      </c>
      <c r="G4406" s="29">
        <v>60.75</v>
      </c>
      <c r="H4406" s="29">
        <v>592</v>
      </c>
    </row>
    <row r="4407" spans="1:41" s="17" customFormat="1" ht="33.75" hidden="1" customHeight="1" outlineLevel="1" x14ac:dyDescent="0.25">
      <c r="A4407" s="66">
        <v>157</v>
      </c>
      <c r="B4407" s="8" t="s">
        <v>535</v>
      </c>
      <c r="C4407" s="28" t="s">
        <v>2865</v>
      </c>
      <c r="D4407" s="29">
        <v>2021</v>
      </c>
      <c r="E4407" s="20"/>
      <c r="F4407" s="29">
        <v>1</v>
      </c>
      <c r="G4407" s="29">
        <v>15</v>
      </c>
      <c r="H4407" s="29">
        <v>935</v>
      </c>
    </row>
    <row r="4408" spans="1:41" s="17" customFormat="1" ht="33.75" hidden="1" customHeight="1" outlineLevel="1" x14ac:dyDescent="0.25">
      <c r="A4408" s="66">
        <v>1190</v>
      </c>
      <c r="B4408" s="8" t="s">
        <v>535</v>
      </c>
      <c r="C4408" s="28" t="s">
        <v>2135</v>
      </c>
      <c r="D4408" s="29">
        <v>2021</v>
      </c>
      <c r="E4408" s="20"/>
      <c r="F4408" s="29">
        <v>1</v>
      </c>
      <c r="G4408" s="29">
        <v>150</v>
      </c>
      <c r="H4408" s="29">
        <v>552.60487000000001</v>
      </c>
    </row>
    <row r="4409" spans="1:41" s="17" customFormat="1" ht="33.75" hidden="1" customHeight="1" outlineLevel="1" x14ac:dyDescent="0.25">
      <c r="A4409" s="66">
        <v>3802</v>
      </c>
      <c r="B4409" s="8" t="s">
        <v>535</v>
      </c>
      <c r="C4409" s="28" t="s">
        <v>2161</v>
      </c>
      <c r="D4409" s="29">
        <v>2021</v>
      </c>
      <c r="E4409" s="20"/>
      <c r="F4409" s="29">
        <v>1</v>
      </c>
      <c r="G4409" s="29">
        <v>135</v>
      </c>
      <c r="H4409" s="29">
        <v>618.51400000000001</v>
      </c>
    </row>
    <row r="4410" spans="1:41" s="17" customFormat="1" ht="33.75" hidden="1" customHeight="1" outlineLevel="1" x14ac:dyDescent="0.25">
      <c r="A4410" s="66">
        <v>1181</v>
      </c>
      <c r="B4410" s="8" t="s">
        <v>535</v>
      </c>
      <c r="C4410" s="28" t="s">
        <v>2174</v>
      </c>
      <c r="D4410" s="29">
        <v>2021</v>
      </c>
      <c r="E4410" s="20"/>
      <c r="F4410" s="29">
        <v>1</v>
      </c>
      <c r="G4410" s="29">
        <v>100</v>
      </c>
      <c r="H4410" s="29">
        <v>628.12099999999998</v>
      </c>
    </row>
    <row r="4411" spans="1:41" s="17" customFormat="1" ht="33.75" hidden="1" customHeight="1" outlineLevel="1" x14ac:dyDescent="0.25">
      <c r="A4411" s="67">
        <v>9327</v>
      </c>
      <c r="B4411" s="8" t="s">
        <v>535</v>
      </c>
      <c r="C4411" s="28" t="s">
        <v>2441</v>
      </c>
      <c r="D4411" s="29">
        <v>2021</v>
      </c>
      <c r="E4411" s="20"/>
      <c r="F4411" s="29">
        <v>1</v>
      </c>
      <c r="G4411" s="29">
        <v>15</v>
      </c>
      <c r="H4411" s="29">
        <v>29</v>
      </c>
    </row>
    <row r="4412" spans="1:41" s="17" customFormat="1" ht="33.75" hidden="1" customHeight="1" outlineLevel="1" x14ac:dyDescent="0.25">
      <c r="A4412" s="67">
        <v>9671</v>
      </c>
      <c r="B4412" s="8" t="s">
        <v>535</v>
      </c>
      <c r="C4412" s="28" t="s">
        <v>2671</v>
      </c>
      <c r="D4412" s="29">
        <v>2021</v>
      </c>
      <c r="E4412" s="20"/>
      <c r="F4412" s="29">
        <v>1</v>
      </c>
      <c r="G4412" s="29">
        <v>150</v>
      </c>
      <c r="H4412" s="29">
        <v>768</v>
      </c>
    </row>
    <row r="4413" spans="1:41" s="17" customFormat="1" ht="31.5" collapsed="1" x14ac:dyDescent="0.25">
      <c r="A4413" s="20"/>
      <c r="B4413" s="84" t="s">
        <v>537</v>
      </c>
      <c r="C4413" s="99" t="s">
        <v>4071</v>
      </c>
      <c r="D4413" s="92"/>
      <c r="E4413" s="93" t="s">
        <v>524</v>
      </c>
      <c r="F4413" s="92"/>
      <c r="G4413" s="92"/>
      <c r="H4413" s="92"/>
    </row>
    <row r="4414" spans="1:41" s="18" customFormat="1" ht="16.5" customHeight="1" x14ac:dyDescent="0.25">
      <c r="A4414" s="20"/>
      <c r="B4414" s="9" t="s">
        <v>537</v>
      </c>
      <c r="C4414" s="10" t="s">
        <v>1941</v>
      </c>
      <c r="D4414" s="25">
        <v>2019</v>
      </c>
      <c r="E4414" s="22"/>
      <c r="F4414" s="9">
        <v>0</v>
      </c>
      <c r="G4414" s="9">
        <v>0</v>
      </c>
      <c r="H4414" s="9">
        <v>0</v>
      </c>
      <c r="I4414" s="17"/>
      <c r="J4414" s="17"/>
      <c r="K4414" s="17"/>
      <c r="L4414" s="17"/>
      <c r="M4414" s="17"/>
      <c r="N4414" s="17"/>
      <c r="O4414" s="17"/>
      <c r="P4414" s="17"/>
      <c r="Q4414" s="17"/>
      <c r="R4414" s="17"/>
      <c r="S4414" s="17"/>
      <c r="T4414" s="17"/>
      <c r="U4414" s="17"/>
      <c r="V4414" s="17"/>
      <c r="W4414" s="17"/>
      <c r="X4414" s="17"/>
      <c r="Y4414" s="17"/>
      <c r="Z4414" s="17"/>
      <c r="AA4414" s="17"/>
      <c r="AB4414" s="17"/>
      <c r="AC4414" s="17"/>
      <c r="AD4414" s="17"/>
      <c r="AE4414" s="17"/>
      <c r="AF4414" s="17"/>
      <c r="AG4414" s="17"/>
      <c r="AH4414" s="17"/>
      <c r="AI4414" s="17"/>
      <c r="AJ4414" s="17"/>
      <c r="AK4414" s="17"/>
      <c r="AL4414" s="17"/>
      <c r="AM4414" s="17"/>
      <c r="AN4414" s="17"/>
      <c r="AO4414" s="17"/>
    </row>
    <row r="4415" spans="1:41" s="18" customFormat="1" ht="16.5" customHeight="1" x14ac:dyDescent="0.25">
      <c r="A4415" s="20"/>
      <c r="B4415" s="9" t="s">
        <v>537</v>
      </c>
      <c r="C4415" s="10" t="s">
        <v>1941</v>
      </c>
      <c r="D4415" s="25">
        <v>2020</v>
      </c>
      <c r="E4415" s="22"/>
      <c r="F4415" s="9">
        <f>F4417</f>
        <v>1</v>
      </c>
      <c r="G4415" s="9">
        <f t="shared" ref="G4415:H4415" si="22">G4417</f>
        <v>150</v>
      </c>
      <c r="H4415" s="9">
        <f t="shared" si="22"/>
        <v>735</v>
      </c>
      <c r="I4415" s="17"/>
      <c r="J4415" s="17"/>
      <c r="K4415" s="17"/>
      <c r="L4415" s="17"/>
      <c r="M4415" s="17"/>
      <c r="N4415" s="17"/>
      <c r="O4415" s="17"/>
      <c r="P4415" s="17"/>
      <c r="Q4415" s="17"/>
      <c r="R4415" s="17"/>
      <c r="S4415" s="17"/>
      <c r="T4415" s="17"/>
      <c r="U4415" s="17"/>
      <c r="V4415" s="17"/>
      <c r="W4415" s="17"/>
      <c r="X4415" s="17"/>
      <c r="Y4415" s="17"/>
      <c r="Z4415" s="17"/>
      <c r="AA4415" s="17"/>
      <c r="AB4415" s="17"/>
      <c r="AC4415" s="17"/>
      <c r="AD4415" s="17"/>
      <c r="AE4415" s="17"/>
      <c r="AF4415" s="17"/>
      <c r="AG4415" s="17"/>
      <c r="AH4415" s="17"/>
      <c r="AI4415" s="17"/>
      <c r="AJ4415" s="17"/>
      <c r="AK4415" s="17"/>
      <c r="AL4415" s="17"/>
      <c r="AM4415" s="17"/>
      <c r="AN4415" s="17"/>
      <c r="AO4415" s="17"/>
    </row>
    <row r="4416" spans="1:41" s="37" customFormat="1" ht="16.5" customHeight="1" x14ac:dyDescent="0.25">
      <c r="A4416" s="20"/>
      <c r="B4416" s="9" t="s">
        <v>537</v>
      </c>
      <c r="C4416" s="10" t="s">
        <v>1941</v>
      </c>
      <c r="D4416" s="25">
        <v>2021</v>
      </c>
      <c r="E4416" s="22"/>
      <c r="F4416" s="9">
        <f>SUM(F4418:F4418)</f>
        <v>0</v>
      </c>
      <c r="G4416" s="9">
        <f>SUM(G4418:G4418)</f>
        <v>0</v>
      </c>
      <c r="H4416" s="9">
        <f>SUM(H4418:H4418)</f>
        <v>0</v>
      </c>
      <c r="I4416" s="17"/>
      <c r="J4416" s="17"/>
      <c r="K4416" s="17"/>
      <c r="L4416" s="17"/>
      <c r="M4416" s="17"/>
      <c r="N4416" s="17"/>
      <c r="O4416" s="17"/>
      <c r="P4416" s="17"/>
      <c r="Q4416" s="17"/>
      <c r="R4416" s="17"/>
      <c r="S4416" s="17"/>
      <c r="T4416" s="17"/>
      <c r="U4416" s="17"/>
      <c r="V4416" s="17"/>
      <c r="W4416" s="17"/>
      <c r="X4416" s="17"/>
      <c r="Y4416" s="17"/>
      <c r="Z4416" s="17"/>
      <c r="AA4416" s="17"/>
      <c r="AB4416" s="17"/>
      <c r="AC4416" s="17"/>
      <c r="AD4416" s="17"/>
      <c r="AE4416" s="17"/>
      <c r="AF4416" s="17"/>
      <c r="AG4416" s="17"/>
      <c r="AH4416" s="17"/>
      <c r="AI4416" s="17"/>
      <c r="AJ4416" s="17"/>
      <c r="AK4416" s="17"/>
      <c r="AL4416" s="17"/>
      <c r="AM4416" s="17"/>
      <c r="AN4416" s="17"/>
      <c r="AO4416" s="17"/>
    </row>
    <row r="4417" spans="1:41" s="17" customFormat="1" ht="117.75" hidden="1" customHeight="1" outlineLevel="1" x14ac:dyDescent="0.25">
      <c r="A4417" s="20">
        <v>934</v>
      </c>
      <c r="B4417" s="8" t="s">
        <v>537</v>
      </c>
      <c r="C4417" s="28" t="s">
        <v>394</v>
      </c>
      <c r="D4417" s="29">
        <v>2020</v>
      </c>
      <c r="E4417" s="20"/>
      <c r="F4417" s="8">
        <v>1</v>
      </c>
      <c r="G4417" s="8">
        <v>150</v>
      </c>
      <c r="H4417" s="8">
        <v>735</v>
      </c>
    </row>
    <row r="4418" spans="1:41" s="17" customFormat="1" ht="15.75" hidden="1" outlineLevel="1" x14ac:dyDescent="0.25">
      <c r="A4418" s="20"/>
      <c r="B4418" s="8" t="s">
        <v>537</v>
      </c>
      <c r="C4418" s="28"/>
      <c r="D4418" s="29">
        <v>2021</v>
      </c>
      <c r="E4418" s="20"/>
      <c r="F4418" s="8"/>
      <c r="G4418" s="8"/>
      <c r="H4418" s="8"/>
    </row>
    <row r="4419" spans="1:41" s="17" customFormat="1" ht="31.5" collapsed="1" x14ac:dyDescent="0.25">
      <c r="A4419" s="20"/>
      <c r="B4419" s="97" t="s">
        <v>538</v>
      </c>
      <c r="C4419" s="98" t="s">
        <v>4072</v>
      </c>
      <c r="D4419" s="96"/>
      <c r="E4419" s="101" t="s">
        <v>524</v>
      </c>
      <c r="F4419" s="97"/>
      <c r="G4419" s="97"/>
      <c r="H4419" s="97"/>
    </row>
    <row r="4420" spans="1:41" s="18" customFormat="1" ht="16.5" customHeight="1" x14ac:dyDescent="0.25">
      <c r="A4420" s="20"/>
      <c r="B4420" s="13" t="s">
        <v>538</v>
      </c>
      <c r="C4420" s="14" t="s">
        <v>1941</v>
      </c>
      <c r="D4420" s="26">
        <v>2019</v>
      </c>
      <c r="E4420" s="24"/>
      <c r="F4420" s="13">
        <f ca="1">SUMIF($D$4423:$H$4430,$D$4420,$F$4423:$F$4430)</f>
        <v>2</v>
      </c>
      <c r="G4420" s="13">
        <f ca="1">SUMIF($D$4423:$H$4430,$D$4420,$G$4423:$G$4430)</f>
        <v>355</v>
      </c>
      <c r="H4420" s="13">
        <f ca="1">SUMIF($D$4423:$H$4430,$D$4420,$H$4423:$H$4430)</f>
        <v>1047.7850000000001</v>
      </c>
      <c r="I4420" s="17"/>
      <c r="J4420" s="17"/>
      <c r="K4420" s="17"/>
      <c r="L4420" s="17"/>
      <c r="M4420" s="17"/>
      <c r="N4420" s="17"/>
      <c r="O4420" s="17"/>
      <c r="P4420" s="17"/>
      <c r="Q4420" s="17"/>
      <c r="R4420" s="17"/>
      <c r="S4420" s="17"/>
      <c r="T4420" s="17"/>
      <c r="U4420" s="17"/>
      <c r="V4420" s="17"/>
      <c r="W4420" s="17"/>
      <c r="X4420" s="17"/>
      <c r="Y4420" s="17"/>
      <c r="Z4420" s="17"/>
      <c r="AA4420" s="17"/>
      <c r="AB4420" s="17"/>
      <c r="AC4420" s="17"/>
      <c r="AD4420" s="17"/>
      <c r="AE4420" s="17"/>
      <c r="AF4420" s="17"/>
      <c r="AG4420" s="17"/>
      <c r="AH4420" s="17"/>
      <c r="AI4420" s="17"/>
      <c r="AJ4420" s="17"/>
      <c r="AK4420" s="17"/>
      <c r="AL4420" s="17"/>
      <c r="AM4420" s="17"/>
      <c r="AN4420" s="17"/>
      <c r="AO4420" s="17"/>
    </row>
    <row r="4421" spans="1:41" s="18" customFormat="1" ht="16.5" customHeight="1" x14ac:dyDescent="0.25">
      <c r="A4421" s="20"/>
      <c r="B4421" s="13" t="s">
        <v>538</v>
      </c>
      <c r="C4421" s="14" t="s">
        <v>1941</v>
      </c>
      <c r="D4421" s="26">
        <v>2020</v>
      </c>
      <c r="E4421" s="24"/>
      <c r="F4421" s="13">
        <f ca="1">SUMIF($D$4423:$H$4430,$D$4421,$F$4423:$F$4430)</f>
        <v>5</v>
      </c>
      <c r="G4421" s="13">
        <f ca="1">SUMIF($D$4423:$H$4430,$D$4421,$G$4423:$G$4430)</f>
        <v>1175</v>
      </c>
      <c r="H4421" s="16">
        <f ca="1">SUMIF($D$4423:$H$4430,$D$4421,$H$4423:$H$4430)</f>
        <v>3025.2265299999999</v>
      </c>
      <c r="I4421" s="17"/>
      <c r="J4421" s="17"/>
      <c r="K4421" s="17"/>
      <c r="L4421" s="17"/>
      <c r="M4421" s="17"/>
      <c r="N4421" s="17"/>
      <c r="O4421" s="17"/>
      <c r="P4421" s="17"/>
      <c r="Q4421" s="17"/>
      <c r="R4421" s="17"/>
      <c r="S4421" s="17"/>
      <c r="T4421" s="17"/>
      <c r="U4421" s="17"/>
      <c r="V4421" s="17"/>
      <c r="W4421" s="17"/>
      <c r="X4421" s="17"/>
      <c r="Y4421" s="17"/>
      <c r="Z4421" s="17"/>
      <c r="AA4421" s="17"/>
      <c r="AB4421" s="17"/>
      <c r="AC4421" s="17"/>
      <c r="AD4421" s="17"/>
      <c r="AE4421" s="17"/>
      <c r="AF4421" s="17"/>
      <c r="AG4421" s="17"/>
      <c r="AH4421" s="17"/>
      <c r="AI4421" s="17"/>
      <c r="AJ4421" s="17"/>
      <c r="AK4421" s="17"/>
      <c r="AL4421" s="17"/>
      <c r="AM4421" s="17"/>
      <c r="AN4421" s="17"/>
      <c r="AO4421" s="17"/>
    </row>
    <row r="4422" spans="1:41" s="37" customFormat="1" ht="16.5" customHeight="1" x14ac:dyDescent="0.25">
      <c r="A4422" s="20"/>
      <c r="B4422" s="13" t="s">
        <v>538</v>
      </c>
      <c r="C4422" s="14" t="s">
        <v>1941</v>
      </c>
      <c r="D4422" s="26">
        <v>2021</v>
      </c>
      <c r="E4422" s="24"/>
      <c r="F4422" s="13">
        <f ca="1">SUMIF($D$4423:$H$4430,$D$4422,$F$4423:$F$4430)</f>
        <v>0</v>
      </c>
      <c r="G4422" s="13">
        <f ca="1">SUMIF($D$4423:$H$4430,$D$4422,$G$4423:$G$4430)</f>
        <v>0</v>
      </c>
      <c r="H4422" s="13">
        <f ca="1">SUMIF($D$4423:$H$4430,$D$4422,$H$4423:$H$4430)</f>
        <v>0</v>
      </c>
      <c r="I4422" s="17"/>
      <c r="J4422" s="17"/>
      <c r="K4422" s="17"/>
      <c r="L4422" s="17"/>
      <c r="M4422" s="17"/>
      <c r="N4422" s="17"/>
      <c r="O4422" s="17"/>
      <c r="P4422" s="17"/>
      <c r="Q4422" s="17"/>
      <c r="R4422" s="17"/>
      <c r="S4422" s="17"/>
      <c r="T4422" s="17"/>
      <c r="U4422" s="17"/>
      <c r="V4422" s="17"/>
      <c r="W4422" s="17"/>
      <c r="X4422" s="17"/>
      <c r="Y4422" s="17"/>
      <c r="Z4422" s="17"/>
      <c r="AA4422" s="17"/>
      <c r="AB4422" s="17"/>
      <c r="AC4422" s="17"/>
      <c r="AD4422" s="17"/>
      <c r="AE4422" s="17"/>
      <c r="AF4422" s="17"/>
      <c r="AG4422" s="17"/>
      <c r="AH4422" s="17"/>
      <c r="AI4422" s="17"/>
      <c r="AJ4422" s="17"/>
      <c r="AK4422" s="17"/>
      <c r="AL4422" s="17"/>
      <c r="AM4422" s="17"/>
      <c r="AN4422" s="17"/>
      <c r="AO4422" s="17"/>
    </row>
    <row r="4423" spans="1:41" s="17" customFormat="1" ht="24" hidden="1" customHeight="1" outlineLevel="1" x14ac:dyDescent="0.25">
      <c r="A4423" s="20">
        <v>7136</v>
      </c>
      <c r="B4423" s="8" t="s">
        <v>538</v>
      </c>
      <c r="C4423" s="54" t="s">
        <v>1013</v>
      </c>
      <c r="D4423" s="29">
        <v>2019</v>
      </c>
      <c r="E4423" s="20"/>
      <c r="F4423" s="8">
        <v>1</v>
      </c>
      <c r="G4423" s="8">
        <v>70</v>
      </c>
      <c r="H4423" s="59">
        <v>266.05500000000001</v>
      </c>
    </row>
    <row r="4424" spans="1:41" s="17" customFormat="1" ht="24" hidden="1" customHeight="1" outlineLevel="1" x14ac:dyDescent="0.25">
      <c r="A4424" s="20">
        <v>841</v>
      </c>
      <c r="B4424" s="8" t="s">
        <v>538</v>
      </c>
      <c r="C4424" s="54" t="s">
        <v>819</v>
      </c>
      <c r="D4424" s="29">
        <v>2019</v>
      </c>
      <c r="E4424" s="20"/>
      <c r="F4424" s="8">
        <v>1</v>
      </c>
      <c r="G4424" s="8">
        <v>285</v>
      </c>
      <c r="H4424" s="59">
        <v>781.73</v>
      </c>
    </row>
    <row r="4425" spans="1:41" s="17" customFormat="1" ht="24" hidden="1" customHeight="1" outlineLevel="1" x14ac:dyDescent="0.25">
      <c r="A4425" s="20">
        <v>121</v>
      </c>
      <c r="B4425" s="8" t="s">
        <v>538</v>
      </c>
      <c r="C4425" s="54" t="s">
        <v>640</v>
      </c>
      <c r="D4425" s="29">
        <v>2020</v>
      </c>
      <c r="E4425" s="20"/>
      <c r="F4425" s="8">
        <v>1</v>
      </c>
      <c r="G4425" s="8">
        <v>150</v>
      </c>
      <c r="H4425" s="59">
        <v>585.51437999999996</v>
      </c>
    </row>
    <row r="4426" spans="1:41" s="17" customFormat="1" ht="24" hidden="1" customHeight="1" outlineLevel="1" x14ac:dyDescent="0.25">
      <c r="A4426" s="20">
        <v>1739</v>
      </c>
      <c r="B4426" s="8" t="s">
        <v>538</v>
      </c>
      <c r="C4426" s="54" t="s">
        <v>1031</v>
      </c>
      <c r="D4426" s="29">
        <v>2020</v>
      </c>
      <c r="E4426" s="20"/>
      <c r="F4426" s="8">
        <v>1</v>
      </c>
      <c r="G4426" s="8">
        <v>290</v>
      </c>
      <c r="H4426" s="59">
        <v>871.26599999999996</v>
      </c>
    </row>
    <row r="4427" spans="1:41" s="17" customFormat="1" ht="24" hidden="1" customHeight="1" outlineLevel="1" x14ac:dyDescent="0.25">
      <c r="A4427" s="20">
        <v>1735</v>
      </c>
      <c r="B4427" s="8" t="s">
        <v>538</v>
      </c>
      <c r="C4427" s="54" t="s">
        <v>1524</v>
      </c>
      <c r="D4427" s="29">
        <v>2020</v>
      </c>
      <c r="E4427" s="20"/>
      <c r="F4427" s="8">
        <v>1</v>
      </c>
      <c r="G4427" s="8">
        <v>300</v>
      </c>
      <c r="H4427" s="59">
        <v>360.10199999999998</v>
      </c>
    </row>
    <row r="4428" spans="1:41" s="17" customFormat="1" ht="24" hidden="1" customHeight="1" outlineLevel="1" x14ac:dyDescent="0.25">
      <c r="A4428" s="20">
        <v>1613</v>
      </c>
      <c r="B4428" s="8" t="s">
        <v>538</v>
      </c>
      <c r="C4428" s="54" t="s">
        <v>625</v>
      </c>
      <c r="D4428" s="29">
        <v>2020</v>
      </c>
      <c r="E4428" s="20"/>
      <c r="F4428" s="8">
        <v>1</v>
      </c>
      <c r="G4428" s="8">
        <v>150</v>
      </c>
      <c r="H4428" s="59">
        <v>336.60307</v>
      </c>
    </row>
    <row r="4429" spans="1:41" s="17" customFormat="1" ht="24" hidden="1" customHeight="1" outlineLevel="1" x14ac:dyDescent="0.25">
      <c r="A4429" s="20">
        <v>1770</v>
      </c>
      <c r="B4429" s="8" t="s">
        <v>538</v>
      </c>
      <c r="C4429" s="28" t="s">
        <v>164</v>
      </c>
      <c r="D4429" s="29">
        <v>2020</v>
      </c>
      <c r="E4429" s="20"/>
      <c r="F4429" s="8">
        <v>1</v>
      </c>
      <c r="G4429" s="8">
        <v>285</v>
      </c>
      <c r="H4429" s="8">
        <v>871.74108000000001</v>
      </c>
    </row>
    <row r="4430" spans="1:41" s="17" customFormat="1" ht="15.75" hidden="1" outlineLevel="1" x14ac:dyDescent="0.25">
      <c r="A4430" s="20"/>
      <c r="B4430" s="8" t="s">
        <v>538</v>
      </c>
      <c r="C4430" s="28"/>
      <c r="D4430" s="29">
        <v>2021</v>
      </c>
      <c r="E4430" s="20"/>
      <c r="F4430" s="8"/>
      <c r="G4430" s="8"/>
      <c r="H4430" s="8"/>
    </row>
    <row r="4431" spans="1:41" s="17" customFormat="1" ht="31.5" collapsed="1" x14ac:dyDescent="0.25">
      <c r="A4431" s="20"/>
      <c r="B4431" s="97" t="s">
        <v>538</v>
      </c>
      <c r="C4431" s="98" t="s">
        <v>4072</v>
      </c>
      <c r="D4431" s="96"/>
      <c r="E4431" s="97" t="s">
        <v>522</v>
      </c>
      <c r="F4431" s="96"/>
      <c r="G4431" s="96"/>
      <c r="H4431" s="96"/>
    </row>
    <row r="4432" spans="1:41" s="18" customFormat="1" ht="16.5" customHeight="1" x14ac:dyDescent="0.25">
      <c r="A4432" s="20"/>
      <c r="B4432" s="13" t="s">
        <v>538</v>
      </c>
      <c r="C4432" s="14" t="s">
        <v>1941</v>
      </c>
      <c r="D4432" s="26">
        <v>2019</v>
      </c>
      <c r="E4432" s="24"/>
      <c r="F4432" s="13">
        <f>F4435</f>
        <v>1</v>
      </c>
      <c r="G4432" s="13">
        <f t="shared" ref="G4432:H4433" si="23">G4435</f>
        <v>165</v>
      </c>
      <c r="H4432" s="16">
        <f t="shared" si="23"/>
        <v>562.74</v>
      </c>
      <c r="I4432" s="17"/>
      <c r="J4432" s="17"/>
      <c r="K4432" s="17"/>
      <c r="L4432" s="17"/>
      <c r="M4432" s="17"/>
      <c r="N4432" s="17"/>
      <c r="O4432" s="17"/>
      <c r="P4432" s="17"/>
      <c r="Q4432" s="17"/>
      <c r="R4432" s="17"/>
      <c r="S4432" s="17"/>
      <c r="T4432" s="17"/>
      <c r="U4432" s="17"/>
      <c r="V4432" s="17"/>
      <c r="W4432" s="17"/>
      <c r="X4432" s="17"/>
      <c r="Y4432" s="17"/>
      <c r="Z4432" s="17"/>
      <c r="AA4432" s="17"/>
      <c r="AB4432" s="17"/>
      <c r="AC4432" s="17"/>
      <c r="AD4432" s="17"/>
      <c r="AE4432" s="17"/>
      <c r="AF4432" s="17"/>
      <c r="AG4432" s="17"/>
      <c r="AH4432" s="17"/>
      <c r="AI4432" s="17"/>
      <c r="AJ4432" s="17"/>
      <c r="AK4432" s="17"/>
      <c r="AL4432" s="17"/>
      <c r="AM4432" s="17"/>
      <c r="AN4432" s="17"/>
      <c r="AO4432" s="17"/>
    </row>
    <row r="4433" spans="1:41" s="18" customFormat="1" ht="16.5" customHeight="1" x14ac:dyDescent="0.25">
      <c r="A4433" s="20"/>
      <c r="B4433" s="13" t="s">
        <v>538</v>
      </c>
      <c r="C4433" s="14" t="s">
        <v>1941</v>
      </c>
      <c r="D4433" s="26">
        <v>2020</v>
      </c>
      <c r="E4433" s="24"/>
      <c r="F4433" s="13">
        <f>F4436</f>
        <v>1</v>
      </c>
      <c r="G4433" s="13">
        <f t="shared" si="23"/>
        <v>300</v>
      </c>
      <c r="H4433" s="16">
        <f t="shared" si="23"/>
        <v>795.9</v>
      </c>
      <c r="I4433" s="17"/>
      <c r="J4433" s="17"/>
      <c r="K4433" s="17"/>
      <c r="L4433" s="17"/>
      <c r="M4433" s="17"/>
      <c r="N4433" s="17"/>
      <c r="O4433" s="17"/>
      <c r="P4433" s="17"/>
      <c r="Q4433" s="17"/>
      <c r="R4433" s="17"/>
      <c r="S4433" s="17"/>
      <c r="T4433" s="17"/>
      <c r="U4433" s="17"/>
      <c r="V4433" s="17"/>
      <c r="W4433" s="17"/>
      <c r="X4433" s="17"/>
      <c r="Y4433" s="17"/>
      <c r="Z4433" s="17"/>
      <c r="AA4433" s="17"/>
      <c r="AB4433" s="17"/>
      <c r="AC4433" s="17"/>
      <c r="AD4433" s="17"/>
      <c r="AE4433" s="17"/>
      <c r="AF4433" s="17"/>
      <c r="AG4433" s="17"/>
      <c r="AH4433" s="17"/>
      <c r="AI4433" s="17"/>
      <c r="AJ4433" s="17"/>
      <c r="AK4433" s="17"/>
      <c r="AL4433" s="17"/>
      <c r="AM4433" s="17"/>
      <c r="AN4433" s="17"/>
      <c r="AO4433" s="17"/>
    </row>
    <row r="4434" spans="1:41" s="37" customFormat="1" ht="16.5" customHeight="1" x14ac:dyDescent="0.25">
      <c r="A4434" s="20"/>
      <c r="B4434" s="13" t="s">
        <v>538</v>
      </c>
      <c r="C4434" s="14" t="s">
        <v>1941</v>
      </c>
      <c r="D4434" s="26">
        <v>2021</v>
      </c>
      <c r="E4434" s="24"/>
      <c r="F4434" s="13">
        <f>SUM(F4437:F4437)</f>
        <v>0</v>
      </c>
      <c r="G4434" s="13">
        <f>SUM(G4437:G4437)</f>
        <v>0</v>
      </c>
      <c r="H4434" s="13">
        <f>SUM(H4437:H4437)</f>
        <v>0</v>
      </c>
      <c r="I4434" s="17"/>
      <c r="J4434" s="17"/>
      <c r="K4434" s="17"/>
      <c r="L4434" s="17"/>
      <c r="M4434" s="17"/>
      <c r="N4434" s="17"/>
      <c r="O4434" s="17"/>
      <c r="P4434" s="17"/>
      <c r="Q4434" s="17"/>
      <c r="R4434" s="17"/>
      <c r="S4434" s="17"/>
      <c r="T4434" s="17"/>
      <c r="U4434" s="17"/>
      <c r="V4434" s="17"/>
      <c r="W4434" s="17"/>
      <c r="X4434" s="17"/>
      <c r="Y4434" s="17"/>
      <c r="Z4434" s="17"/>
      <c r="AA4434" s="17"/>
      <c r="AB4434" s="17"/>
      <c r="AC4434" s="17"/>
      <c r="AD4434" s="17"/>
      <c r="AE4434" s="17"/>
      <c r="AF4434" s="17"/>
      <c r="AG4434" s="17"/>
      <c r="AH4434" s="17"/>
      <c r="AI4434" s="17"/>
      <c r="AJ4434" s="17"/>
      <c r="AK4434" s="17"/>
      <c r="AL4434" s="17"/>
      <c r="AM4434" s="17"/>
      <c r="AN4434" s="17"/>
      <c r="AO4434" s="17"/>
    </row>
    <row r="4435" spans="1:41" s="17" customFormat="1" ht="63" hidden="1" outlineLevel="1" x14ac:dyDescent="0.25">
      <c r="A4435" s="20">
        <v>662</v>
      </c>
      <c r="B4435" s="8" t="s">
        <v>538</v>
      </c>
      <c r="C4435" s="28" t="s">
        <v>71</v>
      </c>
      <c r="D4435" s="29">
        <v>2019</v>
      </c>
      <c r="E4435" s="20"/>
      <c r="F4435" s="8">
        <v>1</v>
      </c>
      <c r="G4435" s="8">
        <v>165</v>
      </c>
      <c r="H4435" s="8">
        <v>562.74</v>
      </c>
    </row>
    <row r="4436" spans="1:41" s="17" customFormat="1" ht="63" hidden="1" outlineLevel="1" x14ac:dyDescent="0.25">
      <c r="A4436" s="20">
        <v>480</v>
      </c>
      <c r="B4436" s="8" t="s">
        <v>538</v>
      </c>
      <c r="C4436" s="28" t="s">
        <v>404</v>
      </c>
      <c r="D4436" s="29">
        <v>2020</v>
      </c>
      <c r="E4436" s="20"/>
      <c r="F4436" s="8">
        <v>1</v>
      </c>
      <c r="G4436" s="8">
        <v>300</v>
      </c>
      <c r="H4436" s="8">
        <v>795.9</v>
      </c>
    </row>
    <row r="4437" spans="1:41" s="17" customFormat="1" ht="15.75" hidden="1" outlineLevel="1" x14ac:dyDescent="0.25">
      <c r="A4437" s="20"/>
      <c r="B4437" s="8" t="s">
        <v>538</v>
      </c>
      <c r="C4437" s="28"/>
      <c r="D4437" s="29">
        <v>2021</v>
      </c>
      <c r="E4437" s="20"/>
      <c r="F4437" s="8"/>
      <c r="G4437" s="8"/>
      <c r="H4437" s="8"/>
    </row>
    <row r="4438" spans="1:41" s="17" customFormat="1" ht="31.5" collapsed="1" x14ac:dyDescent="0.25">
      <c r="A4438" s="20"/>
      <c r="B4438" s="84" t="s">
        <v>539</v>
      </c>
      <c r="C4438" s="99" t="s">
        <v>4073</v>
      </c>
      <c r="D4438" s="92"/>
      <c r="E4438" s="93" t="s">
        <v>524</v>
      </c>
      <c r="F4438" s="92"/>
      <c r="G4438" s="92"/>
      <c r="H4438" s="92"/>
    </row>
    <row r="4439" spans="1:41" s="18" customFormat="1" ht="16.5" customHeight="1" x14ac:dyDescent="0.25">
      <c r="A4439" s="20"/>
      <c r="B4439" s="9" t="s">
        <v>539</v>
      </c>
      <c r="C4439" s="10" t="s">
        <v>1941</v>
      </c>
      <c r="D4439" s="25">
        <v>2019</v>
      </c>
      <c r="E4439" s="22"/>
      <c r="F4439" s="9">
        <f ca="1">SUMIF($D$4442:$H$4472,$D$4439,$F$4442:$F$4472)</f>
        <v>16</v>
      </c>
      <c r="G4439" s="12">
        <f ca="1">SUMIF($D$4442:$H$4472,$D$4439,$G$4442:$G$4472)</f>
        <v>3611.42</v>
      </c>
      <c r="H4439" s="12">
        <f ca="1">SUMIF($D$4442:$H$4472,$D$4439,$H$4442:$H$4472)</f>
        <v>13802.118999999999</v>
      </c>
      <c r="I4439" s="17"/>
      <c r="J4439" s="17"/>
      <c r="K4439" s="17"/>
      <c r="L4439" s="17"/>
      <c r="M4439" s="17"/>
      <c r="N4439" s="17"/>
      <c r="O4439" s="17"/>
      <c r="P4439" s="17"/>
      <c r="Q4439" s="17"/>
      <c r="R4439" s="17"/>
      <c r="S4439" s="17"/>
      <c r="T4439" s="17"/>
      <c r="U4439" s="17"/>
      <c r="V4439" s="17"/>
      <c r="W4439" s="17"/>
      <c r="X4439" s="17"/>
      <c r="Y4439" s="17"/>
      <c r="Z4439" s="17"/>
      <c r="AA4439" s="17"/>
      <c r="AB4439" s="17"/>
      <c r="AC4439" s="17"/>
      <c r="AD4439" s="17"/>
      <c r="AE4439" s="17"/>
      <c r="AF4439" s="17"/>
      <c r="AG4439" s="17"/>
      <c r="AH4439" s="17"/>
      <c r="AI4439" s="17"/>
      <c r="AJ4439" s="17"/>
      <c r="AK4439" s="17"/>
      <c r="AL4439" s="17"/>
      <c r="AM4439" s="17"/>
      <c r="AN4439" s="17"/>
      <c r="AO4439" s="17"/>
    </row>
    <row r="4440" spans="1:41" s="18" customFormat="1" ht="16.5" customHeight="1" x14ac:dyDescent="0.25">
      <c r="A4440" s="20"/>
      <c r="B4440" s="9" t="s">
        <v>539</v>
      </c>
      <c r="C4440" s="10" t="s">
        <v>1941</v>
      </c>
      <c r="D4440" s="25">
        <v>2020</v>
      </c>
      <c r="E4440" s="22"/>
      <c r="F4440" s="9">
        <f ca="1">SUMIF($D$4442:$H$4472,$D$4440,$F$4442:$F$4472)</f>
        <v>9</v>
      </c>
      <c r="G4440" s="12">
        <f ca="1">SUMIF($D$4442:$H$4472,$D$4440,$G$4442:$G$4472)</f>
        <v>1895.3</v>
      </c>
      <c r="H4440" s="12">
        <f ca="1">SUMIF($D$4442:$H$4472,$D$4440,$H$4442:$H$4472)</f>
        <v>7964.7005400000007</v>
      </c>
      <c r="I4440" s="17"/>
      <c r="J4440" s="17"/>
      <c r="K4440" s="17"/>
      <c r="L4440" s="17"/>
      <c r="M4440" s="17"/>
      <c r="N4440" s="17"/>
      <c r="O4440" s="17"/>
      <c r="P4440" s="17"/>
      <c r="Q4440" s="17"/>
      <c r="R4440" s="17"/>
      <c r="S4440" s="17"/>
      <c r="T4440" s="17"/>
      <c r="U4440" s="17"/>
      <c r="V4440" s="17"/>
      <c r="W4440" s="17"/>
      <c r="X4440" s="17"/>
      <c r="Y4440" s="17"/>
      <c r="Z4440" s="17"/>
      <c r="AA4440" s="17"/>
      <c r="AB4440" s="17"/>
      <c r="AC4440" s="17"/>
      <c r="AD4440" s="17"/>
      <c r="AE4440" s="17"/>
      <c r="AF4440" s="17"/>
      <c r="AG4440" s="17"/>
      <c r="AH4440" s="17"/>
      <c r="AI4440" s="17"/>
      <c r="AJ4440" s="17"/>
      <c r="AK4440" s="17"/>
      <c r="AL4440" s="17"/>
      <c r="AM4440" s="17"/>
      <c r="AN4440" s="17"/>
      <c r="AO4440" s="17"/>
    </row>
    <row r="4441" spans="1:41" s="37" customFormat="1" ht="16.5" customHeight="1" x14ac:dyDescent="0.25">
      <c r="A4441" s="20"/>
      <c r="B4441" s="9" t="s">
        <v>539</v>
      </c>
      <c r="C4441" s="10" t="s">
        <v>1941</v>
      </c>
      <c r="D4441" s="25">
        <v>2021</v>
      </c>
      <c r="E4441" s="22"/>
      <c r="F4441" s="9">
        <f ca="1">SUMIF($D$4442:$H$4472,$D$4441,$F$4442:$F$4472)</f>
        <v>12</v>
      </c>
      <c r="G4441" s="9">
        <f ca="1">SUMIF($D$4442:$H$4472,$D$4441,$G$4442:$G$4472)</f>
        <v>2385</v>
      </c>
      <c r="H4441" s="12">
        <f ca="1">SUMIF($D$4442:$H$4472,$D$4441,$H$4442:$H$4472)</f>
        <v>8745.8077900000008</v>
      </c>
      <c r="I4441" s="17"/>
      <c r="J4441" s="17"/>
      <c r="K4441" s="17"/>
      <c r="L4441" s="17"/>
      <c r="M4441" s="17"/>
      <c r="N4441" s="17"/>
      <c r="O4441" s="17"/>
      <c r="P4441" s="17"/>
      <c r="Q4441" s="17"/>
      <c r="R4441" s="17"/>
      <c r="S4441" s="17"/>
      <c r="T4441" s="17"/>
      <c r="U4441" s="17"/>
      <c r="V4441" s="17"/>
      <c r="W4441" s="17"/>
      <c r="X4441" s="17"/>
      <c r="Y4441" s="17"/>
      <c r="Z4441" s="17"/>
      <c r="AA4441" s="17"/>
      <c r="AB4441" s="17"/>
      <c r="AC4441" s="17"/>
      <c r="AD4441" s="17"/>
      <c r="AE4441" s="17"/>
      <c r="AF4441" s="17"/>
      <c r="AG4441" s="17"/>
      <c r="AH4441" s="17"/>
      <c r="AI4441" s="17"/>
      <c r="AJ4441" s="17"/>
      <c r="AK4441" s="17"/>
      <c r="AL4441" s="17"/>
      <c r="AM4441" s="17"/>
      <c r="AN4441" s="17"/>
      <c r="AO4441" s="17"/>
    </row>
    <row r="4442" spans="1:41" s="17" customFormat="1" ht="30.75" hidden="1" customHeight="1" outlineLevel="1" x14ac:dyDescent="0.25">
      <c r="A4442" s="20">
        <v>956</v>
      </c>
      <c r="B4442" s="8" t="s">
        <v>539</v>
      </c>
      <c r="C4442" s="28" t="s">
        <v>78</v>
      </c>
      <c r="D4442" s="29">
        <v>2019</v>
      </c>
      <c r="E4442" s="20"/>
      <c r="F4442" s="8">
        <v>1</v>
      </c>
      <c r="G4442" s="8">
        <v>70</v>
      </c>
      <c r="H4442" s="8">
        <v>663.41</v>
      </c>
    </row>
    <row r="4443" spans="1:41" s="17" customFormat="1" ht="35.25" hidden="1" customHeight="1" outlineLevel="1" x14ac:dyDescent="0.25">
      <c r="A4443" s="20">
        <v>6805</v>
      </c>
      <c r="B4443" s="8" t="s">
        <v>539</v>
      </c>
      <c r="C4443" s="28" t="s">
        <v>1930</v>
      </c>
      <c r="D4443" s="29">
        <v>2019</v>
      </c>
      <c r="E4443" s="20"/>
      <c r="F4443" s="8">
        <v>1</v>
      </c>
      <c r="G4443" s="8">
        <v>150</v>
      </c>
      <c r="H4443" s="8">
        <v>817.16899999999998</v>
      </c>
    </row>
    <row r="4444" spans="1:41" s="17" customFormat="1" ht="35.25" hidden="1" customHeight="1" outlineLevel="1" x14ac:dyDescent="0.25">
      <c r="A4444" s="20">
        <v>6807</v>
      </c>
      <c r="B4444" s="8" t="s">
        <v>539</v>
      </c>
      <c r="C4444" s="28" t="s">
        <v>802</v>
      </c>
      <c r="D4444" s="29">
        <v>2019</v>
      </c>
      <c r="E4444" s="20"/>
      <c r="F4444" s="8">
        <v>1</v>
      </c>
      <c r="G4444" s="8">
        <v>15</v>
      </c>
      <c r="H4444" s="8">
        <v>705</v>
      </c>
    </row>
    <row r="4445" spans="1:41" s="17" customFormat="1" ht="35.25" hidden="1" customHeight="1" outlineLevel="1" x14ac:dyDescent="0.25">
      <c r="A4445" s="20">
        <v>886</v>
      </c>
      <c r="B4445" s="8" t="s">
        <v>539</v>
      </c>
      <c r="C4445" s="28" t="s">
        <v>1663</v>
      </c>
      <c r="D4445" s="29">
        <v>2019</v>
      </c>
      <c r="E4445" s="20"/>
      <c r="F4445" s="8">
        <v>1</v>
      </c>
      <c r="G4445" s="8">
        <v>420</v>
      </c>
      <c r="H4445" s="8">
        <v>1107.6189999999999</v>
      </c>
    </row>
    <row r="4446" spans="1:41" s="17" customFormat="1" ht="35.25" hidden="1" customHeight="1" outlineLevel="1" x14ac:dyDescent="0.25">
      <c r="A4446" s="20">
        <v>6883</v>
      </c>
      <c r="B4446" s="8" t="s">
        <v>539</v>
      </c>
      <c r="C4446" s="28" t="s">
        <v>1931</v>
      </c>
      <c r="D4446" s="29">
        <v>2019</v>
      </c>
      <c r="E4446" s="20"/>
      <c r="F4446" s="8">
        <v>2</v>
      </c>
      <c r="G4446" s="8">
        <v>352.42</v>
      </c>
      <c r="H4446" s="8">
        <v>1342.076</v>
      </c>
    </row>
    <row r="4447" spans="1:41" s="17" customFormat="1" ht="35.25" hidden="1" customHeight="1" outlineLevel="1" x14ac:dyDescent="0.25">
      <c r="A4447" s="20">
        <v>6814</v>
      </c>
      <c r="B4447" s="8" t="s">
        <v>539</v>
      </c>
      <c r="C4447" s="28" t="s">
        <v>818</v>
      </c>
      <c r="D4447" s="29">
        <v>2019</v>
      </c>
      <c r="E4447" s="20"/>
      <c r="F4447" s="8">
        <v>1</v>
      </c>
      <c r="G4447" s="8">
        <v>195</v>
      </c>
      <c r="H4447" s="8">
        <v>963.03800000000001</v>
      </c>
    </row>
    <row r="4448" spans="1:41" s="17" customFormat="1" ht="35.25" hidden="1" customHeight="1" outlineLevel="1" x14ac:dyDescent="0.25">
      <c r="A4448" s="20">
        <v>6767</v>
      </c>
      <c r="B4448" s="8" t="s">
        <v>539</v>
      </c>
      <c r="C4448" s="28" t="s">
        <v>843</v>
      </c>
      <c r="D4448" s="29">
        <v>2019</v>
      </c>
      <c r="E4448" s="20"/>
      <c r="F4448" s="8">
        <v>1</v>
      </c>
      <c r="G4448" s="8">
        <v>149</v>
      </c>
      <c r="H4448" s="8">
        <v>832.69899999999996</v>
      </c>
    </row>
    <row r="4449" spans="1:8" s="17" customFormat="1" ht="35.25" hidden="1" customHeight="1" outlineLevel="1" x14ac:dyDescent="0.25">
      <c r="A4449" s="20">
        <v>442</v>
      </c>
      <c r="B4449" s="8" t="s">
        <v>539</v>
      </c>
      <c r="C4449" s="28" t="s">
        <v>832</v>
      </c>
      <c r="D4449" s="29">
        <v>2019</v>
      </c>
      <c r="E4449" s="20"/>
      <c r="F4449" s="8">
        <v>1</v>
      </c>
      <c r="G4449" s="8">
        <v>500</v>
      </c>
      <c r="H4449" s="8">
        <v>596.86900000000003</v>
      </c>
    </row>
    <row r="4450" spans="1:8" s="17" customFormat="1" ht="35.25" hidden="1" customHeight="1" outlineLevel="1" x14ac:dyDescent="0.25">
      <c r="A4450" s="20">
        <v>1715</v>
      </c>
      <c r="B4450" s="8" t="s">
        <v>539</v>
      </c>
      <c r="C4450" s="28" t="s">
        <v>834</v>
      </c>
      <c r="D4450" s="29">
        <v>2019</v>
      </c>
      <c r="E4450" s="20"/>
      <c r="F4450" s="8">
        <v>1</v>
      </c>
      <c r="G4450" s="8">
        <v>380</v>
      </c>
      <c r="H4450" s="8">
        <v>1082.3800000000001</v>
      </c>
    </row>
    <row r="4451" spans="1:8" s="17" customFormat="1" ht="35.25" hidden="1" customHeight="1" outlineLevel="1" x14ac:dyDescent="0.25">
      <c r="A4451" s="20">
        <v>7019</v>
      </c>
      <c r="B4451" s="8" t="s">
        <v>539</v>
      </c>
      <c r="C4451" s="28" t="s">
        <v>968</v>
      </c>
      <c r="D4451" s="29">
        <v>2019</v>
      </c>
      <c r="E4451" s="20"/>
      <c r="F4451" s="8">
        <v>2</v>
      </c>
      <c r="G4451" s="8">
        <v>255</v>
      </c>
      <c r="H4451" s="8">
        <v>1570</v>
      </c>
    </row>
    <row r="4452" spans="1:8" s="17" customFormat="1" ht="35.25" hidden="1" customHeight="1" outlineLevel="1" x14ac:dyDescent="0.25">
      <c r="A4452" s="20">
        <v>1911</v>
      </c>
      <c r="B4452" s="8" t="s">
        <v>539</v>
      </c>
      <c r="C4452" s="28" t="s">
        <v>950</v>
      </c>
      <c r="D4452" s="29">
        <v>2019</v>
      </c>
      <c r="E4452" s="20"/>
      <c r="F4452" s="8">
        <v>1</v>
      </c>
      <c r="G4452" s="8">
        <v>240</v>
      </c>
      <c r="H4452" s="8">
        <v>757.85900000000004</v>
      </c>
    </row>
    <row r="4453" spans="1:8" s="17" customFormat="1" ht="35.25" hidden="1" customHeight="1" outlineLevel="1" x14ac:dyDescent="0.25">
      <c r="A4453" s="20">
        <v>7140</v>
      </c>
      <c r="B4453" s="8" t="s">
        <v>539</v>
      </c>
      <c r="C4453" s="28" t="s">
        <v>971</v>
      </c>
      <c r="D4453" s="29">
        <v>2019</v>
      </c>
      <c r="E4453" s="20"/>
      <c r="F4453" s="8">
        <v>3</v>
      </c>
      <c r="G4453" s="8">
        <v>885</v>
      </c>
      <c r="H4453" s="8">
        <v>3364</v>
      </c>
    </row>
    <row r="4454" spans="1:8" s="17" customFormat="1" ht="35.25" hidden="1" customHeight="1" outlineLevel="1" x14ac:dyDescent="0.25">
      <c r="A4454" s="20">
        <v>482</v>
      </c>
      <c r="B4454" s="8" t="s">
        <v>539</v>
      </c>
      <c r="C4454" s="28" t="s">
        <v>1894</v>
      </c>
      <c r="D4454" s="29">
        <v>2020</v>
      </c>
      <c r="E4454" s="20"/>
      <c r="F4454" s="8">
        <v>1</v>
      </c>
      <c r="G4454" s="8">
        <v>150</v>
      </c>
      <c r="H4454" s="8">
        <v>973</v>
      </c>
    </row>
    <row r="4455" spans="1:8" s="17" customFormat="1" ht="35.25" hidden="1" customHeight="1" outlineLevel="1" x14ac:dyDescent="0.25">
      <c r="A4455" s="20">
        <v>289</v>
      </c>
      <c r="B4455" s="8" t="s">
        <v>539</v>
      </c>
      <c r="C4455" s="28" t="s">
        <v>674</v>
      </c>
      <c r="D4455" s="29">
        <v>2020</v>
      </c>
      <c r="E4455" s="20"/>
      <c r="F4455" s="8">
        <v>1</v>
      </c>
      <c r="G4455" s="8">
        <v>150</v>
      </c>
      <c r="H4455" s="8">
        <v>1210.0291099999999</v>
      </c>
    </row>
    <row r="4456" spans="1:8" s="17" customFormat="1" ht="35.25" hidden="1" customHeight="1" outlineLevel="1" x14ac:dyDescent="0.25">
      <c r="A4456" s="20">
        <v>1700</v>
      </c>
      <c r="B4456" s="8" t="s">
        <v>539</v>
      </c>
      <c r="C4456" s="28" t="s">
        <v>759</v>
      </c>
      <c r="D4456" s="29">
        <v>2020</v>
      </c>
      <c r="E4456" s="20"/>
      <c r="F4456" s="8">
        <v>1</v>
      </c>
      <c r="G4456" s="8">
        <v>150</v>
      </c>
      <c r="H4456" s="8">
        <v>624.86571000000004</v>
      </c>
    </row>
    <row r="4457" spans="1:8" s="17" customFormat="1" ht="35.25" hidden="1" customHeight="1" outlineLevel="1" x14ac:dyDescent="0.25">
      <c r="A4457" s="20">
        <v>1527</v>
      </c>
      <c r="B4457" s="8" t="s">
        <v>539</v>
      </c>
      <c r="C4457" s="28" t="s">
        <v>769</v>
      </c>
      <c r="D4457" s="29">
        <v>2020</v>
      </c>
      <c r="E4457" s="20"/>
      <c r="F4457" s="8">
        <v>1</v>
      </c>
      <c r="G4457" s="8">
        <v>150</v>
      </c>
      <c r="H4457" s="8">
        <v>633.30871999999999</v>
      </c>
    </row>
    <row r="4458" spans="1:8" s="17" customFormat="1" ht="35.25" hidden="1" customHeight="1" outlineLevel="1" x14ac:dyDescent="0.25">
      <c r="A4458" s="20">
        <v>129</v>
      </c>
      <c r="B4458" s="8" t="s">
        <v>539</v>
      </c>
      <c r="C4458" s="28" t="s">
        <v>1911</v>
      </c>
      <c r="D4458" s="29">
        <v>2020</v>
      </c>
      <c r="E4458" s="20"/>
      <c r="F4458" s="8">
        <v>1</v>
      </c>
      <c r="G4458" s="8">
        <v>300</v>
      </c>
      <c r="H4458" s="8">
        <v>1012.36</v>
      </c>
    </row>
    <row r="4459" spans="1:8" s="17" customFormat="1" ht="35.25" hidden="1" customHeight="1" outlineLevel="1" x14ac:dyDescent="0.25">
      <c r="A4459" s="20">
        <v>1708</v>
      </c>
      <c r="B4459" s="8" t="s">
        <v>539</v>
      </c>
      <c r="C4459" s="28" t="s">
        <v>938</v>
      </c>
      <c r="D4459" s="29">
        <v>2020</v>
      </c>
      <c r="E4459" s="20"/>
      <c r="F4459" s="8">
        <v>2</v>
      </c>
      <c r="G4459" s="8">
        <v>368</v>
      </c>
      <c r="H4459" s="8">
        <v>1826.614</v>
      </c>
    </row>
    <row r="4460" spans="1:8" s="17" customFormat="1" ht="35.25" hidden="1" customHeight="1" outlineLevel="1" x14ac:dyDescent="0.25">
      <c r="A4460" s="20">
        <v>1668</v>
      </c>
      <c r="B4460" s="8" t="s">
        <v>539</v>
      </c>
      <c r="C4460" s="28" t="s">
        <v>1932</v>
      </c>
      <c r="D4460" s="29">
        <v>2020</v>
      </c>
      <c r="E4460" s="20"/>
      <c r="F4460" s="8">
        <v>1</v>
      </c>
      <c r="G4460" s="8">
        <v>345</v>
      </c>
      <c r="H4460" s="8">
        <v>1063.5229999999999</v>
      </c>
    </row>
    <row r="4461" spans="1:8" s="17" customFormat="1" ht="27" hidden="1" customHeight="1" outlineLevel="1" x14ac:dyDescent="0.25">
      <c r="A4461" s="20">
        <v>1807</v>
      </c>
      <c r="B4461" s="8" t="s">
        <v>539</v>
      </c>
      <c r="C4461" s="28" t="s">
        <v>401</v>
      </c>
      <c r="D4461" s="29">
        <v>2020</v>
      </c>
      <c r="E4461" s="20"/>
      <c r="F4461" s="8">
        <v>1</v>
      </c>
      <c r="G4461" s="8">
        <v>282.3</v>
      </c>
      <c r="H4461" s="8">
        <v>621</v>
      </c>
    </row>
    <row r="4462" spans="1:8" s="17" customFormat="1" ht="28.5" hidden="1" customHeight="1" outlineLevel="1" x14ac:dyDescent="0.25">
      <c r="A4462" s="66">
        <v>3823</v>
      </c>
      <c r="B4462" s="8" t="s">
        <v>539</v>
      </c>
      <c r="C4462" s="28" t="s">
        <v>2157</v>
      </c>
      <c r="D4462" s="29">
        <v>2021</v>
      </c>
      <c r="E4462" s="20"/>
      <c r="F4462" s="8">
        <v>1</v>
      </c>
      <c r="G4462" s="8">
        <v>150</v>
      </c>
      <c r="H4462" s="8">
        <v>613.37013999999999</v>
      </c>
    </row>
    <row r="4463" spans="1:8" s="17" customFormat="1" ht="28.5" hidden="1" customHeight="1" outlineLevel="1" x14ac:dyDescent="0.25">
      <c r="A4463" s="67">
        <v>9734</v>
      </c>
      <c r="B4463" s="8" t="s">
        <v>539</v>
      </c>
      <c r="C4463" s="28" t="s">
        <v>2175</v>
      </c>
      <c r="D4463" s="29">
        <v>2021</v>
      </c>
      <c r="E4463" s="20"/>
      <c r="F4463" s="8">
        <v>1</v>
      </c>
      <c r="G4463" s="8">
        <v>170</v>
      </c>
      <c r="H4463" s="8">
        <v>719.53700000000003</v>
      </c>
    </row>
    <row r="4464" spans="1:8" s="17" customFormat="1" ht="28.5" hidden="1" customHeight="1" outlineLevel="1" x14ac:dyDescent="0.25">
      <c r="A4464" s="67">
        <v>9740</v>
      </c>
      <c r="B4464" s="8" t="s">
        <v>539</v>
      </c>
      <c r="C4464" s="28" t="s">
        <v>2180</v>
      </c>
      <c r="D4464" s="29">
        <v>2021</v>
      </c>
      <c r="E4464" s="20"/>
      <c r="F4464" s="8">
        <v>1</v>
      </c>
      <c r="G4464" s="8">
        <v>150</v>
      </c>
      <c r="H4464" s="8">
        <v>577.24300000000005</v>
      </c>
    </row>
    <row r="4465" spans="1:41" s="17" customFormat="1" ht="28.5" hidden="1" customHeight="1" outlineLevel="1" x14ac:dyDescent="0.25">
      <c r="A4465" s="66">
        <v>1143</v>
      </c>
      <c r="B4465" s="8" t="s">
        <v>539</v>
      </c>
      <c r="C4465" s="28" t="s">
        <v>2657</v>
      </c>
      <c r="D4465" s="29">
        <v>2021</v>
      </c>
      <c r="E4465" s="20"/>
      <c r="F4465" s="8">
        <v>1</v>
      </c>
      <c r="G4465" s="8">
        <v>290</v>
      </c>
      <c r="H4465" s="8">
        <v>966</v>
      </c>
    </row>
    <row r="4466" spans="1:41" s="17" customFormat="1" ht="28.5" hidden="1" customHeight="1" outlineLevel="1" x14ac:dyDescent="0.25">
      <c r="A4466" s="67">
        <v>9576</v>
      </c>
      <c r="B4466" s="8" t="s">
        <v>539</v>
      </c>
      <c r="C4466" s="28" t="s">
        <v>2464</v>
      </c>
      <c r="D4466" s="29">
        <v>2021</v>
      </c>
      <c r="E4466" s="20"/>
      <c r="F4466" s="8">
        <v>2</v>
      </c>
      <c r="G4466" s="8">
        <v>390</v>
      </c>
      <c r="H4466" s="8">
        <v>1583</v>
      </c>
    </row>
    <row r="4467" spans="1:41" s="17" customFormat="1" ht="28.5" hidden="1" customHeight="1" outlineLevel="1" x14ac:dyDescent="0.25">
      <c r="A4467" s="67">
        <v>9589</v>
      </c>
      <c r="B4467" s="8" t="s">
        <v>539</v>
      </c>
      <c r="C4467" s="28" t="s">
        <v>2789</v>
      </c>
      <c r="D4467" s="29">
        <v>2021</v>
      </c>
      <c r="E4467" s="20"/>
      <c r="F4467" s="8">
        <v>1</v>
      </c>
      <c r="G4467" s="8">
        <v>300</v>
      </c>
      <c r="H4467" s="8">
        <v>853</v>
      </c>
    </row>
    <row r="4468" spans="1:41" s="17" customFormat="1" ht="28.5" hidden="1" customHeight="1" outlineLevel="1" x14ac:dyDescent="0.25">
      <c r="A4468" s="67">
        <v>9646</v>
      </c>
      <c r="B4468" s="8" t="s">
        <v>539</v>
      </c>
      <c r="C4468" s="28" t="s">
        <v>2678</v>
      </c>
      <c r="D4468" s="29">
        <v>2021</v>
      </c>
      <c r="E4468" s="20"/>
      <c r="F4468" s="8">
        <v>1</v>
      </c>
      <c r="G4468" s="8">
        <v>150</v>
      </c>
      <c r="H4468" s="8">
        <v>540</v>
      </c>
    </row>
    <row r="4469" spans="1:41" s="17" customFormat="1" ht="28.5" hidden="1" customHeight="1" outlineLevel="1" x14ac:dyDescent="0.25">
      <c r="A4469" s="66">
        <v>425</v>
      </c>
      <c r="B4469" s="8" t="s">
        <v>539</v>
      </c>
      <c r="C4469" s="28" t="s">
        <v>2123</v>
      </c>
      <c r="D4469" s="29">
        <v>2021</v>
      </c>
      <c r="E4469" s="20"/>
      <c r="F4469" s="8">
        <v>1</v>
      </c>
      <c r="G4469" s="8">
        <v>300</v>
      </c>
      <c r="H4469" s="8">
        <v>757.10799999999995</v>
      </c>
    </row>
    <row r="4470" spans="1:41" s="17" customFormat="1" ht="28.5" hidden="1" customHeight="1" outlineLevel="1" x14ac:dyDescent="0.25">
      <c r="A4470" s="66">
        <v>428</v>
      </c>
      <c r="B4470" s="8" t="s">
        <v>539</v>
      </c>
      <c r="C4470" s="28" t="s">
        <v>2102</v>
      </c>
      <c r="D4470" s="29">
        <v>2021</v>
      </c>
      <c r="E4470" s="20"/>
      <c r="F4470" s="8">
        <v>1</v>
      </c>
      <c r="G4470" s="8">
        <v>200</v>
      </c>
      <c r="H4470" s="8">
        <v>820.8</v>
      </c>
    </row>
    <row r="4471" spans="1:41" s="17" customFormat="1" ht="28.5" hidden="1" customHeight="1" outlineLevel="1" x14ac:dyDescent="0.25">
      <c r="A4471" s="67">
        <v>9372</v>
      </c>
      <c r="B4471" s="8" t="s">
        <v>539</v>
      </c>
      <c r="C4471" s="28" t="s">
        <v>2133</v>
      </c>
      <c r="D4471" s="29">
        <v>2021</v>
      </c>
      <c r="E4471" s="20"/>
      <c r="F4471" s="8">
        <v>1</v>
      </c>
      <c r="G4471" s="8">
        <v>210</v>
      </c>
      <c r="H4471" s="8">
        <v>821.32100000000003</v>
      </c>
    </row>
    <row r="4472" spans="1:41" s="17" customFormat="1" ht="28.5" hidden="1" customHeight="1" outlineLevel="1" x14ac:dyDescent="0.25">
      <c r="A4472" s="66">
        <v>3843</v>
      </c>
      <c r="B4472" s="8" t="s">
        <v>539</v>
      </c>
      <c r="C4472" s="28" t="s">
        <v>2866</v>
      </c>
      <c r="D4472" s="29">
        <v>2021</v>
      </c>
      <c r="E4472" s="20"/>
      <c r="F4472" s="8">
        <v>1</v>
      </c>
      <c r="G4472" s="8">
        <v>75</v>
      </c>
      <c r="H4472" s="8">
        <v>494.42865</v>
      </c>
    </row>
    <row r="4473" spans="1:41" s="17" customFormat="1" ht="31.5" collapsed="1" x14ac:dyDescent="0.25">
      <c r="A4473" s="20"/>
      <c r="B4473" s="84" t="s">
        <v>539</v>
      </c>
      <c r="C4473" s="99" t="s">
        <v>4073</v>
      </c>
      <c r="D4473" s="92"/>
      <c r="E4473" s="84" t="s">
        <v>522</v>
      </c>
      <c r="F4473" s="92"/>
      <c r="G4473" s="92"/>
      <c r="H4473" s="92"/>
    </row>
    <row r="4474" spans="1:41" s="18" customFormat="1" ht="16.5" customHeight="1" x14ac:dyDescent="0.25">
      <c r="A4474" s="20"/>
      <c r="B4474" s="9" t="s">
        <v>539</v>
      </c>
      <c r="C4474" s="10" t="s">
        <v>1941</v>
      </c>
      <c r="D4474" s="25">
        <v>2019</v>
      </c>
      <c r="E4474" s="22"/>
      <c r="F4474" s="9">
        <f ca="1">SUMIF($D$4477:$H$4483,$D$4474,$F$4477:$F$4483)</f>
        <v>1</v>
      </c>
      <c r="G4474" s="12">
        <f ca="1">SUMIF($D$4477:$H$4483,$D$4474,$G$4477:$G$4483)</f>
        <v>75</v>
      </c>
      <c r="H4474" s="12">
        <f ca="1">SUMIF($D$4477:$H$4483,$D$4474,$H$4477:$H$4483)</f>
        <v>429.8</v>
      </c>
      <c r="I4474" s="17"/>
      <c r="J4474" s="17"/>
      <c r="K4474" s="17"/>
      <c r="L4474" s="17"/>
      <c r="M4474" s="17"/>
      <c r="N4474" s="17"/>
      <c r="O4474" s="17"/>
      <c r="P4474" s="17"/>
      <c r="Q4474" s="17"/>
      <c r="R4474" s="17"/>
      <c r="S4474" s="17"/>
      <c r="T4474" s="17"/>
      <c r="U4474" s="17"/>
      <c r="V4474" s="17"/>
      <c r="W4474" s="17"/>
      <c r="X4474" s="17"/>
      <c r="Y4474" s="17"/>
      <c r="Z4474" s="17"/>
      <c r="AA4474" s="17"/>
      <c r="AB4474" s="17"/>
      <c r="AC4474" s="17"/>
      <c r="AD4474" s="17"/>
      <c r="AE4474" s="17"/>
      <c r="AF4474" s="17"/>
      <c r="AG4474" s="17"/>
      <c r="AH4474" s="17"/>
      <c r="AI4474" s="17"/>
      <c r="AJ4474" s="17"/>
      <c r="AK4474" s="17"/>
      <c r="AL4474" s="17"/>
      <c r="AM4474" s="17"/>
      <c r="AN4474" s="17"/>
      <c r="AO4474" s="17"/>
    </row>
    <row r="4475" spans="1:41" s="18" customFormat="1" ht="16.5" customHeight="1" x14ac:dyDescent="0.25">
      <c r="A4475" s="20"/>
      <c r="B4475" s="9" t="s">
        <v>539</v>
      </c>
      <c r="C4475" s="10" t="s">
        <v>1941</v>
      </c>
      <c r="D4475" s="25">
        <v>2020</v>
      </c>
      <c r="E4475" s="22"/>
      <c r="F4475" s="9">
        <f ca="1">SUMIF($D$4477:$H$4483,$D$4475,$F$4477:$F$4483)</f>
        <v>5</v>
      </c>
      <c r="G4475" s="12">
        <f ca="1">SUMIF($D$4477:$H$4483,$D$4475,$G$4477:$G$4483)</f>
        <v>848</v>
      </c>
      <c r="H4475" s="12">
        <f ca="1">SUMIF($D$4477:$H$4483,$D$4475,$H$4477:$H$4483)</f>
        <v>4128.5319200000004</v>
      </c>
      <c r="I4475" s="17"/>
      <c r="J4475" s="17"/>
      <c r="K4475" s="17"/>
      <c r="L4475" s="17"/>
      <c r="M4475" s="17"/>
      <c r="N4475" s="17"/>
      <c r="O4475" s="17"/>
      <c r="P4475" s="17"/>
      <c r="Q4475" s="17"/>
      <c r="R4475" s="17"/>
      <c r="S4475" s="17"/>
      <c r="T4475" s="17"/>
      <c r="U4475" s="17"/>
      <c r="V4475" s="17"/>
      <c r="W4475" s="17"/>
      <c r="X4475" s="17"/>
      <c r="Y4475" s="17"/>
      <c r="Z4475" s="17"/>
      <c r="AA4475" s="17"/>
      <c r="AB4475" s="17"/>
      <c r="AC4475" s="17"/>
      <c r="AD4475" s="17"/>
      <c r="AE4475" s="17"/>
      <c r="AF4475" s="17"/>
      <c r="AG4475" s="17"/>
      <c r="AH4475" s="17"/>
      <c r="AI4475" s="17"/>
      <c r="AJ4475" s="17"/>
      <c r="AK4475" s="17"/>
      <c r="AL4475" s="17"/>
      <c r="AM4475" s="17"/>
      <c r="AN4475" s="17"/>
      <c r="AO4475" s="17"/>
    </row>
    <row r="4476" spans="1:41" s="37" customFormat="1" ht="16.5" customHeight="1" x14ac:dyDescent="0.25">
      <c r="A4476" s="20"/>
      <c r="B4476" s="9" t="s">
        <v>539</v>
      </c>
      <c r="C4476" s="10" t="s">
        <v>1941</v>
      </c>
      <c r="D4476" s="25">
        <v>2021</v>
      </c>
      <c r="E4476" s="22"/>
      <c r="F4476" s="9">
        <f ca="1">SUMIF($D$4477:$H$4483,$D$4476,$F$4477:$F$4483)</f>
        <v>1</v>
      </c>
      <c r="G4476" s="12">
        <f ca="1">SUMIF($D$4477:$H$4483,$D$4476,$G$4477:$G$4483)</f>
        <v>150</v>
      </c>
      <c r="H4476" s="12">
        <f ca="1">SUMIF($D$4477:$H$4483,$D$4476,$H$4477:$H$4483)</f>
        <v>669.81</v>
      </c>
      <c r="I4476" s="17"/>
      <c r="J4476" s="17"/>
      <c r="K4476" s="17"/>
      <c r="L4476" s="17"/>
      <c r="M4476" s="17"/>
      <c r="N4476" s="17"/>
      <c r="O4476" s="17"/>
      <c r="P4476" s="17"/>
      <c r="Q4476" s="17"/>
      <c r="R4476" s="17"/>
      <c r="S4476" s="17"/>
      <c r="T4476" s="17"/>
      <c r="U4476" s="17"/>
      <c r="V4476" s="17"/>
      <c r="W4476" s="17"/>
      <c r="X4476" s="17"/>
      <c r="Y4476" s="17"/>
      <c r="Z4476" s="17"/>
      <c r="AA4476" s="17"/>
      <c r="AB4476" s="17"/>
      <c r="AC4476" s="17"/>
      <c r="AD4476" s="17"/>
      <c r="AE4476" s="17"/>
      <c r="AF4476" s="17"/>
      <c r="AG4476" s="17"/>
      <c r="AH4476" s="17"/>
      <c r="AI4476" s="17"/>
      <c r="AJ4476" s="17"/>
      <c r="AK4476" s="17"/>
      <c r="AL4476" s="17"/>
      <c r="AM4476" s="17"/>
      <c r="AN4476" s="17"/>
      <c r="AO4476" s="17"/>
    </row>
    <row r="4477" spans="1:41" s="17" customFormat="1" ht="48" hidden="1" customHeight="1" outlineLevel="1" x14ac:dyDescent="0.25">
      <c r="A4477" s="20">
        <v>6842</v>
      </c>
      <c r="B4477" s="8" t="s">
        <v>539</v>
      </c>
      <c r="C4477" s="28" t="s">
        <v>204</v>
      </c>
      <c r="D4477" s="29">
        <v>2019</v>
      </c>
      <c r="E4477" s="20"/>
      <c r="F4477" s="8">
        <v>1</v>
      </c>
      <c r="G4477" s="8">
        <v>75</v>
      </c>
      <c r="H4477" s="8">
        <v>429.8</v>
      </c>
    </row>
    <row r="4478" spans="1:41" s="17" customFormat="1" ht="42.75" hidden="1" customHeight="1" outlineLevel="1" x14ac:dyDescent="0.25">
      <c r="A4478" s="20">
        <v>1827</v>
      </c>
      <c r="B4478" s="8" t="s">
        <v>539</v>
      </c>
      <c r="C4478" s="28" t="s">
        <v>1021</v>
      </c>
      <c r="D4478" s="29">
        <v>2020</v>
      </c>
      <c r="E4478" s="20"/>
      <c r="F4478" s="8">
        <v>1</v>
      </c>
      <c r="G4478" s="8">
        <v>100</v>
      </c>
      <c r="H4478" s="8">
        <v>600</v>
      </c>
    </row>
    <row r="4479" spans="1:41" s="17" customFormat="1" ht="42.75" hidden="1" customHeight="1" outlineLevel="1" x14ac:dyDescent="0.25">
      <c r="A4479" s="20">
        <v>147</v>
      </c>
      <c r="B4479" s="8" t="s">
        <v>539</v>
      </c>
      <c r="C4479" s="28" t="s">
        <v>876</v>
      </c>
      <c r="D4479" s="29">
        <v>2020</v>
      </c>
      <c r="E4479" s="20"/>
      <c r="F4479" s="8">
        <v>1</v>
      </c>
      <c r="G4479" s="8">
        <v>300</v>
      </c>
      <c r="H4479" s="8">
        <v>1035.1559999999999</v>
      </c>
    </row>
    <row r="4480" spans="1:41" s="17" customFormat="1" ht="48" hidden="1" customHeight="1" outlineLevel="1" x14ac:dyDescent="0.25">
      <c r="A4480" s="20">
        <v>1762</v>
      </c>
      <c r="B4480" s="8" t="s">
        <v>539</v>
      </c>
      <c r="C4480" s="28" t="s">
        <v>138</v>
      </c>
      <c r="D4480" s="29">
        <v>2020</v>
      </c>
      <c r="E4480" s="20"/>
      <c r="F4480" s="8">
        <v>1</v>
      </c>
      <c r="G4480" s="8">
        <v>149</v>
      </c>
      <c r="H4480" s="8">
        <v>692.49104999999997</v>
      </c>
    </row>
    <row r="4481" spans="1:41" s="17" customFormat="1" ht="48" hidden="1" customHeight="1" outlineLevel="1" x14ac:dyDescent="0.25">
      <c r="A4481" s="20">
        <v>1624</v>
      </c>
      <c r="B4481" s="8" t="s">
        <v>539</v>
      </c>
      <c r="C4481" s="28" t="s">
        <v>139</v>
      </c>
      <c r="D4481" s="29">
        <v>2020</v>
      </c>
      <c r="E4481" s="20"/>
      <c r="F4481" s="8">
        <v>1</v>
      </c>
      <c r="G4481" s="8">
        <v>149</v>
      </c>
      <c r="H4481" s="8">
        <v>879.07503999999994</v>
      </c>
    </row>
    <row r="4482" spans="1:41" s="17" customFormat="1" ht="48" hidden="1" customHeight="1" outlineLevel="1" x14ac:dyDescent="0.25">
      <c r="A4482" s="20">
        <v>109</v>
      </c>
      <c r="B4482" s="8" t="s">
        <v>539</v>
      </c>
      <c r="C4482" s="28" t="s">
        <v>8</v>
      </c>
      <c r="D4482" s="29">
        <v>2020</v>
      </c>
      <c r="E4482" s="20"/>
      <c r="F4482" s="8">
        <v>1</v>
      </c>
      <c r="G4482" s="8">
        <v>150</v>
      </c>
      <c r="H4482" s="8">
        <v>921.80983000000003</v>
      </c>
    </row>
    <row r="4483" spans="1:41" s="17" customFormat="1" ht="29.25" hidden="1" customHeight="1" outlineLevel="1" x14ac:dyDescent="0.25">
      <c r="A4483" s="67">
        <v>9686</v>
      </c>
      <c r="B4483" s="8" t="s">
        <v>539</v>
      </c>
      <c r="C4483" s="28" t="s">
        <v>2181</v>
      </c>
      <c r="D4483" s="29">
        <v>2021</v>
      </c>
      <c r="E4483" s="20"/>
      <c r="F4483" s="8">
        <v>1</v>
      </c>
      <c r="G4483" s="8">
        <v>150</v>
      </c>
      <c r="H4483" s="8">
        <v>669.81</v>
      </c>
    </row>
    <row r="4484" spans="1:41" s="17" customFormat="1" ht="31.5" collapsed="1" x14ac:dyDescent="0.25">
      <c r="A4484" s="20"/>
      <c r="B4484" s="97" t="s">
        <v>540</v>
      </c>
      <c r="C4484" s="98" t="s">
        <v>4074</v>
      </c>
      <c r="D4484" s="96"/>
      <c r="E4484" s="101" t="s">
        <v>524</v>
      </c>
      <c r="F4484" s="97"/>
      <c r="G4484" s="97"/>
      <c r="H4484" s="97"/>
    </row>
    <row r="4485" spans="1:41" s="18" customFormat="1" ht="16.5" customHeight="1" x14ac:dyDescent="0.25">
      <c r="A4485" s="20"/>
      <c r="B4485" s="13" t="s">
        <v>540</v>
      </c>
      <c r="C4485" s="14" t="s">
        <v>1941</v>
      </c>
      <c r="D4485" s="26">
        <v>2019</v>
      </c>
      <c r="E4485" s="24"/>
      <c r="F4485" s="13">
        <f>F4488</f>
        <v>2</v>
      </c>
      <c r="G4485" s="13">
        <f t="shared" ref="G4485:H4485" si="24">G4488</f>
        <v>177.52</v>
      </c>
      <c r="H4485" s="13">
        <f t="shared" si="24"/>
        <v>1160</v>
      </c>
      <c r="I4485" s="17"/>
      <c r="J4485" s="17"/>
      <c r="K4485" s="17"/>
      <c r="L4485" s="17"/>
      <c r="M4485" s="17"/>
      <c r="N4485" s="17"/>
      <c r="O4485" s="17"/>
      <c r="P4485" s="17"/>
      <c r="Q4485" s="17"/>
      <c r="R4485" s="17"/>
      <c r="S4485" s="17"/>
      <c r="T4485" s="17"/>
      <c r="U4485" s="17"/>
      <c r="V4485" s="17"/>
      <c r="W4485" s="17"/>
      <c r="X4485" s="17"/>
      <c r="Y4485" s="17"/>
      <c r="Z4485" s="17"/>
      <c r="AA4485" s="17"/>
      <c r="AB4485" s="17"/>
      <c r="AC4485" s="17"/>
      <c r="AD4485" s="17"/>
      <c r="AE4485" s="17"/>
      <c r="AF4485" s="17"/>
      <c r="AG4485" s="17"/>
      <c r="AH4485" s="17"/>
      <c r="AI4485" s="17"/>
      <c r="AJ4485" s="17"/>
      <c r="AK4485" s="17"/>
      <c r="AL4485" s="17"/>
      <c r="AM4485" s="17"/>
      <c r="AN4485" s="17"/>
      <c r="AO4485" s="17"/>
    </row>
    <row r="4486" spans="1:41" s="18" customFormat="1" ht="16.5" customHeight="1" x14ac:dyDescent="0.25">
      <c r="A4486" s="20"/>
      <c r="B4486" s="13" t="s">
        <v>540</v>
      </c>
      <c r="C4486" s="14" t="s">
        <v>1941</v>
      </c>
      <c r="D4486" s="26">
        <v>2020</v>
      </c>
      <c r="E4486" s="24"/>
      <c r="F4486" s="13">
        <v>0</v>
      </c>
      <c r="G4486" s="16">
        <v>0</v>
      </c>
      <c r="H4486" s="16">
        <v>0</v>
      </c>
      <c r="I4486" s="17"/>
      <c r="J4486" s="17"/>
      <c r="K4486" s="17"/>
      <c r="L4486" s="17"/>
      <c r="M4486" s="17"/>
      <c r="N4486" s="17"/>
      <c r="O4486" s="17"/>
      <c r="P4486" s="17"/>
      <c r="Q4486" s="17"/>
      <c r="R4486" s="17"/>
      <c r="S4486" s="17"/>
      <c r="T4486" s="17"/>
      <c r="U4486" s="17"/>
      <c r="V4486" s="17"/>
      <c r="W4486" s="17"/>
      <c r="X4486" s="17"/>
      <c r="Y4486" s="17"/>
      <c r="Z4486" s="17"/>
      <c r="AA4486" s="17"/>
      <c r="AB4486" s="17"/>
      <c r="AC4486" s="17"/>
      <c r="AD4486" s="17"/>
      <c r="AE4486" s="17"/>
      <c r="AF4486" s="17"/>
      <c r="AG4486" s="17"/>
      <c r="AH4486" s="17"/>
      <c r="AI4486" s="17"/>
      <c r="AJ4486" s="17"/>
      <c r="AK4486" s="17"/>
      <c r="AL4486" s="17"/>
      <c r="AM4486" s="17"/>
      <c r="AN4486" s="17"/>
      <c r="AO4486" s="17"/>
    </row>
    <row r="4487" spans="1:41" s="37" customFormat="1" ht="16.5" customHeight="1" x14ac:dyDescent="0.25">
      <c r="A4487" s="20"/>
      <c r="B4487" s="13" t="s">
        <v>540</v>
      </c>
      <c r="C4487" s="14" t="s">
        <v>1941</v>
      </c>
      <c r="D4487" s="26">
        <v>2021</v>
      </c>
      <c r="E4487" s="24"/>
      <c r="F4487" s="13">
        <f>SUM(F4489:F4491)</f>
        <v>0</v>
      </c>
      <c r="G4487" s="13">
        <f t="shared" ref="G4487:H4487" si="25">SUM(G4489:G4491)</f>
        <v>0</v>
      </c>
      <c r="H4487" s="13">
        <f t="shared" si="25"/>
        <v>0</v>
      </c>
      <c r="I4487" s="17"/>
      <c r="J4487" s="17"/>
      <c r="K4487" s="17"/>
      <c r="L4487" s="17"/>
      <c r="M4487" s="17"/>
      <c r="N4487" s="17"/>
      <c r="O4487" s="17"/>
      <c r="P4487" s="17"/>
      <c r="Q4487" s="17"/>
      <c r="R4487" s="17"/>
      <c r="S4487" s="17"/>
      <c r="T4487" s="17"/>
      <c r="U4487" s="17"/>
      <c r="V4487" s="17"/>
      <c r="W4487" s="17"/>
      <c r="X4487" s="17"/>
      <c r="Y4487" s="17"/>
      <c r="Z4487" s="17"/>
      <c r="AA4487" s="17"/>
      <c r="AB4487" s="17"/>
      <c r="AC4487" s="17"/>
      <c r="AD4487" s="17"/>
      <c r="AE4487" s="17"/>
      <c r="AF4487" s="17"/>
      <c r="AG4487" s="17"/>
      <c r="AH4487" s="17"/>
      <c r="AI4487" s="17"/>
      <c r="AJ4487" s="17"/>
      <c r="AK4487" s="17"/>
      <c r="AL4487" s="17"/>
      <c r="AM4487" s="17"/>
      <c r="AN4487" s="17"/>
      <c r="AO4487" s="17"/>
    </row>
    <row r="4488" spans="1:41" s="17" customFormat="1" ht="39.75" hidden="1" customHeight="1" outlineLevel="1" x14ac:dyDescent="0.25">
      <c r="A4488" s="20">
        <v>6840</v>
      </c>
      <c r="B4488" s="8" t="s">
        <v>540</v>
      </c>
      <c r="C4488" s="28" t="s">
        <v>66</v>
      </c>
      <c r="D4488" s="29">
        <v>2019</v>
      </c>
      <c r="E4488" s="20"/>
      <c r="F4488" s="8">
        <v>2</v>
      </c>
      <c r="G4488" s="59">
        <v>177.52</v>
      </c>
      <c r="H4488" s="59">
        <v>1160</v>
      </c>
    </row>
    <row r="4489" spans="1:41" s="17" customFormat="1" ht="15.75" hidden="1" outlineLevel="1" x14ac:dyDescent="0.25">
      <c r="A4489" s="20"/>
      <c r="B4489" s="8" t="s">
        <v>540</v>
      </c>
      <c r="C4489" s="28"/>
      <c r="D4489" s="29">
        <v>2021</v>
      </c>
      <c r="E4489" s="20"/>
      <c r="F4489" s="8"/>
      <c r="G4489" s="59"/>
      <c r="H4489" s="59"/>
    </row>
    <row r="4490" spans="1:41" s="17" customFormat="1" ht="15.75" hidden="1" outlineLevel="1" x14ac:dyDescent="0.25">
      <c r="A4490" s="20"/>
      <c r="B4490" s="8" t="s">
        <v>540</v>
      </c>
      <c r="C4490" s="28"/>
      <c r="D4490" s="29">
        <v>2021</v>
      </c>
      <c r="E4490" s="20"/>
      <c r="F4490" s="8"/>
      <c r="G4490" s="59"/>
      <c r="H4490" s="59"/>
    </row>
    <row r="4491" spans="1:41" s="17" customFormat="1" ht="15.75" hidden="1" outlineLevel="1" x14ac:dyDescent="0.25">
      <c r="A4491" s="20"/>
      <c r="B4491" s="8" t="s">
        <v>540</v>
      </c>
      <c r="C4491" s="28"/>
      <c r="D4491" s="29">
        <v>2021</v>
      </c>
      <c r="E4491" s="20"/>
      <c r="F4491" s="8"/>
      <c r="G4491" s="59"/>
      <c r="H4491" s="59"/>
    </row>
    <row r="4492" spans="1:41" s="17" customFormat="1" ht="31.5" collapsed="1" x14ac:dyDescent="0.25">
      <c r="A4492" s="20"/>
      <c r="B4492" s="84" t="s">
        <v>541</v>
      </c>
      <c r="C4492" s="99" t="s">
        <v>4075</v>
      </c>
      <c r="D4492" s="92"/>
      <c r="E4492" s="93" t="s">
        <v>524</v>
      </c>
      <c r="F4492" s="92"/>
      <c r="G4492" s="92"/>
      <c r="H4492" s="92"/>
    </row>
    <row r="4493" spans="1:41" s="18" customFormat="1" ht="16.5" customHeight="1" x14ac:dyDescent="0.25">
      <c r="A4493" s="20"/>
      <c r="B4493" s="9" t="s">
        <v>541</v>
      </c>
      <c r="C4493" s="10" t="s">
        <v>1941</v>
      </c>
      <c r="D4493" s="25">
        <v>2019</v>
      </c>
      <c r="E4493" s="22"/>
      <c r="F4493" s="9">
        <v>0</v>
      </c>
      <c r="G4493" s="9">
        <v>0</v>
      </c>
      <c r="H4493" s="9">
        <v>0</v>
      </c>
      <c r="I4493" s="17"/>
      <c r="J4493" s="17"/>
      <c r="K4493" s="17"/>
      <c r="L4493" s="17"/>
      <c r="M4493" s="17"/>
      <c r="N4493" s="17"/>
      <c r="O4493" s="17"/>
      <c r="P4493" s="17"/>
      <c r="Q4493" s="17"/>
      <c r="R4493" s="17"/>
      <c r="S4493" s="17"/>
      <c r="T4493" s="17"/>
      <c r="U4493" s="17"/>
      <c r="V4493" s="17"/>
      <c r="W4493" s="17"/>
      <c r="X4493" s="17"/>
      <c r="Y4493" s="17"/>
      <c r="Z4493" s="17"/>
      <c r="AA4493" s="17"/>
      <c r="AB4493" s="17"/>
      <c r="AC4493" s="17"/>
      <c r="AD4493" s="17"/>
      <c r="AE4493" s="17"/>
      <c r="AF4493" s="17"/>
      <c r="AG4493" s="17"/>
      <c r="AH4493" s="17"/>
      <c r="AI4493" s="17"/>
      <c r="AJ4493" s="17"/>
      <c r="AK4493" s="17"/>
      <c r="AL4493" s="17"/>
      <c r="AM4493" s="17"/>
      <c r="AN4493" s="17"/>
      <c r="AO4493" s="17"/>
    </row>
    <row r="4494" spans="1:41" s="18" customFormat="1" ht="16.5" customHeight="1" x14ac:dyDescent="0.25">
      <c r="A4494" s="20"/>
      <c r="B4494" s="9" t="s">
        <v>541</v>
      </c>
      <c r="C4494" s="10" t="s">
        <v>1941</v>
      </c>
      <c r="D4494" s="25">
        <v>2020</v>
      </c>
      <c r="E4494" s="22"/>
      <c r="F4494" s="9">
        <f>SUM(F4496:F4497)</f>
        <v>3</v>
      </c>
      <c r="G4494" s="9">
        <f t="shared" ref="G4494:H4494" si="26">SUM(G4496:G4497)</f>
        <v>721.4</v>
      </c>
      <c r="H4494" s="12">
        <f t="shared" si="26"/>
        <v>3667.587</v>
      </c>
      <c r="I4494" s="17"/>
      <c r="J4494" s="17"/>
      <c r="K4494" s="17"/>
      <c r="L4494" s="17"/>
      <c r="M4494" s="17"/>
      <c r="N4494" s="17"/>
      <c r="O4494" s="17"/>
      <c r="P4494" s="17"/>
      <c r="Q4494" s="17"/>
      <c r="R4494" s="17"/>
      <c r="S4494" s="17"/>
      <c r="T4494" s="17"/>
      <c r="U4494" s="17"/>
      <c r="V4494" s="17"/>
      <c r="W4494" s="17"/>
      <c r="X4494" s="17"/>
      <c r="Y4494" s="17"/>
      <c r="Z4494" s="17"/>
      <c r="AA4494" s="17"/>
      <c r="AB4494" s="17"/>
      <c r="AC4494" s="17"/>
      <c r="AD4494" s="17"/>
      <c r="AE4494" s="17"/>
      <c r="AF4494" s="17"/>
      <c r="AG4494" s="17"/>
      <c r="AH4494" s="17"/>
      <c r="AI4494" s="17"/>
      <c r="AJ4494" s="17"/>
      <c r="AK4494" s="17"/>
      <c r="AL4494" s="17"/>
      <c r="AM4494" s="17"/>
      <c r="AN4494" s="17"/>
      <c r="AO4494" s="17"/>
    </row>
    <row r="4495" spans="1:41" s="37" customFormat="1" ht="16.5" customHeight="1" x14ac:dyDescent="0.25">
      <c r="A4495" s="20"/>
      <c r="B4495" s="9" t="s">
        <v>541</v>
      </c>
      <c r="C4495" s="10" t="s">
        <v>1941</v>
      </c>
      <c r="D4495" s="25">
        <v>2021</v>
      </c>
      <c r="E4495" s="22"/>
      <c r="F4495" s="9">
        <f>SUM(F4498:F4500)</f>
        <v>3</v>
      </c>
      <c r="G4495" s="9">
        <f>SUM(G4498:G4500)</f>
        <v>1704</v>
      </c>
      <c r="H4495" s="9">
        <f>SUM(H4498:H4500)</f>
        <v>4363</v>
      </c>
      <c r="I4495" s="17"/>
      <c r="J4495" s="17"/>
      <c r="K4495" s="17"/>
      <c r="L4495" s="17"/>
      <c r="M4495" s="17"/>
      <c r="N4495" s="17"/>
      <c r="O4495" s="17"/>
      <c r="P4495" s="17"/>
      <c r="Q4495" s="17"/>
      <c r="R4495" s="17"/>
      <c r="S4495" s="17"/>
      <c r="T4495" s="17"/>
      <c r="U4495" s="17"/>
      <c r="V4495" s="17"/>
      <c r="W4495" s="17"/>
      <c r="X4495" s="17"/>
      <c r="Y4495" s="17"/>
      <c r="Z4495" s="17"/>
      <c r="AA4495" s="17"/>
      <c r="AB4495" s="17"/>
      <c r="AC4495" s="17"/>
      <c r="AD4495" s="17"/>
      <c r="AE4495" s="17"/>
      <c r="AF4495" s="17"/>
      <c r="AG4495" s="17"/>
      <c r="AH4495" s="17"/>
      <c r="AI4495" s="17"/>
      <c r="AJ4495" s="17"/>
      <c r="AK4495" s="17"/>
      <c r="AL4495" s="17"/>
      <c r="AM4495" s="17"/>
      <c r="AN4495" s="17"/>
      <c r="AO4495" s="17"/>
    </row>
    <row r="4496" spans="1:41" s="17" customFormat="1" ht="29.25" hidden="1" customHeight="1" outlineLevel="1" x14ac:dyDescent="0.25">
      <c r="A4496" s="20">
        <v>1435</v>
      </c>
      <c r="B4496" s="8" t="s">
        <v>541</v>
      </c>
      <c r="C4496" s="28" t="s">
        <v>4</v>
      </c>
      <c r="D4496" s="29">
        <v>2020</v>
      </c>
      <c r="E4496" s="20"/>
      <c r="F4496" s="8">
        <v>2</v>
      </c>
      <c r="G4496" s="8">
        <v>421.4</v>
      </c>
      <c r="H4496" s="59">
        <v>2571.587</v>
      </c>
    </row>
    <row r="4497" spans="1:41" s="17" customFormat="1" ht="29.25" hidden="1" customHeight="1" outlineLevel="1" x14ac:dyDescent="0.25">
      <c r="A4497" s="20">
        <v>1734</v>
      </c>
      <c r="B4497" s="8" t="s">
        <v>541</v>
      </c>
      <c r="C4497" s="28" t="s">
        <v>542</v>
      </c>
      <c r="D4497" s="29">
        <v>2020</v>
      </c>
      <c r="E4497" s="20"/>
      <c r="F4497" s="8">
        <v>1</v>
      </c>
      <c r="G4497" s="8">
        <v>300</v>
      </c>
      <c r="H4497" s="59">
        <v>1096</v>
      </c>
    </row>
    <row r="4498" spans="1:41" s="17" customFormat="1" ht="27" hidden="1" customHeight="1" outlineLevel="1" x14ac:dyDescent="0.25">
      <c r="A4498" s="67">
        <v>9601</v>
      </c>
      <c r="B4498" s="8" t="s">
        <v>541</v>
      </c>
      <c r="C4498" s="28" t="s">
        <v>4019</v>
      </c>
      <c r="D4498" s="29">
        <v>2021</v>
      </c>
      <c r="E4498" s="20"/>
      <c r="F4498" s="8">
        <v>1</v>
      </c>
      <c r="G4498" s="8">
        <v>537</v>
      </c>
      <c r="H4498" s="59">
        <v>1570</v>
      </c>
    </row>
    <row r="4499" spans="1:41" s="17" customFormat="1" ht="27" hidden="1" customHeight="1" outlineLevel="1" x14ac:dyDescent="0.25">
      <c r="A4499" s="67">
        <v>9591</v>
      </c>
      <c r="B4499" s="8" t="s">
        <v>541</v>
      </c>
      <c r="C4499" s="28" t="s">
        <v>2762</v>
      </c>
      <c r="D4499" s="29">
        <v>2021</v>
      </c>
      <c r="E4499" s="20"/>
      <c r="F4499" s="8">
        <v>1</v>
      </c>
      <c r="G4499" s="8">
        <v>417</v>
      </c>
      <c r="H4499" s="59">
        <v>1077</v>
      </c>
    </row>
    <row r="4500" spans="1:41" s="17" customFormat="1" ht="27" hidden="1" customHeight="1" outlineLevel="1" x14ac:dyDescent="0.25">
      <c r="A4500" s="67">
        <v>9669</v>
      </c>
      <c r="B4500" s="8" t="s">
        <v>541</v>
      </c>
      <c r="C4500" s="28" t="s">
        <v>2840</v>
      </c>
      <c r="D4500" s="29">
        <v>2021</v>
      </c>
      <c r="E4500" s="20"/>
      <c r="F4500" s="8">
        <v>1</v>
      </c>
      <c r="G4500" s="8">
        <v>750</v>
      </c>
      <c r="H4500" s="59">
        <v>1716</v>
      </c>
    </row>
    <row r="4501" spans="1:41" s="18" customFormat="1" ht="31.5" collapsed="1" x14ac:dyDescent="0.25">
      <c r="A4501" s="20"/>
      <c r="B4501" s="84" t="s">
        <v>541</v>
      </c>
      <c r="C4501" s="99" t="s">
        <v>4075</v>
      </c>
      <c r="D4501" s="92"/>
      <c r="E4501" s="84" t="s">
        <v>522</v>
      </c>
      <c r="F4501" s="92"/>
      <c r="G4501" s="92"/>
      <c r="H4501" s="92"/>
      <c r="I4501" s="17"/>
      <c r="J4501" s="17"/>
      <c r="K4501" s="17"/>
      <c r="L4501" s="17"/>
      <c r="M4501" s="17"/>
      <c r="N4501" s="17"/>
      <c r="O4501" s="17"/>
      <c r="P4501" s="17"/>
      <c r="Q4501" s="17"/>
      <c r="R4501" s="17"/>
      <c r="S4501" s="17"/>
      <c r="T4501" s="17"/>
      <c r="U4501" s="17"/>
      <c r="V4501" s="17"/>
      <c r="W4501" s="17"/>
      <c r="X4501" s="17"/>
      <c r="Y4501" s="17"/>
      <c r="Z4501" s="17"/>
      <c r="AA4501" s="17"/>
      <c r="AB4501" s="17"/>
      <c r="AC4501" s="17"/>
      <c r="AD4501" s="17"/>
      <c r="AE4501" s="17"/>
      <c r="AF4501" s="17"/>
      <c r="AG4501" s="17"/>
      <c r="AH4501" s="17"/>
      <c r="AI4501" s="17"/>
      <c r="AJ4501" s="17"/>
      <c r="AK4501" s="17"/>
      <c r="AL4501" s="17"/>
      <c r="AM4501" s="17"/>
      <c r="AN4501" s="17"/>
      <c r="AO4501" s="17"/>
    </row>
    <row r="4502" spans="1:41" s="18" customFormat="1" ht="16.5" customHeight="1" x14ac:dyDescent="0.25">
      <c r="A4502" s="20"/>
      <c r="B4502" s="9" t="s">
        <v>541</v>
      </c>
      <c r="C4502" s="10" t="s">
        <v>1941</v>
      </c>
      <c r="D4502" s="25">
        <v>2019</v>
      </c>
      <c r="E4502" s="22"/>
      <c r="F4502" s="9">
        <f ca="1">SUMIF($D$4505:$H$4516,$D$4502,$F$4505:$F$4516)</f>
        <v>2</v>
      </c>
      <c r="G4502" s="9">
        <f ca="1">SUMIF($D$4505:$H$4516,$D$4502,$G$4505:$G$4516)</f>
        <v>720.2</v>
      </c>
      <c r="H4502" s="12">
        <f ca="1">SUMIF($D$4505:$H$4516,$D$4502,$H$4505:$H$4516)</f>
        <v>2171.3734400000003</v>
      </c>
      <c r="I4502" s="17"/>
      <c r="J4502" s="17"/>
      <c r="K4502" s="17"/>
      <c r="L4502" s="17"/>
      <c r="M4502" s="17"/>
      <c r="N4502" s="17"/>
      <c r="O4502" s="17"/>
      <c r="P4502" s="17"/>
      <c r="Q4502" s="17"/>
      <c r="R4502" s="17"/>
      <c r="S4502" s="17"/>
      <c r="T4502" s="17"/>
      <c r="U4502" s="17"/>
      <c r="V4502" s="17"/>
      <c r="W4502" s="17"/>
      <c r="X4502" s="17"/>
      <c r="Y4502" s="17"/>
      <c r="Z4502" s="17"/>
      <c r="AA4502" s="17"/>
      <c r="AB4502" s="17"/>
      <c r="AC4502" s="17"/>
      <c r="AD4502" s="17"/>
      <c r="AE4502" s="17"/>
      <c r="AF4502" s="17"/>
      <c r="AG4502" s="17"/>
      <c r="AH4502" s="17"/>
      <c r="AI4502" s="17"/>
      <c r="AJ4502" s="17"/>
      <c r="AK4502" s="17"/>
      <c r="AL4502" s="17"/>
      <c r="AM4502" s="17"/>
      <c r="AN4502" s="17"/>
      <c r="AO4502" s="17"/>
    </row>
    <row r="4503" spans="1:41" s="18" customFormat="1" ht="16.5" customHeight="1" x14ac:dyDescent="0.25">
      <c r="A4503" s="20"/>
      <c r="B4503" s="9" t="s">
        <v>541</v>
      </c>
      <c r="C4503" s="10" t="s">
        <v>1941</v>
      </c>
      <c r="D4503" s="25">
        <v>2020</v>
      </c>
      <c r="E4503" s="22"/>
      <c r="F4503" s="9">
        <f ca="1">SUMIF($D$4505:$H$4516,$D$4503,$F$4505:$F$4516)</f>
        <v>10</v>
      </c>
      <c r="G4503" s="9">
        <f ca="1">SUMIF($D$4505:$H$4516,$D$4503,$G$4505:$G$4516)</f>
        <v>4068.3</v>
      </c>
      <c r="H4503" s="12">
        <f ca="1">SUMIF($D$4505:$H$4516,$D$4503,$H$4505:$H$4516)</f>
        <v>10002.14255</v>
      </c>
      <c r="I4503" s="17"/>
      <c r="J4503" s="17"/>
      <c r="K4503" s="17"/>
      <c r="L4503" s="17"/>
      <c r="M4503" s="17"/>
      <c r="N4503" s="17"/>
      <c r="O4503" s="17"/>
      <c r="P4503" s="17"/>
      <c r="Q4503" s="17"/>
      <c r="R4503" s="17"/>
      <c r="S4503" s="17"/>
      <c r="T4503" s="17"/>
      <c r="U4503" s="17"/>
      <c r="V4503" s="17"/>
      <c r="W4503" s="17"/>
      <c r="X4503" s="17"/>
      <c r="Y4503" s="17"/>
      <c r="Z4503" s="17"/>
      <c r="AA4503" s="17"/>
      <c r="AB4503" s="17"/>
      <c r="AC4503" s="17"/>
      <c r="AD4503" s="17"/>
      <c r="AE4503" s="17"/>
      <c r="AF4503" s="17"/>
      <c r="AG4503" s="17"/>
      <c r="AH4503" s="17"/>
      <c r="AI4503" s="17"/>
      <c r="AJ4503" s="17"/>
      <c r="AK4503" s="17"/>
      <c r="AL4503" s="17"/>
      <c r="AM4503" s="17"/>
      <c r="AN4503" s="17"/>
      <c r="AO4503" s="17"/>
    </row>
    <row r="4504" spans="1:41" s="37" customFormat="1" ht="16.5" customHeight="1" x14ac:dyDescent="0.25">
      <c r="A4504" s="20"/>
      <c r="B4504" s="9" t="s">
        <v>541</v>
      </c>
      <c r="C4504" s="10" t="s">
        <v>1941</v>
      </c>
      <c r="D4504" s="25">
        <v>2021</v>
      </c>
      <c r="E4504" s="22"/>
      <c r="F4504" s="9">
        <f ca="1">SUMIF($D$4505:$H$4516,$D$4504,$F$4505:$F$4516)</f>
        <v>1</v>
      </c>
      <c r="G4504" s="9">
        <f ca="1">SUMIF($D$4505:$H$4516,$D$4504,$G$4505:$G$4516)</f>
        <v>450</v>
      </c>
      <c r="H4504" s="12">
        <f ca="1">SUMIF($D$4505:$H$4516,$D$4504,$H$4505:$H$4516)</f>
        <v>967.58264999999994</v>
      </c>
      <c r="I4504" s="17"/>
      <c r="J4504" s="17"/>
      <c r="K4504" s="17"/>
      <c r="L4504" s="17"/>
      <c r="M4504" s="17"/>
      <c r="N4504" s="17"/>
      <c r="O4504" s="17"/>
      <c r="P4504" s="17"/>
      <c r="Q4504" s="17"/>
      <c r="R4504" s="17"/>
      <c r="S4504" s="17"/>
      <c r="T4504" s="17"/>
      <c r="U4504" s="17"/>
      <c r="V4504" s="17"/>
      <c r="W4504" s="17"/>
      <c r="X4504" s="17"/>
      <c r="Y4504" s="17"/>
      <c r="Z4504" s="17"/>
      <c r="AA4504" s="17"/>
      <c r="AB4504" s="17"/>
      <c r="AC4504" s="17"/>
      <c r="AD4504" s="17"/>
      <c r="AE4504" s="17"/>
      <c r="AF4504" s="17"/>
      <c r="AG4504" s="17"/>
      <c r="AH4504" s="17"/>
      <c r="AI4504" s="17"/>
      <c r="AJ4504" s="17"/>
      <c r="AK4504" s="17"/>
      <c r="AL4504" s="17"/>
      <c r="AM4504" s="17"/>
      <c r="AN4504" s="17"/>
      <c r="AO4504" s="17"/>
    </row>
    <row r="4505" spans="1:41" s="17" customFormat="1" ht="28.5" hidden="1" customHeight="1" outlineLevel="1" x14ac:dyDescent="0.25">
      <c r="A4505" s="20">
        <v>889</v>
      </c>
      <c r="B4505" s="8" t="s">
        <v>541</v>
      </c>
      <c r="C4505" s="28" t="s">
        <v>1675</v>
      </c>
      <c r="D4505" s="29">
        <v>2019</v>
      </c>
      <c r="E4505" s="20"/>
      <c r="F4505" s="8">
        <v>1</v>
      </c>
      <c r="G4505" s="8">
        <v>615</v>
      </c>
      <c r="H4505" s="59">
        <v>1364.9870000000001</v>
      </c>
    </row>
    <row r="4506" spans="1:41" s="17" customFormat="1" ht="28.5" hidden="1" customHeight="1" outlineLevel="1" x14ac:dyDescent="0.25">
      <c r="A4506" s="20">
        <v>7020</v>
      </c>
      <c r="B4506" s="8" t="s">
        <v>541</v>
      </c>
      <c r="C4506" s="28" t="s">
        <v>1704</v>
      </c>
      <c r="D4506" s="29">
        <v>2019</v>
      </c>
      <c r="E4506" s="20"/>
      <c r="F4506" s="8">
        <v>1</v>
      </c>
      <c r="G4506" s="8">
        <v>105.2</v>
      </c>
      <c r="H4506" s="59">
        <v>806.38643999999999</v>
      </c>
    </row>
    <row r="4507" spans="1:41" s="17" customFormat="1" ht="28.5" hidden="1" customHeight="1" outlineLevel="1" x14ac:dyDescent="0.25">
      <c r="A4507" s="20">
        <v>1660</v>
      </c>
      <c r="B4507" s="8" t="s">
        <v>541</v>
      </c>
      <c r="C4507" s="28" t="s">
        <v>875</v>
      </c>
      <c r="D4507" s="29">
        <v>2020</v>
      </c>
      <c r="E4507" s="20"/>
      <c r="F4507" s="8">
        <v>1</v>
      </c>
      <c r="G4507" s="8">
        <v>600</v>
      </c>
      <c r="H4507" s="59">
        <v>1517.24</v>
      </c>
    </row>
    <row r="4508" spans="1:41" s="17" customFormat="1" ht="28.5" hidden="1" customHeight="1" outlineLevel="1" x14ac:dyDescent="0.25">
      <c r="A4508" s="20">
        <v>1773</v>
      </c>
      <c r="B4508" s="8" t="s">
        <v>541</v>
      </c>
      <c r="C4508" s="28" t="s">
        <v>1022</v>
      </c>
      <c r="D4508" s="29">
        <v>2020</v>
      </c>
      <c r="E4508" s="20"/>
      <c r="F4508" s="8">
        <v>2</v>
      </c>
      <c r="G4508" s="8">
        <v>426.3</v>
      </c>
      <c r="H4508" s="59">
        <v>1794.96082</v>
      </c>
    </row>
    <row r="4509" spans="1:41" s="17" customFormat="1" ht="28.5" hidden="1" customHeight="1" outlineLevel="1" x14ac:dyDescent="0.25">
      <c r="A4509" s="20">
        <v>968</v>
      </c>
      <c r="B4509" s="8" t="s">
        <v>541</v>
      </c>
      <c r="C4509" s="28" t="s">
        <v>616</v>
      </c>
      <c r="D4509" s="29">
        <v>2020</v>
      </c>
      <c r="E4509" s="20"/>
      <c r="F4509" s="8">
        <v>1</v>
      </c>
      <c r="G4509" s="8">
        <v>320</v>
      </c>
      <c r="H4509" s="59">
        <v>855.25189</v>
      </c>
    </row>
    <row r="4510" spans="1:41" s="17" customFormat="1" ht="28.5" hidden="1" customHeight="1" outlineLevel="1" x14ac:dyDescent="0.25">
      <c r="A4510" s="20">
        <v>1530</v>
      </c>
      <c r="B4510" s="8" t="s">
        <v>541</v>
      </c>
      <c r="C4510" s="28" t="s">
        <v>680</v>
      </c>
      <c r="D4510" s="29">
        <v>2020</v>
      </c>
      <c r="E4510" s="20"/>
      <c r="F4510" s="8">
        <v>1</v>
      </c>
      <c r="G4510" s="8">
        <v>40</v>
      </c>
      <c r="H4510" s="59">
        <v>1246.54791</v>
      </c>
    </row>
    <row r="4511" spans="1:41" s="17" customFormat="1" ht="28.5" hidden="1" customHeight="1" outlineLevel="1" x14ac:dyDescent="0.25">
      <c r="A4511" s="20">
        <v>338</v>
      </c>
      <c r="B4511" s="8" t="s">
        <v>541</v>
      </c>
      <c r="C4511" s="28" t="s">
        <v>681</v>
      </c>
      <c r="D4511" s="29">
        <v>2020</v>
      </c>
      <c r="E4511" s="20"/>
      <c r="F4511" s="8">
        <v>1</v>
      </c>
      <c r="G4511" s="8">
        <v>30</v>
      </c>
      <c r="H4511" s="59">
        <v>865.99063000000001</v>
      </c>
    </row>
    <row r="4512" spans="1:41" s="17" customFormat="1" ht="28.5" hidden="1" customHeight="1" outlineLevel="1" x14ac:dyDescent="0.25">
      <c r="A4512" s="20">
        <v>433</v>
      </c>
      <c r="B4512" s="8" t="s">
        <v>541</v>
      </c>
      <c r="C4512" s="28" t="s">
        <v>695</v>
      </c>
      <c r="D4512" s="29">
        <v>2020</v>
      </c>
      <c r="E4512" s="20"/>
      <c r="F4512" s="8">
        <v>1</v>
      </c>
      <c r="G4512" s="8">
        <v>270</v>
      </c>
      <c r="H4512" s="59">
        <v>712.13275999999996</v>
      </c>
    </row>
    <row r="4513" spans="1:41" s="17" customFormat="1" ht="28.5" hidden="1" customHeight="1" outlineLevel="1" x14ac:dyDescent="0.25">
      <c r="A4513" s="20">
        <v>444</v>
      </c>
      <c r="B4513" s="8" t="s">
        <v>541</v>
      </c>
      <c r="C4513" s="28" t="s">
        <v>879</v>
      </c>
      <c r="D4513" s="29">
        <v>2020</v>
      </c>
      <c r="E4513" s="20"/>
      <c r="F4513" s="8">
        <v>1</v>
      </c>
      <c r="G4513" s="8">
        <v>642</v>
      </c>
      <c r="H4513" s="59">
        <v>1250.25</v>
      </c>
    </row>
    <row r="4514" spans="1:41" s="17" customFormat="1" ht="28.5" hidden="1" customHeight="1" outlineLevel="1" x14ac:dyDescent="0.25">
      <c r="A4514" s="20">
        <v>326</v>
      </c>
      <c r="B4514" s="8" t="s">
        <v>541</v>
      </c>
      <c r="C4514" s="28" t="s">
        <v>1027</v>
      </c>
      <c r="D4514" s="29">
        <v>2020</v>
      </c>
      <c r="E4514" s="20"/>
      <c r="F4514" s="8">
        <v>1</v>
      </c>
      <c r="G4514" s="8">
        <v>1440</v>
      </c>
      <c r="H4514" s="59">
        <v>1169.29</v>
      </c>
    </row>
    <row r="4515" spans="1:41" s="17" customFormat="1" ht="23.25" hidden="1" customHeight="1" outlineLevel="1" x14ac:dyDescent="0.25">
      <c r="A4515" s="20">
        <v>50</v>
      </c>
      <c r="B4515" s="8" t="s">
        <v>541</v>
      </c>
      <c r="C4515" s="28" t="s">
        <v>211</v>
      </c>
      <c r="D4515" s="29">
        <v>2020</v>
      </c>
      <c r="E4515" s="20"/>
      <c r="F4515" s="8">
        <v>1</v>
      </c>
      <c r="G4515" s="59">
        <v>300</v>
      </c>
      <c r="H4515" s="59">
        <v>590.47853999999995</v>
      </c>
    </row>
    <row r="4516" spans="1:41" s="17" customFormat="1" ht="39.75" hidden="1" customHeight="1" outlineLevel="1" x14ac:dyDescent="0.25">
      <c r="A4516" s="74">
        <v>9615</v>
      </c>
      <c r="B4516" s="8" t="s">
        <v>541</v>
      </c>
      <c r="C4516" s="28" t="s">
        <v>2867</v>
      </c>
      <c r="D4516" s="29">
        <v>2021</v>
      </c>
      <c r="E4516" s="20"/>
      <c r="F4516" s="8">
        <v>1</v>
      </c>
      <c r="G4516" s="8">
        <v>450</v>
      </c>
      <c r="H4516" s="59">
        <v>967.58264999999994</v>
      </c>
    </row>
    <row r="4517" spans="1:41" s="17" customFormat="1" ht="25.5" customHeight="1" collapsed="1" x14ac:dyDescent="0.25">
      <c r="A4517" s="20"/>
      <c r="B4517" s="134" t="s">
        <v>4023</v>
      </c>
      <c r="C4517" s="134"/>
      <c r="D4517" s="134"/>
      <c r="E4517" s="134"/>
      <c r="F4517" s="134"/>
      <c r="G4517" s="134"/>
      <c r="H4517" s="134"/>
    </row>
    <row r="4518" spans="1:41" s="17" customFormat="1" ht="31.5" collapsed="1" x14ac:dyDescent="0.25">
      <c r="A4518" s="20"/>
      <c r="B4518" s="97" t="s">
        <v>4076</v>
      </c>
      <c r="C4518" s="98" t="s">
        <v>4077</v>
      </c>
      <c r="D4518" s="96"/>
      <c r="E4518" s="101" t="s">
        <v>1933</v>
      </c>
      <c r="F4518" s="97"/>
      <c r="G4518" s="97"/>
      <c r="H4518" s="97"/>
    </row>
    <row r="4519" spans="1:41" s="17" customFormat="1" ht="16.5" customHeight="1" x14ac:dyDescent="0.25">
      <c r="A4519" s="20"/>
      <c r="B4519" s="13" t="s">
        <v>4076</v>
      </c>
      <c r="C4519" s="14" t="s">
        <v>1941</v>
      </c>
      <c r="D4519" s="26">
        <v>2019</v>
      </c>
      <c r="E4519" s="24"/>
      <c r="F4519" s="13">
        <v>0</v>
      </c>
      <c r="G4519" s="13">
        <v>0</v>
      </c>
      <c r="H4519" s="13">
        <v>0</v>
      </c>
    </row>
    <row r="4520" spans="1:41" s="17" customFormat="1" ht="16.5" customHeight="1" x14ac:dyDescent="0.25">
      <c r="A4520" s="20"/>
      <c r="B4520" s="13" t="s">
        <v>4076</v>
      </c>
      <c r="C4520" s="14" t="s">
        <v>1941</v>
      </c>
      <c r="D4520" s="26">
        <v>2020</v>
      </c>
      <c r="E4520" s="24"/>
      <c r="F4520" s="13">
        <f>F4522</f>
        <v>1</v>
      </c>
      <c r="G4520" s="13">
        <f t="shared" ref="G4520:H4520" si="27">G4522</f>
        <v>98800</v>
      </c>
      <c r="H4520" s="16">
        <f t="shared" si="27"/>
        <v>534948.79177000001</v>
      </c>
    </row>
    <row r="4521" spans="1:41" s="37" customFormat="1" ht="16.5" customHeight="1" x14ac:dyDescent="0.25">
      <c r="A4521" s="20"/>
      <c r="B4521" s="13" t="s">
        <v>4076</v>
      </c>
      <c r="C4521" s="14" t="s">
        <v>1941</v>
      </c>
      <c r="D4521" s="26">
        <v>2021</v>
      </c>
      <c r="E4521" s="24"/>
      <c r="F4521" s="13">
        <f>SUM(F4523:F4523)</f>
        <v>1</v>
      </c>
      <c r="G4521" s="13">
        <f>SUM(G4523:G4523)</f>
        <v>120000</v>
      </c>
      <c r="H4521" s="16">
        <f>SUM(H4523:H4523)</f>
        <v>609776</v>
      </c>
      <c r="I4521" s="17"/>
      <c r="J4521" s="17"/>
      <c r="K4521" s="17"/>
      <c r="L4521" s="17"/>
      <c r="M4521" s="17"/>
      <c r="N4521" s="17"/>
      <c r="O4521" s="17"/>
      <c r="P4521" s="17"/>
      <c r="Q4521" s="17"/>
      <c r="R4521" s="17"/>
      <c r="S4521" s="17"/>
      <c r="T4521" s="17"/>
      <c r="U4521" s="17"/>
      <c r="V4521" s="17"/>
      <c r="W4521" s="17"/>
      <c r="X4521" s="17"/>
      <c r="Y4521" s="17"/>
      <c r="Z4521" s="17"/>
      <c r="AA4521" s="17"/>
      <c r="AB4521" s="17"/>
      <c r="AC4521" s="17"/>
      <c r="AD4521" s="17"/>
      <c r="AE4521" s="17"/>
      <c r="AF4521" s="17"/>
      <c r="AG4521" s="17"/>
      <c r="AH4521" s="17"/>
      <c r="AI4521" s="17"/>
      <c r="AJ4521" s="17"/>
      <c r="AK4521" s="17"/>
      <c r="AL4521" s="17"/>
      <c r="AM4521" s="17"/>
      <c r="AN4521" s="17"/>
      <c r="AO4521" s="17"/>
    </row>
    <row r="4522" spans="1:41" s="17" customFormat="1" ht="31.5" hidden="1" customHeight="1" outlineLevel="1" x14ac:dyDescent="0.25">
      <c r="A4522" s="20">
        <v>2012</v>
      </c>
      <c r="B4522" s="8" t="s">
        <v>4076</v>
      </c>
      <c r="C4522" s="28" t="s">
        <v>1934</v>
      </c>
      <c r="D4522" s="29">
        <v>2020</v>
      </c>
      <c r="E4522" s="20"/>
      <c r="F4522" s="8">
        <v>1</v>
      </c>
      <c r="G4522" s="8">
        <v>98800</v>
      </c>
      <c r="H4522" s="59">
        <v>534948.79177000001</v>
      </c>
    </row>
    <row r="4523" spans="1:41" s="17" customFormat="1" ht="30" hidden="1" customHeight="1" outlineLevel="1" x14ac:dyDescent="0.25">
      <c r="A4523" s="73">
        <v>9635</v>
      </c>
      <c r="B4523" s="75" t="s">
        <v>4076</v>
      </c>
      <c r="C4523" s="76" t="s">
        <v>2834</v>
      </c>
      <c r="D4523" s="29">
        <v>2021</v>
      </c>
      <c r="E4523" s="20"/>
      <c r="F4523" s="8">
        <v>1</v>
      </c>
      <c r="G4523" s="8">
        <v>120000</v>
      </c>
      <c r="H4523" s="8">
        <v>609776</v>
      </c>
    </row>
    <row r="4524" spans="1:41" s="41" customFormat="1" ht="22.5" customHeight="1" collapsed="1" x14ac:dyDescent="0.25">
      <c r="A4524" s="20"/>
      <c r="B4524" s="130" t="s">
        <v>1936</v>
      </c>
      <c r="C4524" s="131"/>
      <c r="D4524" s="131"/>
      <c r="E4524" s="131"/>
      <c r="F4524" s="131"/>
      <c r="G4524" s="131"/>
      <c r="H4524" s="132"/>
      <c r="I4524" s="17"/>
      <c r="J4524" s="17"/>
      <c r="K4524" s="17"/>
      <c r="L4524" s="17"/>
      <c r="M4524" s="17"/>
      <c r="N4524" s="17"/>
      <c r="O4524" s="17"/>
      <c r="P4524" s="17"/>
      <c r="Q4524" s="17"/>
      <c r="R4524" s="17"/>
      <c r="S4524" s="17"/>
      <c r="T4524" s="17"/>
      <c r="U4524" s="17"/>
      <c r="V4524" s="17"/>
      <c r="W4524" s="17"/>
      <c r="X4524" s="17"/>
      <c r="Y4524" s="17"/>
      <c r="Z4524" s="17"/>
      <c r="AA4524" s="17"/>
      <c r="AB4524" s="17"/>
      <c r="AC4524" s="17"/>
      <c r="AD4524" s="17"/>
      <c r="AE4524" s="17"/>
      <c r="AF4524" s="17"/>
      <c r="AG4524" s="17"/>
      <c r="AH4524" s="17"/>
      <c r="AI4524" s="17"/>
      <c r="AJ4524" s="17"/>
      <c r="AK4524" s="17"/>
      <c r="AL4524" s="17"/>
      <c r="AM4524" s="17"/>
      <c r="AN4524" s="17"/>
      <c r="AO4524" s="17"/>
    </row>
    <row r="4525" spans="1:41" s="17" customFormat="1" ht="19.5" customHeight="1" collapsed="1" x14ac:dyDescent="0.25">
      <c r="A4525" s="20"/>
      <c r="B4525" s="117" t="s">
        <v>543</v>
      </c>
      <c r="C4525" s="136" t="s">
        <v>4078</v>
      </c>
      <c r="D4525" s="117"/>
      <c r="E4525" s="117" t="s">
        <v>0</v>
      </c>
      <c r="F4525" s="117"/>
      <c r="G4525" s="117"/>
      <c r="H4525" s="117"/>
    </row>
    <row r="4526" spans="1:41" s="18" customFormat="1" ht="16.5" customHeight="1" x14ac:dyDescent="0.25">
      <c r="A4526" s="20"/>
      <c r="B4526" s="119"/>
      <c r="C4526" s="122"/>
      <c r="D4526" s="119"/>
      <c r="E4526" s="119" t="s">
        <v>0</v>
      </c>
      <c r="F4526" s="119"/>
      <c r="G4526" s="119"/>
      <c r="H4526" s="119"/>
      <c r="I4526" s="17"/>
      <c r="J4526" s="17"/>
      <c r="K4526" s="17"/>
      <c r="L4526" s="17"/>
      <c r="M4526" s="17"/>
      <c r="N4526" s="17"/>
      <c r="O4526" s="17"/>
      <c r="P4526" s="17"/>
      <c r="Q4526" s="17"/>
      <c r="R4526" s="17"/>
      <c r="S4526" s="17"/>
      <c r="T4526" s="17"/>
      <c r="U4526" s="17"/>
      <c r="V4526" s="17"/>
      <c r="W4526" s="17"/>
      <c r="X4526" s="17"/>
      <c r="Y4526" s="17"/>
      <c r="Z4526" s="17"/>
      <c r="AA4526" s="17"/>
      <c r="AB4526" s="17"/>
      <c r="AC4526" s="17"/>
      <c r="AD4526" s="17"/>
      <c r="AE4526" s="17"/>
      <c r="AF4526" s="17"/>
      <c r="AG4526" s="17"/>
      <c r="AH4526" s="17"/>
      <c r="AI4526" s="17"/>
      <c r="AJ4526" s="17"/>
      <c r="AK4526" s="17"/>
      <c r="AL4526" s="17"/>
      <c r="AM4526" s="17"/>
      <c r="AN4526" s="17"/>
      <c r="AO4526" s="17"/>
    </row>
    <row r="4527" spans="1:41" s="18" customFormat="1" ht="28.5" x14ac:dyDescent="0.25">
      <c r="A4527" s="20"/>
      <c r="B4527" s="9" t="s">
        <v>543</v>
      </c>
      <c r="C4527" s="10" t="s">
        <v>1941</v>
      </c>
      <c r="D4527" s="57" t="s">
        <v>1959</v>
      </c>
      <c r="E4527" s="25"/>
      <c r="F4527" s="9">
        <f ca="1">SUMIF($D$4529:$H$5013,$D$4527,$F$4529:$F$5013)</f>
        <v>10</v>
      </c>
      <c r="G4527" s="9">
        <f ca="1">SUMIF($D$4529:$H$5013,$D$4527,$G$4529:$G$5013)</f>
        <v>70</v>
      </c>
      <c r="H4527" s="12">
        <f ca="1">SUMIF($D$4529:$H$5013,$D$4527,$H$4529:$H$5013)</f>
        <v>370.83080000000001</v>
      </c>
      <c r="I4527" s="17"/>
      <c r="J4527" s="17"/>
      <c r="K4527" s="17"/>
      <c r="L4527" s="17"/>
      <c r="M4527" s="17"/>
      <c r="N4527" s="17"/>
      <c r="O4527" s="17"/>
      <c r="P4527" s="17"/>
      <c r="Q4527" s="17"/>
      <c r="R4527" s="17"/>
      <c r="S4527" s="17"/>
      <c r="T4527" s="17"/>
      <c r="U4527" s="17"/>
      <c r="V4527" s="17"/>
      <c r="W4527" s="17"/>
      <c r="X4527" s="17"/>
      <c r="Y4527" s="17"/>
      <c r="Z4527" s="17"/>
      <c r="AA4527" s="17"/>
      <c r="AB4527" s="17"/>
      <c r="AC4527" s="17"/>
      <c r="AD4527" s="17"/>
      <c r="AE4527" s="17"/>
      <c r="AF4527" s="17"/>
      <c r="AG4527" s="17"/>
      <c r="AH4527" s="17"/>
      <c r="AI4527" s="17"/>
      <c r="AJ4527" s="17"/>
      <c r="AK4527" s="17"/>
      <c r="AL4527" s="17"/>
      <c r="AM4527" s="17"/>
      <c r="AN4527" s="17"/>
      <c r="AO4527" s="17"/>
    </row>
    <row r="4528" spans="1:41" s="37" customFormat="1" ht="16.5" customHeight="1" x14ac:dyDescent="0.25">
      <c r="A4528" s="20"/>
      <c r="B4528" s="9" t="s">
        <v>543</v>
      </c>
      <c r="C4528" s="10" t="s">
        <v>1941</v>
      </c>
      <c r="D4528" s="25">
        <v>2021</v>
      </c>
      <c r="E4528" s="22"/>
      <c r="F4528" s="9">
        <f ca="1">SUMIF($D$4529:$H$5013,$D$4528,$F$4529:$F$5013)</f>
        <v>577</v>
      </c>
      <c r="G4528" s="12">
        <f ca="1">SUMIF($D$4529:$H$5013,$D$4528,$G$4529:$G$5013)</f>
        <v>5358.6200000000008</v>
      </c>
      <c r="H4528" s="12">
        <f ca="1">SUMIF($D$4529:$H$5013,$D$4528,$H$4529:$H$5013)</f>
        <v>19929.585615000007</v>
      </c>
      <c r="I4528" s="17"/>
      <c r="J4528" s="17"/>
      <c r="K4528" s="17"/>
      <c r="L4528" s="17"/>
      <c r="M4528" s="17"/>
      <c r="N4528" s="17"/>
      <c r="O4528" s="17"/>
      <c r="P4528" s="17"/>
      <c r="Q4528" s="17"/>
      <c r="R4528" s="17"/>
      <c r="S4528" s="17"/>
      <c r="T4528" s="17"/>
      <c r="U4528" s="17"/>
      <c r="V4528" s="17"/>
      <c r="W4528" s="17"/>
      <c r="X4528" s="17"/>
      <c r="Y4528" s="17"/>
      <c r="Z4528" s="17"/>
      <c r="AA4528" s="17"/>
      <c r="AB4528" s="17"/>
      <c r="AC4528" s="17"/>
      <c r="AD4528" s="17"/>
      <c r="AE4528" s="17"/>
      <c r="AF4528" s="17"/>
      <c r="AG4528" s="17"/>
      <c r="AH4528" s="17"/>
      <c r="AI4528" s="17"/>
      <c r="AJ4528" s="17"/>
      <c r="AK4528" s="17"/>
      <c r="AL4528" s="17"/>
      <c r="AM4528" s="17"/>
      <c r="AN4528" s="17"/>
      <c r="AO4528" s="17"/>
    </row>
    <row r="4529" spans="1:8" s="17" customFormat="1" ht="38.25" hidden="1" customHeight="1" outlineLevel="1" x14ac:dyDescent="0.25">
      <c r="A4529" s="20">
        <v>1235</v>
      </c>
      <c r="B4529" s="8" t="s">
        <v>543</v>
      </c>
      <c r="C4529" s="28" t="s">
        <v>1958</v>
      </c>
      <c r="D4529" s="58" t="s">
        <v>1959</v>
      </c>
      <c r="E4529" s="20"/>
      <c r="F4529" s="8">
        <v>1</v>
      </c>
      <c r="G4529" s="8">
        <v>1</v>
      </c>
      <c r="H4529" s="8">
        <v>50.615000000000002</v>
      </c>
    </row>
    <row r="4530" spans="1:8" s="17" customFormat="1" ht="27.75" hidden="1" customHeight="1" outlineLevel="1" x14ac:dyDescent="0.25">
      <c r="A4530" s="20">
        <v>1238</v>
      </c>
      <c r="B4530" s="8" t="s">
        <v>543</v>
      </c>
      <c r="C4530" s="28" t="s">
        <v>1960</v>
      </c>
      <c r="D4530" s="58" t="s">
        <v>1959</v>
      </c>
      <c r="E4530" s="20"/>
      <c r="F4530" s="8">
        <v>1</v>
      </c>
      <c r="G4530" s="8">
        <v>15</v>
      </c>
      <c r="H4530" s="8">
        <v>59.034999999999997</v>
      </c>
    </row>
    <row r="4531" spans="1:8" s="17" customFormat="1" ht="36.75" hidden="1" customHeight="1" outlineLevel="1" x14ac:dyDescent="0.25">
      <c r="A4531" s="20">
        <v>1174</v>
      </c>
      <c r="B4531" s="8" t="s">
        <v>543</v>
      </c>
      <c r="C4531" s="28" t="s">
        <v>1961</v>
      </c>
      <c r="D4531" s="58" t="s">
        <v>1959</v>
      </c>
      <c r="E4531" s="20"/>
      <c r="F4531" s="8">
        <v>1</v>
      </c>
      <c r="G4531" s="8">
        <v>1</v>
      </c>
      <c r="H4531" s="8">
        <v>42.566000000000003</v>
      </c>
    </row>
    <row r="4532" spans="1:8" s="17" customFormat="1" ht="27.75" hidden="1" customHeight="1" outlineLevel="1" x14ac:dyDescent="0.25">
      <c r="A4532" s="20">
        <v>1217</v>
      </c>
      <c r="B4532" s="8" t="s">
        <v>543</v>
      </c>
      <c r="C4532" s="28" t="s">
        <v>1972</v>
      </c>
      <c r="D4532" s="105" t="s">
        <v>1959</v>
      </c>
      <c r="E4532" s="20"/>
      <c r="F4532" s="8">
        <v>1</v>
      </c>
      <c r="G4532" s="8">
        <v>10</v>
      </c>
      <c r="H4532" s="8">
        <v>19.489000000000001</v>
      </c>
    </row>
    <row r="4533" spans="1:8" s="17" customFormat="1" ht="27.75" hidden="1" customHeight="1" outlineLevel="1" x14ac:dyDescent="0.25">
      <c r="A4533" s="20">
        <v>1201</v>
      </c>
      <c r="B4533" s="8" t="s">
        <v>543</v>
      </c>
      <c r="C4533" s="28" t="s">
        <v>1973</v>
      </c>
      <c r="D4533" s="105" t="s">
        <v>1959</v>
      </c>
      <c r="E4533" s="20"/>
      <c r="F4533" s="8">
        <v>1</v>
      </c>
      <c r="G4533" s="8">
        <v>8</v>
      </c>
      <c r="H4533" s="8">
        <v>19.489000000000001</v>
      </c>
    </row>
    <row r="4534" spans="1:8" s="17" customFormat="1" ht="27.75" hidden="1" customHeight="1" outlineLevel="1" x14ac:dyDescent="0.25">
      <c r="A4534" s="20">
        <v>1204</v>
      </c>
      <c r="B4534" s="8" t="s">
        <v>543</v>
      </c>
      <c r="C4534" s="28" t="s">
        <v>1974</v>
      </c>
      <c r="D4534" s="105" t="s">
        <v>1959</v>
      </c>
      <c r="E4534" s="20"/>
      <c r="F4534" s="8">
        <v>1</v>
      </c>
      <c r="G4534" s="8">
        <v>15</v>
      </c>
      <c r="H4534" s="8">
        <v>20.709800000000001</v>
      </c>
    </row>
    <row r="4535" spans="1:8" s="17" customFormat="1" ht="27.75" hidden="1" customHeight="1" outlineLevel="1" x14ac:dyDescent="0.25">
      <c r="A4535" s="20">
        <v>1196</v>
      </c>
      <c r="B4535" s="8" t="s">
        <v>543</v>
      </c>
      <c r="C4535" s="28" t="s">
        <v>1975</v>
      </c>
      <c r="D4535" s="105" t="s">
        <v>1959</v>
      </c>
      <c r="E4535" s="20"/>
      <c r="F4535" s="8">
        <v>1</v>
      </c>
      <c r="G4535" s="8">
        <v>5</v>
      </c>
      <c r="H4535" s="8">
        <v>37.436</v>
      </c>
    </row>
    <row r="4536" spans="1:8" s="17" customFormat="1" ht="27.75" hidden="1" customHeight="1" outlineLevel="1" x14ac:dyDescent="0.25">
      <c r="A4536" s="20">
        <v>1197</v>
      </c>
      <c r="B4536" s="8" t="s">
        <v>543</v>
      </c>
      <c r="C4536" s="28" t="s">
        <v>1976</v>
      </c>
      <c r="D4536" s="105" t="s">
        <v>1959</v>
      </c>
      <c r="E4536" s="20"/>
      <c r="F4536" s="8">
        <v>1</v>
      </c>
      <c r="G4536" s="8">
        <v>5</v>
      </c>
      <c r="H4536" s="8">
        <v>38.590000000000003</v>
      </c>
    </row>
    <row r="4537" spans="1:8" s="17" customFormat="1" ht="27.75" hidden="1" customHeight="1" outlineLevel="1" x14ac:dyDescent="0.25">
      <c r="A4537" s="20">
        <v>1221</v>
      </c>
      <c r="B4537" s="8" t="s">
        <v>543</v>
      </c>
      <c r="C4537" s="28" t="s">
        <v>1977</v>
      </c>
      <c r="D4537" s="105" t="s">
        <v>1959</v>
      </c>
      <c r="E4537" s="20"/>
      <c r="F4537" s="8">
        <v>1</v>
      </c>
      <c r="G4537" s="8">
        <v>5</v>
      </c>
      <c r="H4537" s="8">
        <v>43.646000000000001</v>
      </c>
    </row>
    <row r="4538" spans="1:8" s="17" customFormat="1" ht="27.75" hidden="1" customHeight="1" outlineLevel="1" x14ac:dyDescent="0.25">
      <c r="A4538" s="20">
        <v>1208</v>
      </c>
      <c r="B4538" s="8" t="s">
        <v>543</v>
      </c>
      <c r="C4538" s="28" t="s">
        <v>1978</v>
      </c>
      <c r="D4538" s="105" t="s">
        <v>1959</v>
      </c>
      <c r="E4538" s="20"/>
      <c r="F4538" s="8">
        <v>1</v>
      </c>
      <c r="G4538" s="8">
        <v>5</v>
      </c>
      <c r="H4538" s="8">
        <v>39.255000000000003</v>
      </c>
    </row>
    <row r="4539" spans="1:8" s="17" customFormat="1" ht="28.5" hidden="1" customHeight="1" outlineLevel="1" x14ac:dyDescent="0.25">
      <c r="A4539" s="67">
        <v>9160</v>
      </c>
      <c r="B4539" s="8" t="s">
        <v>543</v>
      </c>
      <c r="C4539" s="28" t="s">
        <v>2868</v>
      </c>
      <c r="D4539" s="29">
        <v>2021</v>
      </c>
      <c r="E4539" s="20"/>
      <c r="F4539" s="8">
        <v>1</v>
      </c>
      <c r="G4539" s="8">
        <v>5</v>
      </c>
      <c r="H4539" s="8">
        <v>54</v>
      </c>
    </row>
    <row r="4540" spans="1:8" s="17" customFormat="1" ht="28.5" hidden="1" customHeight="1" outlineLevel="1" x14ac:dyDescent="0.25">
      <c r="A4540" s="66">
        <v>254</v>
      </c>
      <c r="B4540" s="8" t="s">
        <v>543</v>
      </c>
      <c r="C4540" s="28" t="s">
        <v>2869</v>
      </c>
      <c r="D4540" s="29">
        <v>2021</v>
      </c>
      <c r="E4540" s="20"/>
      <c r="F4540" s="8">
        <v>1</v>
      </c>
      <c r="G4540" s="8">
        <v>5</v>
      </c>
      <c r="H4540" s="8">
        <v>56</v>
      </c>
    </row>
    <row r="4541" spans="1:8" s="17" customFormat="1" ht="28.5" hidden="1" customHeight="1" outlineLevel="1" x14ac:dyDescent="0.25">
      <c r="A4541" s="66">
        <v>255</v>
      </c>
      <c r="B4541" s="8" t="s">
        <v>543</v>
      </c>
      <c r="C4541" s="28" t="s">
        <v>2870</v>
      </c>
      <c r="D4541" s="29">
        <v>2021</v>
      </c>
      <c r="E4541" s="20"/>
      <c r="F4541" s="8">
        <v>1</v>
      </c>
      <c r="G4541" s="8">
        <v>5</v>
      </c>
      <c r="H4541" s="8">
        <v>76</v>
      </c>
    </row>
    <row r="4542" spans="1:8" s="17" customFormat="1" ht="28.5" hidden="1" customHeight="1" outlineLevel="1" x14ac:dyDescent="0.25">
      <c r="A4542" s="67">
        <v>9244</v>
      </c>
      <c r="B4542" s="8" t="s">
        <v>543</v>
      </c>
      <c r="C4542" s="28" t="s">
        <v>2871</v>
      </c>
      <c r="D4542" s="29">
        <v>2021</v>
      </c>
      <c r="E4542" s="20"/>
      <c r="F4542" s="8">
        <v>1</v>
      </c>
      <c r="G4542" s="8">
        <v>5</v>
      </c>
      <c r="H4542" s="8">
        <v>64</v>
      </c>
    </row>
    <row r="4543" spans="1:8" s="17" customFormat="1" ht="28.5" hidden="1" customHeight="1" outlineLevel="1" x14ac:dyDescent="0.25">
      <c r="A4543" s="67">
        <v>9897</v>
      </c>
      <c r="B4543" s="8" t="s">
        <v>543</v>
      </c>
      <c r="C4543" s="28" t="s">
        <v>2872</v>
      </c>
      <c r="D4543" s="29">
        <v>2021</v>
      </c>
      <c r="E4543" s="20"/>
      <c r="F4543" s="8">
        <v>1</v>
      </c>
      <c r="G4543" s="8">
        <v>2.5</v>
      </c>
      <c r="H4543" s="8">
        <v>63</v>
      </c>
    </row>
    <row r="4544" spans="1:8" s="17" customFormat="1" ht="28.5" hidden="1" customHeight="1" outlineLevel="1" x14ac:dyDescent="0.25">
      <c r="A4544" s="66">
        <v>26</v>
      </c>
      <c r="B4544" s="8" t="s">
        <v>543</v>
      </c>
      <c r="C4544" s="28" t="s">
        <v>2873</v>
      </c>
      <c r="D4544" s="29">
        <v>2021</v>
      </c>
      <c r="E4544" s="20"/>
      <c r="F4544" s="8">
        <v>1</v>
      </c>
      <c r="G4544" s="8">
        <v>5</v>
      </c>
      <c r="H4544" s="8">
        <v>63</v>
      </c>
    </row>
    <row r="4545" spans="1:8" s="17" customFormat="1" ht="28.5" hidden="1" customHeight="1" outlineLevel="1" x14ac:dyDescent="0.25">
      <c r="A4545" s="67">
        <v>9245</v>
      </c>
      <c r="B4545" s="8" t="s">
        <v>543</v>
      </c>
      <c r="C4545" s="28" t="s">
        <v>2874</v>
      </c>
      <c r="D4545" s="29">
        <v>2021</v>
      </c>
      <c r="E4545" s="20"/>
      <c r="F4545" s="8">
        <v>1</v>
      </c>
      <c r="G4545" s="8">
        <v>6</v>
      </c>
      <c r="H4545" s="8">
        <v>42</v>
      </c>
    </row>
    <row r="4546" spans="1:8" s="17" customFormat="1" ht="28.5" hidden="1" customHeight="1" outlineLevel="1" x14ac:dyDescent="0.25">
      <c r="A4546" s="66">
        <v>162</v>
      </c>
      <c r="B4546" s="8" t="s">
        <v>543</v>
      </c>
      <c r="C4546" s="28" t="s">
        <v>2875</v>
      </c>
      <c r="D4546" s="29">
        <v>2021</v>
      </c>
      <c r="E4546" s="20"/>
      <c r="F4546" s="8">
        <v>1</v>
      </c>
      <c r="G4546" s="8">
        <v>6</v>
      </c>
      <c r="H4546" s="8">
        <v>71</v>
      </c>
    </row>
    <row r="4547" spans="1:8" s="17" customFormat="1" ht="28.5" hidden="1" customHeight="1" outlineLevel="1" x14ac:dyDescent="0.25">
      <c r="A4547" s="66">
        <v>168</v>
      </c>
      <c r="B4547" s="8" t="s">
        <v>543</v>
      </c>
      <c r="C4547" s="28" t="s">
        <v>2876</v>
      </c>
      <c r="D4547" s="29">
        <v>2021</v>
      </c>
      <c r="E4547" s="20"/>
      <c r="F4547" s="8">
        <v>1</v>
      </c>
      <c r="G4547" s="8">
        <v>5</v>
      </c>
      <c r="H4547" s="8">
        <v>114</v>
      </c>
    </row>
    <row r="4548" spans="1:8" s="17" customFormat="1" ht="28.5" hidden="1" customHeight="1" outlineLevel="1" x14ac:dyDescent="0.25">
      <c r="A4548" s="66">
        <v>28</v>
      </c>
      <c r="B4548" s="8" t="s">
        <v>543</v>
      </c>
      <c r="C4548" s="28" t="s">
        <v>2877</v>
      </c>
      <c r="D4548" s="29">
        <v>2021</v>
      </c>
      <c r="E4548" s="20"/>
      <c r="F4548" s="8">
        <v>1</v>
      </c>
      <c r="G4548" s="8">
        <v>5</v>
      </c>
      <c r="H4548" s="8">
        <v>108</v>
      </c>
    </row>
    <row r="4549" spans="1:8" s="17" customFormat="1" ht="28.5" hidden="1" customHeight="1" outlineLevel="1" x14ac:dyDescent="0.25">
      <c r="A4549" s="67">
        <v>9896</v>
      </c>
      <c r="B4549" s="8" t="s">
        <v>543</v>
      </c>
      <c r="C4549" s="28" t="s">
        <v>2878</v>
      </c>
      <c r="D4549" s="29">
        <v>2021</v>
      </c>
      <c r="E4549" s="20"/>
      <c r="F4549" s="8">
        <v>1</v>
      </c>
      <c r="G4549" s="8">
        <v>5</v>
      </c>
      <c r="H4549" s="8">
        <v>106</v>
      </c>
    </row>
    <row r="4550" spans="1:8" s="17" customFormat="1" ht="28.5" hidden="1" customHeight="1" outlineLevel="1" x14ac:dyDescent="0.25">
      <c r="A4550" s="66">
        <v>1273</v>
      </c>
      <c r="B4550" s="8" t="s">
        <v>543</v>
      </c>
      <c r="C4550" s="28" t="s">
        <v>2250</v>
      </c>
      <c r="D4550" s="29">
        <v>2021</v>
      </c>
      <c r="E4550" s="20"/>
      <c r="F4550" s="8">
        <v>1</v>
      </c>
      <c r="G4550" s="8">
        <v>40</v>
      </c>
      <c r="H4550" s="8">
        <v>34</v>
      </c>
    </row>
    <row r="4551" spans="1:8" s="17" customFormat="1" ht="28.5" hidden="1" customHeight="1" outlineLevel="1" x14ac:dyDescent="0.25">
      <c r="A4551" s="66">
        <v>17</v>
      </c>
      <c r="B4551" s="8" t="s">
        <v>543</v>
      </c>
      <c r="C4551" s="28" t="s">
        <v>2879</v>
      </c>
      <c r="D4551" s="29">
        <v>2021</v>
      </c>
      <c r="E4551" s="20"/>
      <c r="F4551" s="8">
        <v>1</v>
      </c>
      <c r="G4551" s="8">
        <v>5</v>
      </c>
      <c r="H4551" s="8">
        <v>54</v>
      </c>
    </row>
    <row r="4552" spans="1:8" s="17" customFormat="1" ht="28.5" hidden="1" customHeight="1" outlineLevel="1" x14ac:dyDescent="0.25">
      <c r="A4552" s="66">
        <v>1559</v>
      </c>
      <c r="B4552" s="8" t="s">
        <v>543</v>
      </c>
      <c r="C4552" s="28" t="s">
        <v>2880</v>
      </c>
      <c r="D4552" s="29">
        <v>2021</v>
      </c>
      <c r="E4552" s="20"/>
      <c r="F4552" s="8">
        <v>1</v>
      </c>
      <c r="G4552" s="8">
        <v>5</v>
      </c>
      <c r="H4552" s="8">
        <v>51</v>
      </c>
    </row>
    <row r="4553" spans="1:8" s="17" customFormat="1" ht="28.5" hidden="1" customHeight="1" outlineLevel="1" x14ac:dyDescent="0.25">
      <c r="A4553" s="67">
        <v>9159</v>
      </c>
      <c r="B4553" s="8" t="s">
        <v>543</v>
      </c>
      <c r="C4553" s="28" t="s">
        <v>2881</v>
      </c>
      <c r="D4553" s="29">
        <v>2021</v>
      </c>
      <c r="E4553" s="20"/>
      <c r="F4553" s="8">
        <v>1</v>
      </c>
      <c r="G4553" s="8">
        <v>5</v>
      </c>
      <c r="H4553" s="8">
        <v>54</v>
      </c>
    </row>
    <row r="4554" spans="1:8" s="17" customFormat="1" ht="28.5" hidden="1" customHeight="1" outlineLevel="1" x14ac:dyDescent="0.25">
      <c r="A4554" s="66">
        <v>21</v>
      </c>
      <c r="B4554" s="8" t="s">
        <v>543</v>
      </c>
      <c r="C4554" s="28" t="s">
        <v>2882</v>
      </c>
      <c r="D4554" s="29">
        <v>2021</v>
      </c>
      <c r="E4554" s="20"/>
      <c r="F4554" s="8">
        <v>1</v>
      </c>
      <c r="G4554" s="8">
        <v>5</v>
      </c>
      <c r="H4554" s="8">
        <v>97</v>
      </c>
    </row>
    <row r="4555" spans="1:8" s="17" customFormat="1" ht="28.5" hidden="1" customHeight="1" outlineLevel="1" x14ac:dyDescent="0.25">
      <c r="A4555" s="66">
        <v>1573</v>
      </c>
      <c r="B4555" s="8" t="s">
        <v>543</v>
      </c>
      <c r="C4555" s="28" t="s">
        <v>2883</v>
      </c>
      <c r="D4555" s="29">
        <v>2021</v>
      </c>
      <c r="E4555" s="20"/>
      <c r="F4555" s="8">
        <v>1</v>
      </c>
      <c r="G4555" s="8">
        <v>15</v>
      </c>
      <c r="H4555" s="8">
        <v>86</v>
      </c>
    </row>
    <row r="4556" spans="1:8" s="17" customFormat="1" ht="28.5" hidden="1" customHeight="1" outlineLevel="1" x14ac:dyDescent="0.25">
      <c r="A4556" s="67">
        <v>9157</v>
      </c>
      <c r="B4556" s="8" t="s">
        <v>543</v>
      </c>
      <c r="C4556" s="28" t="s">
        <v>2884</v>
      </c>
      <c r="D4556" s="29">
        <v>2021</v>
      </c>
      <c r="E4556" s="20"/>
      <c r="F4556" s="8">
        <v>1</v>
      </c>
      <c r="G4556" s="8">
        <v>5</v>
      </c>
      <c r="H4556" s="8">
        <v>109</v>
      </c>
    </row>
    <row r="4557" spans="1:8" s="17" customFormat="1" ht="28.5" hidden="1" customHeight="1" outlineLevel="1" x14ac:dyDescent="0.25">
      <c r="A4557" s="66">
        <v>1563</v>
      </c>
      <c r="B4557" s="8" t="s">
        <v>543</v>
      </c>
      <c r="C4557" s="28" t="s">
        <v>2885</v>
      </c>
      <c r="D4557" s="29">
        <v>2021</v>
      </c>
      <c r="E4557" s="20"/>
      <c r="F4557" s="8">
        <v>1</v>
      </c>
      <c r="G4557" s="8">
        <v>5</v>
      </c>
      <c r="H4557" s="8">
        <v>91</v>
      </c>
    </row>
    <row r="4558" spans="1:8" s="17" customFormat="1" ht="28.5" hidden="1" customHeight="1" outlineLevel="1" x14ac:dyDescent="0.25">
      <c r="A4558" s="66">
        <v>23</v>
      </c>
      <c r="B4558" s="8" t="s">
        <v>543</v>
      </c>
      <c r="C4558" s="28" t="s">
        <v>2886</v>
      </c>
      <c r="D4558" s="29">
        <v>2021</v>
      </c>
      <c r="E4558" s="20"/>
      <c r="F4558" s="8">
        <v>1</v>
      </c>
      <c r="G4558" s="8">
        <v>5</v>
      </c>
      <c r="H4558" s="8">
        <v>121</v>
      </c>
    </row>
    <row r="4559" spans="1:8" s="17" customFormat="1" ht="28.5" hidden="1" customHeight="1" outlineLevel="1" x14ac:dyDescent="0.25">
      <c r="A4559" s="66">
        <v>1562</v>
      </c>
      <c r="B4559" s="8" t="s">
        <v>543</v>
      </c>
      <c r="C4559" s="28" t="s">
        <v>2887</v>
      </c>
      <c r="D4559" s="29">
        <v>2021</v>
      </c>
      <c r="E4559" s="20"/>
      <c r="F4559" s="8">
        <v>1</v>
      </c>
      <c r="G4559" s="8">
        <v>5</v>
      </c>
      <c r="H4559" s="8">
        <v>96</v>
      </c>
    </row>
    <row r="4560" spans="1:8" s="17" customFormat="1" ht="28.5" hidden="1" customHeight="1" outlineLevel="1" x14ac:dyDescent="0.25">
      <c r="A4560" s="66">
        <v>1560</v>
      </c>
      <c r="B4560" s="8" t="s">
        <v>543</v>
      </c>
      <c r="C4560" s="28" t="s">
        <v>2888</v>
      </c>
      <c r="D4560" s="29">
        <v>2021</v>
      </c>
      <c r="E4560" s="20"/>
      <c r="F4560" s="8">
        <v>1</v>
      </c>
      <c r="G4560" s="8">
        <v>5</v>
      </c>
      <c r="H4560" s="8">
        <v>90</v>
      </c>
    </row>
    <row r="4561" spans="1:8" s="17" customFormat="1" ht="28.5" hidden="1" customHeight="1" outlineLevel="1" x14ac:dyDescent="0.25">
      <c r="A4561" s="66">
        <v>29</v>
      </c>
      <c r="B4561" s="8" t="s">
        <v>543</v>
      </c>
      <c r="C4561" s="28" t="s">
        <v>2889</v>
      </c>
      <c r="D4561" s="29">
        <v>2021</v>
      </c>
      <c r="E4561" s="20"/>
      <c r="F4561" s="8">
        <v>1</v>
      </c>
      <c r="G4561" s="8">
        <v>5</v>
      </c>
      <c r="H4561" s="8">
        <v>62</v>
      </c>
    </row>
    <row r="4562" spans="1:8" s="17" customFormat="1" ht="28.5" hidden="1" customHeight="1" outlineLevel="1" x14ac:dyDescent="0.25">
      <c r="A4562" s="66">
        <v>30</v>
      </c>
      <c r="B4562" s="8" t="s">
        <v>543</v>
      </c>
      <c r="C4562" s="28" t="s">
        <v>2890</v>
      </c>
      <c r="D4562" s="29">
        <v>2021</v>
      </c>
      <c r="E4562" s="20"/>
      <c r="F4562" s="8">
        <v>1</v>
      </c>
      <c r="G4562" s="8">
        <v>5</v>
      </c>
      <c r="H4562" s="8">
        <v>65</v>
      </c>
    </row>
    <row r="4563" spans="1:8" s="17" customFormat="1" ht="28.5" hidden="1" customHeight="1" outlineLevel="1" x14ac:dyDescent="0.25">
      <c r="A4563" s="66">
        <v>19</v>
      </c>
      <c r="B4563" s="8" t="s">
        <v>543</v>
      </c>
      <c r="C4563" s="28" t="s">
        <v>2891</v>
      </c>
      <c r="D4563" s="29">
        <v>2021</v>
      </c>
      <c r="E4563" s="20"/>
      <c r="F4563" s="8">
        <v>1</v>
      </c>
      <c r="G4563" s="8">
        <v>5</v>
      </c>
      <c r="H4563" s="8">
        <v>45</v>
      </c>
    </row>
    <row r="4564" spans="1:8" s="17" customFormat="1" ht="28.5" hidden="1" customHeight="1" outlineLevel="1" x14ac:dyDescent="0.25">
      <c r="A4564" s="66">
        <v>1747</v>
      </c>
      <c r="B4564" s="8" t="s">
        <v>543</v>
      </c>
      <c r="C4564" s="28" t="s">
        <v>2892</v>
      </c>
      <c r="D4564" s="29">
        <v>2021</v>
      </c>
      <c r="E4564" s="20"/>
      <c r="F4564" s="8">
        <v>1</v>
      </c>
      <c r="G4564" s="8">
        <v>5</v>
      </c>
      <c r="H4564" s="8">
        <v>70</v>
      </c>
    </row>
    <row r="4565" spans="1:8" s="17" customFormat="1" ht="28.5" hidden="1" customHeight="1" outlineLevel="1" x14ac:dyDescent="0.25">
      <c r="A4565" s="67">
        <v>9779</v>
      </c>
      <c r="B4565" s="8" t="s">
        <v>543</v>
      </c>
      <c r="C4565" s="28" t="s">
        <v>2261</v>
      </c>
      <c r="D4565" s="29">
        <v>2021</v>
      </c>
      <c r="E4565" s="20"/>
      <c r="F4565" s="8">
        <v>1</v>
      </c>
      <c r="G4565" s="8">
        <v>5</v>
      </c>
      <c r="H4565" s="8">
        <v>31</v>
      </c>
    </row>
    <row r="4566" spans="1:8" s="17" customFormat="1" ht="28.5" hidden="1" customHeight="1" outlineLevel="1" x14ac:dyDescent="0.25">
      <c r="A4566" s="66">
        <v>1561</v>
      </c>
      <c r="B4566" s="8" t="s">
        <v>543</v>
      </c>
      <c r="C4566" s="28" t="s">
        <v>2893</v>
      </c>
      <c r="D4566" s="29">
        <v>2021</v>
      </c>
      <c r="E4566" s="20"/>
      <c r="F4566" s="8">
        <v>1</v>
      </c>
      <c r="G4566" s="8">
        <v>7</v>
      </c>
      <c r="H4566" s="8">
        <v>36</v>
      </c>
    </row>
    <row r="4567" spans="1:8" s="17" customFormat="1" ht="28.5" hidden="1" customHeight="1" outlineLevel="1" x14ac:dyDescent="0.25">
      <c r="A4567" s="66">
        <v>1558</v>
      </c>
      <c r="B4567" s="8" t="s">
        <v>543</v>
      </c>
      <c r="C4567" s="28" t="s">
        <v>2894</v>
      </c>
      <c r="D4567" s="29">
        <v>2021</v>
      </c>
      <c r="E4567" s="20"/>
      <c r="F4567" s="8">
        <v>1</v>
      </c>
      <c r="G4567" s="8">
        <v>5</v>
      </c>
      <c r="H4567" s="8">
        <v>32</v>
      </c>
    </row>
    <row r="4568" spans="1:8" s="17" customFormat="1" ht="28.5" hidden="1" customHeight="1" outlineLevel="1" x14ac:dyDescent="0.25">
      <c r="A4568" s="66">
        <v>1700</v>
      </c>
      <c r="B4568" s="8" t="s">
        <v>543</v>
      </c>
      <c r="C4568" s="28" t="s">
        <v>2895</v>
      </c>
      <c r="D4568" s="29">
        <v>2021</v>
      </c>
      <c r="E4568" s="20"/>
      <c r="F4568" s="8">
        <v>1</v>
      </c>
      <c r="G4568" s="8">
        <v>5</v>
      </c>
      <c r="H4568" s="8">
        <v>43</v>
      </c>
    </row>
    <row r="4569" spans="1:8" s="17" customFormat="1" ht="28.5" hidden="1" customHeight="1" outlineLevel="1" x14ac:dyDescent="0.25">
      <c r="A4569" s="66">
        <v>166</v>
      </c>
      <c r="B4569" s="8" t="s">
        <v>543</v>
      </c>
      <c r="C4569" s="28" t="s">
        <v>2896</v>
      </c>
      <c r="D4569" s="29">
        <v>2021</v>
      </c>
      <c r="E4569" s="20"/>
      <c r="F4569" s="8">
        <v>1</v>
      </c>
      <c r="G4569" s="8">
        <v>5</v>
      </c>
      <c r="H4569" s="8">
        <v>46</v>
      </c>
    </row>
    <row r="4570" spans="1:8" s="17" customFormat="1" ht="28.5" hidden="1" customHeight="1" outlineLevel="1" x14ac:dyDescent="0.25">
      <c r="A4570" s="67">
        <v>9790</v>
      </c>
      <c r="B4570" s="8" t="s">
        <v>543</v>
      </c>
      <c r="C4570" s="28" t="s">
        <v>2271</v>
      </c>
      <c r="D4570" s="29">
        <v>2021</v>
      </c>
      <c r="E4570" s="20"/>
      <c r="F4570" s="8">
        <v>1</v>
      </c>
      <c r="G4570" s="8">
        <v>5</v>
      </c>
      <c r="H4570" s="8">
        <v>37</v>
      </c>
    </row>
    <row r="4571" spans="1:8" s="17" customFormat="1" ht="28.5" hidden="1" customHeight="1" outlineLevel="1" x14ac:dyDescent="0.25">
      <c r="A4571" s="66">
        <v>1669</v>
      </c>
      <c r="B4571" s="8" t="s">
        <v>543</v>
      </c>
      <c r="C4571" s="28" t="s">
        <v>2897</v>
      </c>
      <c r="D4571" s="29">
        <v>2021</v>
      </c>
      <c r="E4571" s="20"/>
      <c r="F4571" s="8">
        <v>1</v>
      </c>
      <c r="G4571" s="8">
        <v>5</v>
      </c>
      <c r="H4571" s="8">
        <v>40</v>
      </c>
    </row>
    <row r="4572" spans="1:8" s="17" customFormat="1" ht="28.5" hidden="1" customHeight="1" outlineLevel="1" x14ac:dyDescent="0.25">
      <c r="A4572" s="67">
        <v>9963</v>
      </c>
      <c r="B4572" s="8" t="s">
        <v>543</v>
      </c>
      <c r="C4572" s="28" t="s">
        <v>2898</v>
      </c>
      <c r="D4572" s="29">
        <v>2021</v>
      </c>
      <c r="E4572" s="20"/>
      <c r="F4572" s="8">
        <v>1</v>
      </c>
      <c r="G4572" s="8">
        <v>6</v>
      </c>
      <c r="H4572" s="8">
        <v>33</v>
      </c>
    </row>
    <row r="4573" spans="1:8" s="17" customFormat="1" ht="28.5" hidden="1" customHeight="1" outlineLevel="1" x14ac:dyDescent="0.25">
      <c r="A4573" s="66">
        <v>1751</v>
      </c>
      <c r="B4573" s="8" t="s">
        <v>543</v>
      </c>
      <c r="C4573" s="28" t="s">
        <v>2899</v>
      </c>
      <c r="D4573" s="29">
        <v>2021</v>
      </c>
      <c r="E4573" s="20"/>
      <c r="F4573" s="8">
        <v>1</v>
      </c>
      <c r="G4573" s="8">
        <v>0.42</v>
      </c>
      <c r="H4573" s="8">
        <v>31</v>
      </c>
    </row>
    <row r="4574" spans="1:8" s="17" customFormat="1" ht="28.5" hidden="1" customHeight="1" outlineLevel="1" x14ac:dyDescent="0.25">
      <c r="A4574" s="66">
        <v>216</v>
      </c>
      <c r="B4574" s="8" t="s">
        <v>543</v>
      </c>
      <c r="C4574" s="28" t="s">
        <v>2900</v>
      </c>
      <c r="D4574" s="29">
        <v>2021</v>
      </c>
      <c r="E4574" s="20"/>
      <c r="F4574" s="8">
        <v>1</v>
      </c>
      <c r="G4574" s="8">
        <v>8</v>
      </c>
      <c r="H4574" s="8">
        <v>46.555079999999997</v>
      </c>
    </row>
    <row r="4575" spans="1:8" s="17" customFormat="1" ht="28.5" hidden="1" customHeight="1" outlineLevel="1" x14ac:dyDescent="0.25">
      <c r="A4575" s="66">
        <v>217</v>
      </c>
      <c r="B4575" s="8" t="s">
        <v>543</v>
      </c>
      <c r="C4575" s="28" t="s">
        <v>2901</v>
      </c>
      <c r="D4575" s="29">
        <v>2021</v>
      </c>
      <c r="E4575" s="20"/>
      <c r="F4575" s="8">
        <v>1</v>
      </c>
      <c r="G4575" s="8">
        <v>8</v>
      </c>
      <c r="H4575" s="8">
        <v>46.555529999999997</v>
      </c>
    </row>
    <row r="4576" spans="1:8" s="17" customFormat="1" ht="28.5" hidden="1" customHeight="1" outlineLevel="1" x14ac:dyDescent="0.25">
      <c r="A4576" s="66">
        <v>212</v>
      </c>
      <c r="B4576" s="8" t="s">
        <v>543</v>
      </c>
      <c r="C4576" s="28" t="s">
        <v>2902</v>
      </c>
      <c r="D4576" s="29">
        <v>2021</v>
      </c>
      <c r="E4576" s="20"/>
      <c r="F4576" s="8">
        <v>1</v>
      </c>
      <c r="G4576" s="8">
        <v>8</v>
      </c>
      <c r="H4576" s="8">
        <v>64.278919999999999</v>
      </c>
    </row>
    <row r="4577" spans="1:8" s="17" customFormat="1" ht="28.5" hidden="1" customHeight="1" outlineLevel="1" x14ac:dyDescent="0.25">
      <c r="A4577" s="66">
        <v>210</v>
      </c>
      <c r="B4577" s="8" t="s">
        <v>543</v>
      </c>
      <c r="C4577" s="28" t="s">
        <v>2903</v>
      </c>
      <c r="D4577" s="29">
        <v>2021</v>
      </c>
      <c r="E4577" s="20"/>
      <c r="F4577" s="8">
        <v>2</v>
      </c>
      <c r="G4577" s="8">
        <v>23</v>
      </c>
      <c r="H4577" s="8">
        <v>65.617230000000006</v>
      </c>
    </row>
    <row r="4578" spans="1:8" s="17" customFormat="1" ht="28.5" hidden="1" customHeight="1" outlineLevel="1" x14ac:dyDescent="0.25">
      <c r="A4578" s="66">
        <v>220</v>
      </c>
      <c r="B4578" s="8" t="s">
        <v>543</v>
      </c>
      <c r="C4578" s="28" t="s">
        <v>2904</v>
      </c>
      <c r="D4578" s="29">
        <v>2021</v>
      </c>
      <c r="E4578" s="20"/>
      <c r="F4578" s="8">
        <v>1</v>
      </c>
      <c r="G4578" s="8">
        <v>8</v>
      </c>
      <c r="H4578" s="8">
        <v>72.380610000000004</v>
      </c>
    </row>
    <row r="4579" spans="1:8" s="17" customFormat="1" ht="28.5" hidden="1" customHeight="1" outlineLevel="1" x14ac:dyDescent="0.25">
      <c r="A4579" s="67">
        <v>9236</v>
      </c>
      <c r="B4579" s="8" t="s">
        <v>543</v>
      </c>
      <c r="C4579" s="28" t="s">
        <v>2905</v>
      </c>
      <c r="D4579" s="29">
        <v>2021</v>
      </c>
      <c r="E4579" s="20"/>
      <c r="F4579" s="8">
        <v>1</v>
      </c>
      <c r="G4579" s="8">
        <v>8</v>
      </c>
      <c r="H4579" s="8">
        <v>55.563890000000001</v>
      </c>
    </row>
    <row r="4580" spans="1:8" s="17" customFormat="1" ht="28.5" hidden="1" customHeight="1" outlineLevel="1" x14ac:dyDescent="0.25">
      <c r="A4580" s="66">
        <v>223</v>
      </c>
      <c r="B4580" s="8" t="s">
        <v>543</v>
      </c>
      <c r="C4580" s="28" t="s">
        <v>2906</v>
      </c>
      <c r="D4580" s="29">
        <v>2021</v>
      </c>
      <c r="E4580" s="20"/>
      <c r="F4580" s="8">
        <v>1</v>
      </c>
      <c r="G4580" s="8">
        <v>2</v>
      </c>
      <c r="H4580" s="8">
        <v>47.77617</v>
      </c>
    </row>
    <row r="4581" spans="1:8" s="17" customFormat="1" ht="28.5" hidden="1" customHeight="1" outlineLevel="1" x14ac:dyDescent="0.25">
      <c r="A4581" s="66">
        <v>183</v>
      </c>
      <c r="B4581" s="8" t="s">
        <v>543</v>
      </c>
      <c r="C4581" s="28" t="s">
        <v>2907</v>
      </c>
      <c r="D4581" s="29">
        <v>2021</v>
      </c>
      <c r="E4581" s="20"/>
      <c r="F4581" s="8">
        <v>1</v>
      </c>
      <c r="G4581" s="8">
        <v>8</v>
      </c>
      <c r="H4581" s="8">
        <v>47.976599999999998</v>
      </c>
    </row>
    <row r="4582" spans="1:8" s="17" customFormat="1" ht="28.5" hidden="1" customHeight="1" outlineLevel="1" x14ac:dyDescent="0.25">
      <c r="A4582" s="66">
        <v>199</v>
      </c>
      <c r="B4582" s="8" t="s">
        <v>543</v>
      </c>
      <c r="C4582" s="28" t="s">
        <v>2908</v>
      </c>
      <c r="D4582" s="29">
        <v>2021</v>
      </c>
      <c r="E4582" s="20"/>
      <c r="F4582" s="8">
        <v>3</v>
      </c>
      <c r="G4582" s="8">
        <v>24</v>
      </c>
      <c r="H4582" s="8">
        <v>90.030529999999999</v>
      </c>
    </row>
    <row r="4583" spans="1:8" s="17" customFormat="1" ht="28.5" hidden="1" customHeight="1" outlineLevel="1" x14ac:dyDescent="0.25">
      <c r="A4583" s="66">
        <v>182</v>
      </c>
      <c r="B4583" s="8" t="s">
        <v>543</v>
      </c>
      <c r="C4583" s="28" t="s">
        <v>2909</v>
      </c>
      <c r="D4583" s="29">
        <v>2021</v>
      </c>
      <c r="E4583" s="20"/>
      <c r="F4583" s="8">
        <v>1</v>
      </c>
      <c r="G4583" s="8">
        <v>8</v>
      </c>
      <c r="H4583" s="8">
        <v>48.23227</v>
      </c>
    </row>
    <row r="4584" spans="1:8" s="17" customFormat="1" ht="28.5" hidden="1" customHeight="1" outlineLevel="1" x14ac:dyDescent="0.25">
      <c r="A4584" s="66">
        <v>186</v>
      </c>
      <c r="B4584" s="8" t="s">
        <v>543</v>
      </c>
      <c r="C4584" s="28" t="s">
        <v>2910</v>
      </c>
      <c r="D4584" s="29">
        <v>2021</v>
      </c>
      <c r="E4584" s="20"/>
      <c r="F4584" s="8">
        <v>1</v>
      </c>
      <c r="G4584" s="8">
        <v>8</v>
      </c>
      <c r="H4584" s="8">
        <v>47.74832</v>
      </c>
    </row>
    <row r="4585" spans="1:8" s="17" customFormat="1" ht="28.5" hidden="1" customHeight="1" outlineLevel="1" x14ac:dyDescent="0.25">
      <c r="A4585" s="66">
        <v>185</v>
      </c>
      <c r="B4585" s="8" t="s">
        <v>543</v>
      </c>
      <c r="C4585" s="28" t="s">
        <v>2911</v>
      </c>
      <c r="D4585" s="29">
        <v>2021</v>
      </c>
      <c r="E4585" s="20"/>
      <c r="F4585" s="8">
        <v>1</v>
      </c>
      <c r="G4585" s="8">
        <v>8</v>
      </c>
      <c r="H4585" s="8">
        <v>47.987050000000004</v>
      </c>
    </row>
    <row r="4586" spans="1:8" s="17" customFormat="1" ht="28.5" hidden="1" customHeight="1" outlineLevel="1" x14ac:dyDescent="0.25">
      <c r="A4586" s="67">
        <v>9005</v>
      </c>
      <c r="B4586" s="8" t="s">
        <v>543</v>
      </c>
      <c r="C4586" s="28" t="s">
        <v>2912</v>
      </c>
      <c r="D4586" s="29">
        <v>2021</v>
      </c>
      <c r="E4586" s="20"/>
      <c r="F4586" s="8">
        <v>1</v>
      </c>
      <c r="G4586" s="8">
        <v>10</v>
      </c>
      <c r="H4586" s="8">
        <v>49.790280000000003</v>
      </c>
    </row>
    <row r="4587" spans="1:8" s="17" customFormat="1" ht="28.5" hidden="1" customHeight="1" outlineLevel="1" x14ac:dyDescent="0.25">
      <c r="A4587" s="66">
        <v>187</v>
      </c>
      <c r="B4587" s="8" t="s">
        <v>543</v>
      </c>
      <c r="C4587" s="28" t="s">
        <v>2913</v>
      </c>
      <c r="D4587" s="29">
        <v>2021</v>
      </c>
      <c r="E4587" s="20"/>
      <c r="F4587" s="8">
        <v>1</v>
      </c>
      <c r="G4587" s="8">
        <v>8</v>
      </c>
      <c r="H4587" s="8">
        <v>49.790280000000003</v>
      </c>
    </row>
    <row r="4588" spans="1:8" s="17" customFormat="1" ht="28.5" hidden="1" customHeight="1" outlineLevel="1" x14ac:dyDescent="0.25">
      <c r="A4588" s="66">
        <v>190</v>
      </c>
      <c r="B4588" s="8" t="s">
        <v>543</v>
      </c>
      <c r="C4588" s="28" t="s">
        <v>2914</v>
      </c>
      <c r="D4588" s="29">
        <v>2021</v>
      </c>
      <c r="E4588" s="20"/>
      <c r="F4588" s="8">
        <v>1</v>
      </c>
      <c r="G4588" s="8">
        <v>8</v>
      </c>
      <c r="H4588" s="8">
        <v>47.98677</v>
      </c>
    </row>
    <row r="4589" spans="1:8" s="17" customFormat="1" ht="28.5" hidden="1" customHeight="1" outlineLevel="1" x14ac:dyDescent="0.25">
      <c r="A4589" s="66">
        <v>189</v>
      </c>
      <c r="B4589" s="8" t="s">
        <v>543</v>
      </c>
      <c r="C4589" s="28" t="s">
        <v>2915</v>
      </c>
      <c r="D4589" s="29">
        <v>2021</v>
      </c>
      <c r="E4589" s="20"/>
      <c r="F4589" s="8">
        <v>1</v>
      </c>
      <c r="G4589" s="8">
        <v>10</v>
      </c>
      <c r="H4589" s="8">
        <v>53.205640000000002</v>
      </c>
    </row>
    <row r="4590" spans="1:8" s="17" customFormat="1" ht="28.5" hidden="1" customHeight="1" outlineLevel="1" x14ac:dyDescent="0.25">
      <c r="A4590" s="66">
        <v>194</v>
      </c>
      <c r="B4590" s="8" t="s">
        <v>543</v>
      </c>
      <c r="C4590" s="28" t="s">
        <v>2916</v>
      </c>
      <c r="D4590" s="29">
        <v>2021</v>
      </c>
      <c r="E4590" s="20"/>
      <c r="F4590" s="8">
        <v>1</v>
      </c>
      <c r="G4590" s="8">
        <v>6</v>
      </c>
      <c r="H4590" s="8">
        <v>55.218400000000003</v>
      </c>
    </row>
    <row r="4591" spans="1:8" s="17" customFormat="1" ht="28.5" hidden="1" customHeight="1" outlineLevel="1" x14ac:dyDescent="0.25">
      <c r="A4591" s="67">
        <v>9179</v>
      </c>
      <c r="B4591" s="8" t="s">
        <v>543</v>
      </c>
      <c r="C4591" s="28" t="s">
        <v>2917</v>
      </c>
      <c r="D4591" s="29">
        <v>2021</v>
      </c>
      <c r="E4591" s="20"/>
      <c r="F4591" s="8">
        <v>1</v>
      </c>
      <c r="G4591" s="8">
        <v>15</v>
      </c>
      <c r="H4591" s="8">
        <v>47.673459999999999</v>
      </c>
    </row>
    <row r="4592" spans="1:8" s="17" customFormat="1" ht="28.5" hidden="1" customHeight="1" outlineLevel="1" x14ac:dyDescent="0.25">
      <c r="A4592" s="67">
        <v>9178</v>
      </c>
      <c r="B4592" s="8" t="s">
        <v>543</v>
      </c>
      <c r="C4592" s="28" t="s">
        <v>2918</v>
      </c>
      <c r="D4592" s="29">
        <v>2021</v>
      </c>
      <c r="E4592" s="20"/>
      <c r="F4592" s="8">
        <v>1</v>
      </c>
      <c r="G4592" s="8">
        <v>6</v>
      </c>
      <c r="H4592" s="8">
        <v>45.903170000000003</v>
      </c>
    </row>
    <row r="4593" spans="1:8" s="17" customFormat="1" ht="28.5" hidden="1" customHeight="1" outlineLevel="1" x14ac:dyDescent="0.25">
      <c r="A4593" s="66">
        <v>195</v>
      </c>
      <c r="B4593" s="8" t="s">
        <v>543</v>
      </c>
      <c r="C4593" s="28" t="s">
        <v>2919</v>
      </c>
      <c r="D4593" s="29">
        <v>2021</v>
      </c>
      <c r="E4593" s="20"/>
      <c r="F4593" s="8">
        <v>1</v>
      </c>
      <c r="G4593" s="8">
        <v>2</v>
      </c>
      <c r="H4593" s="8">
        <v>46.345599999999997</v>
      </c>
    </row>
    <row r="4594" spans="1:8" s="17" customFormat="1" ht="28.5" hidden="1" customHeight="1" outlineLevel="1" x14ac:dyDescent="0.25">
      <c r="A4594" s="66">
        <v>193</v>
      </c>
      <c r="B4594" s="8" t="s">
        <v>543</v>
      </c>
      <c r="C4594" s="28" t="s">
        <v>2920</v>
      </c>
      <c r="D4594" s="29">
        <v>2021</v>
      </c>
      <c r="E4594" s="20"/>
      <c r="F4594" s="8">
        <v>1</v>
      </c>
      <c r="G4594" s="8">
        <v>6</v>
      </c>
      <c r="H4594" s="8">
        <v>62.096249999999998</v>
      </c>
    </row>
    <row r="4595" spans="1:8" s="17" customFormat="1" ht="28.5" hidden="1" customHeight="1" outlineLevel="1" x14ac:dyDescent="0.25">
      <c r="A4595" s="66">
        <v>230</v>
      </c>
      <c r="B4595" s="8" t="s">
        <v>543</v>
      </c>
      <c r="C4595" s="28" t="s">
        <v>2921</v>
      </c>
      <c r="D4595" s="29">
        <v>2021</v>
      </c>
      <c r="E4595" s="20"/>
      <c r="F4595" s="8">
        <v>2</v>
      </c>
      <c r="G4595" s="8">
        <v>20</v>
      </c>
      <c r="H4595" s="8">
        <v>92.015190000000004</v>
      </c>
    </row>
    <row r="4596" spans="1:8" s="17" customFormat="1" ht="28.5" hidden="1" customHeight="1" outlineLevel="1" x14ac:dyDescent="0.25">
      <c r="A4596" s="66">
        <v>196</v>
      </c>
      <c r="B4596" s="8" t="s">
        <v>543</v>
      </c>
      <c r="C4596" s="28" t="s">
        <v>2922</v>
      </c>
      <c r="D4596" s="29">
        <v>2021</v>
      </c>
      <c r="E4596" s="20"/>
      <c r="F4596" s="8">
        <v>1</v>
      </c>
      <c r="G4596" s="8">
        <v>30</v>
      </c>
      <c r="H4596" s="8">
        <v>22.257739999999998</v>
      </c>
    </row>
    <row r="4597" spans="1:8" s="17" customFormat="1" ht="28.5" hidden="1" customHeight="1" outlineLevel="1" x14ac:dyDescent="0.25">
      <c r="A4597" s="67">
        <v>9680</v>
      </c>
      <c r="B4597" s="8" t="s">
        <v>543</v>
      </c>
      <c r="C4597" s="79" t="s">
        <v>1995</v>
      </c>
      <c r="D4597" s="29">
        <v>2021</v>
      </c>
      <c r="E4597" s="20"/>
      <c r="F4597" s="8">
        <v>1</v>
      </c>
      <c r="G4597" s="8">
        <v>15</v>
      </c>
      <c r="H4597" s="8">
        <v>24.980129999999999</v>
      </c>
    </row>
    <row r="4598" spans="1:8" s="17" customFormat="1" ht="28.5" hidden="1" customHeight="1" outlineLevel="1" x14ac:dyDescent="0.25">
      <c r="A4598" s="66">
        <v>225</v>
      </c>
      <c r="B4598" s="8" t="s">
        <v>543</v>
      </c>
      <c r="C4598" s="28" t="s">
        <v>2923</v>
      </c>
      <c r="D4598" s="29">
        <v>2021</v>
      </c>
      <c r="E4598" s="20"/>
      <c r="F4598" s="8">
        <v>2</v>
      </c>
      <c r="G4598" s="8">
        <v>20</v>
      </c>
      <c r="H4598" s="8">
        <v>48.47533</v>
      </c>
    </row>
    <row r="4599" spans="1:8" s="17" customFormat="1" ht="28.5" hidden="1" customHeight="1" outlineLevel="1" x14ac:dyDescent="0.25">
      <c r="A4599" s="66">
        <v>242</v>
      </c>
      <c r="B4599" s="8" t="s">
        <v>543</v>
      </c>
      <c r="C4599" s="28" t="s">
        <v>2924</v>
      </c>
      <c r="D4599" s="29">
        <v>2021</v>
      </c>
      <c r="E4599" s="20"/>
      <c r="F4599" s="8">
        <v>1</v>
      </c>
      <c r="G4599" s="8">
        <v>10</v>
      </c>
      <c r="H4599" s="8">
        <v>22.927969999999998</v>
      </c>
    </row>
    <row r="4600" spans="1:8" s="17" customFormat="1" ht="28.5" hidden="1" customHeight="1" outlineLevel="1" x14ac:dyDescent="0.25">
      <c r="A4600" s="66">
        <v>234</v>
      </c>
      <c r="B4600" s="8" t="s">
        <v>543</v>
      </c>
      <c r="C4600" s="28" t="s">
        <v>2925</v>
      </c>
      <c r="D4600" s="29">
        <v>2021</v>
      </c>
      <c r="E4600" s="20"/>
      <c r="F4600" s="8">
        <v>2</v>
      </c>
      <c r="G4600" s="8">
        <v>50</v>
      </c>
      <c r="H4600" s="8">
        <v>35.091000000000001</v>
      </c>
    </row>
    <row r="4601" spans="1:8" s="17" customFormat="1" ht="28.5" hidden="1" customHeight="1" outlineLevel="1" x14ac:dyDescent="0.25">
      <c r="A4601" s="66">
        <v>237</v>
      </c>
      <c r="B4601" s="8" t="s">
        <v>543</v>
      </c>
      <c r="C4601" s="28" t="s">
        <v>2926</v>
      </c>
      <c r="D4601" s="29">
        <v>2021</v>
      </c>
      <c r="E4601" s="20"/>
      <c r="F4601" s="8">
        <v>2</v>
      </c>
      <c r="G4601" s="8">
        <v>35</v>
      </c>
      <c r="H4601" s="8">
        <v>35.1</v>
      </c>
    </row>
    <row r="4602" spans="1:8" s="17" customFormat="1" ht="28.5" hidden="1" customHeight="1" outlineLevel="1" x14ac:dyDescent="0.25">
      <c r="A4602" s="66">
        <v>247</v>
      </c>
      <c r="B4602" s="8" t="s">
        <v>543</v>
      </c>
      <c r="C4602" s="28" t="s">
        <v>2927</v>
      </c>
      <c r="D4602" s="29">
        <v>2021</v>
      </c>
      <c r="E4602" s="20"/>
      <c r="F4602" s="8">
        <v>1</v>
      </c>
      <c r="G4602" s="8">
        <v>55</v>
      </c>
      <c r="H4602" s="8">
        <v>25.1</v>
      </c>
    </row>
    <row r="4603" spans="1:8" s="17" customFormat="1" ht="28.5" hidden="1" customHeight="1" outlineLevel="1" x14ac:dyDescent="0.25">
      <c r="A4603" s="20">
        <v>59</v>
      </c>
      <c r="B4603" s="8" t="s">
        <v>543</v>
      </c>
      <c r="C4603" s="28" t="s">
        <v>2928</v>
      </c>
      <c r="D4603" s="29">
        <v>2021</v>
      </c>
      <c r="E4603" s="20"/>
      <c r="F4603" s="8">
        <v>4</v>
      </c>
      <c r="G4603" s="8">
        <v>36</v>
      </c>
      <c r="H4603" s="8">
        <v>142.89403999999999</v>
      </c>
    </row>
    <row r="4604" spans="1:8" s="17" customFormat="1" ht="28.5" hidden="1" customHeight="1" outlineLevel="1" x14ac:dyDescent="0.25">
      <c r="A4604" s="66">
        <v>240</v>
      </c>
      <c r="B4604" s="8" t="s">
        <v>543</v>
      </c>
      <c r="C4604" s="28" t="s">
        <v>2929</v>
      </c>
      <c r="D4604" s="29">
        <v>2021</v>
      </c>
      <c r="E4604" s="20"/>
      <c r="F4604" s="8">
        <v>1</v>
      </c>
      <c r="G4604" s="8">
        <v>25</v>
      </c>
      <c r="H4604" s="8">
        <v>47.001300000000001</v>
      </c>
    </row>
    <row r="4605" spans="1:8" s="17" customFormat="1" ht="28.5" hidden="1" customHeight="1" outlineLevel="1" x14ac:dyDescent="0.25">
      <c r="A4605" s="20">
        <v>224</v>
      </c>
      <c r="B4605" s="8" t="s">
        <v>543</v>
      </c>
      <c r="C4605" s="28" t="s">
        <v>2930</v>
      </c>
      <c r="D4605" s="29">
        <v>2021</v>
      </c>
      <c r="E4605" s="20"/>
      <c r="F4605" s="8">
        <v>1</v>
      </c>
      <c r="G4605" s="8">
        <v>8</v>
      </c>
      <c r="H4605" s="8">
        <v>30.00056</v>
      </c>
    </row>
    <row r="4606" spans="1:8" s="17" customFormat="1" ht="28.5" hidden="1" customHeight="1" outlineLevel="1" x14ac:dyDescent="0.25">
      <c r="A4606" s="66">
        <v>202</v>
      </c>
      <c r="B4606" s="8" t="s">
        <v>543</v>
      </c>
      <c r="C4606" s="28" t="s">
        <v>2931</v>
      </c>
      <c r="D4606" s="29">
        <v>2021</v>
      </c>
      <c r="E4606" s="20"/>
      <c r="F4606" s="8">
        <v>2</v>
      </c>
      <c r="G4606" s="8">
        <v>31</v>
      </c>
      <c r="H4606" s="8">
        <v>50.00085</v>
      </c>
    </row>
    <row r="4607" spans="1:8" s="17" customFormat="1" ht="28.5" hidden="1" customHeight="1" outlineLevel="1" x14ac:dyDescent="0.25">
      <c r="A4607" s="66">
        <v>205</v>
      </c>
      <c r="B4607" s="8" t="s">
        <v>543</v>
      </c>
      <c r="C4607" s="28" t="s">
        <v>2932</v>
      </c>
      <c r="D4607" s="29">
        <v>2021</v>
      </c>
      <c r="E4607" s="20"/>
      <c r="F4607" s="8">
        <v>1</v>
      </c>
      <c r="G4607" s="8">
        <v>23</v>
      </c>
      <c r="H4607" s="8">
        <v>29</v>
      </c>
    </row>
    <row r="4608" spans="1:8" s="17" customFormat="1" ht="28.5" hidden="1" customHeight="1" outlineLevel="1" x14ac:dyDescent="0.25">
      <c r="A4608" s="66">
        <v>206</v>
      </c>
      <c r="B4608" s="8" t="s">
        <v>543</v>
      </c>
      <c r="C4608" s="28" t="s">
        <v>2933</v>
      </c>
      <c r="D4608" s="29">
        <v>2021</v>
      </c>
      <c r="E4608" s="20"/>
      <c r="F4608" s="8">
        <v>1</v>
      </c>
      <c r="G4608" s="8">
        <v>25</v>
      </c>
      <c r="H4608" s="8">
        <v>31.000509999999998</v>
      </c>
    </row>
    <row r="4609" spans="1:8" s="17" customFormat="1" ht="28.5" hidden="1" customHeight="1" outlineLevel="1" x14ac:dyDescent="0.25">
      <c r="A4609" s="67">
        <v>10186</v>
      </c>
      <c r="B4609" s="8" t="s">
        <v>543</v>
      </c>
      <c r="C4609" s="28" t="s">
        <v>2934</v>
      </c>
      <c r="D4609" s="29">
        <v>2021</v>
      </c>
      <c r="E4609" s="20"/>
      <c r="F4609" s="8">
        <v>1</v>
      </c>
      <c r="G4609" s="8">
        <v>5</v>
      </c>
      <c r="H4609" s="8">
        <v>12.854990000000001</v>
      </c>
    </row>
    <row r="4610" spans="1:8" s="17" customFormat="1" ht="28.5" hidden="1" customHeight="1" outlineLevel="1" x14ac:dyDescent="0.25">
      <c r="A4610" s="66">
        <v>599</v>
      </c>
      <c r="B4610" s="8" t="s">
        <v>543</v>
      </c>
      <c r="C4610" s="28" t="s">
        <v>2935</v>
      </c>
      <c r="D4610" s="29">
        <v>2021</v>
      </c>
      <c r="E4610" s="20"/>
      <c r="F4610" s="8">
        <v>1</v>
      </c>
      <c r="G4610" s="8">
        <v>6</v>
      </c>
      <c r="H4610" s="8">
        <v>28.887029999999999</v>
      </c>
    </row>
    <row r="4611" spans="1:8" s="17" customFormat="1" ht="28.5" hidden="1" customHeight="1" outlineLevel="1" x14ac:dyDescent="0.25">
      <c r="A4611" s="66">
        <v>221</v>
      </c>
      <c r="B4611" s="8" t="s">
        <v>543</v>
      </c>
      <c r="C4611" s="28" t="s">
        <v>2936</v>
      </c>
      <c r="D4611" s="29">
        <v>2021</v>
      </c>
      <c r="E4611" s="20"/>
      <c r="F4611" s="8">
        <v>1</v>
      </c>
      <c r="G4611" s="8">
        <v>8</v>
      </c>
      <c r="H4611" s="8">
        <v>23.56869</v>
      </c>
    </row>
    <row r="4612" spans="1:8" s="17" customFormat="1" ht="28.5" hidden="1" customHeight="1" outlineLevel="1" x14ac:dyDescent="0.25">
      <c r="A4612" s="67">
        <v>9537</v>
      </c>
      <c r="B4612" s="8" t="s">
        <v>543</v>
      </c>
      <c r="C4612" s="28" t="s">
        <v>2172</v>
      </c>
      <c r="D4612" s="29">
        <v>2021</v>
      </c>
      <c r="E4612" s="20"/>
      <c r="F4612" s="8">
        <v>1</v>
      </c>
      <c r="G4612" s="8">
        <v>6</v>
      </c>
      <c r="H4612" s="8">
        <v>10.789</v>
      </c>
    </row>
    <row r="4613" spans="1:8" s="17" customFormat="1" ht="28.5" hidden="1" customHeight="1" outlineLevel="1" x14ac:dyDescent="0.25">
      <c r="A4613" s="67">
        <v>9536</v>
      </c>
      <c r="B4613" s="8" t="s">
        <v>543</v>
      </c>
      <c r="C4613" s="28" t="s">
        <v>2005</v>
      </c>
      <c r="D4613" s="29">
        <v>2021</v>
      </c>
      <c r="E4613" s="20"/>
      <c r="F4613" s="8">
        <v>1</v>
      </c>
      <c r="G4613" s="8">
        <v>6</v>
      </c>
      <c r="H4613" s="8">
        <v>12.029</v>
      </c>
    </row>
    <row r="4614" spans="1:8" s="17" customFormat="1" ht="28.5" hidden="1" customHeight="1" outlineLevel="1" x14ac:dyDescent="0.25">
      <c r="A4614" s="67">
        <v>10238</v>
      </c>
      <c r="B4614" s="8" t="s">
        <v>543</v>
      </c>
      <c r="C4614" s="28" t="s">
        <v>2937</v>
      </c>
      <c r="D4614" s="29">
        <v>2021</v>
      </c>
      <c r="E4614" s="20"/>
      <c r="F4614" s="8">
        <v>1</v>
      </c>
      <c r="G4614" s="8">
        <v>6</v>
      </c>
      <c r="H4614" s="8">
        <v>17.7</v>
      </c>
    </row>
    <row r="4615" spans="1:8" s="17" customFormat="1" ht="28.5" hidden="1" customHeight="1" outlineLevel="1" x14ac:dyDescent="0.25">
      <c r="A4615" s="67">
        <v>10229</v>
      </c>
      <c r="B4615" s="8" t="s">
        <v>543</v>
      </c>
      <c r="C4615" s="28" t="s">
        <v>2938</v>
      </c>
      <c r="D4615" s="29">
        <v>2021</v>
      </c>
      <c r="E4615" s="20"/>
      <c r="F4615" s="8">
        <v>1</v>
      </c>
      <c r="G4615" s="8">
        <v>6</v>
      </c>
      <c r="H4615" s="8">
        <v>17.876000000000001</v>
      </c>
    </row>
    <row r="4616" spans="1:8" s="17" customFormat="1" ht="28.5" hidden="1" customHeight="1" outlineLevel="1" x14ac:dyDescent="0.25">
      <c r="A4616" s="67">
        <v>10239</v>
      </c>
      <c r="B4616" s="8" t="s">
        <v>543</v>
      </c>
      <c r="C4616" s="28" t="s">
        <v>2939</v>
      </c>
      <c r="D4616" s="29">
        <v>2021</v>
      </c>
      <c r="E4616" s="20"/>
      <c r="F4616" s="8">
        <v>1</v>
      </c>
      <c r="G4616" s="8">
        <v>6</v>
      </c>
      <c r="H4616" s="8">
        <v>17.698</v>
      </c>
    </row>
    <row r="4617" spans="1:8" s="17" customFormat="1" ht="28.5" hidden="1" customHeight="1" outlineLevel="1" x14ac:dyDescent="0.25">
      <c r="A4617" s="67">
        <v>10240</v>
      </c>
      <c r="B4617" s="8" t="s">
        <v>543</v>
      </c>
      <c r="C4617" s="28" t="s">
        <v>2940</v>
      </c>
      <c r="D4617" s="29">
        <v>2021</v>
      </c>
      <c r="E4617" s="20"/>
      <c r="F4617" s="8">
        <v>1</v>
      </c>
      <c r="G4617" s="8">
        <v>6</v>
      </c>
      <c r="H4617" s="8">
        <v>17.417000000000002</v>
      </c>
    </row>
    <row r="4618" spans="1:8" s="17" customFormat="1" ht="28.5" hidden="1" customHeight="1" outlineLevel="1" x14ac:dyDescent="0.25">
      <c r="A4618" s="66">
        <v>2130</v>
      </c>
      <c r="B4618" s="8" t="s">
        <v>543</v>
      </c>
      <c r="C4618" s="28" t="s">
        <v>2941</v>
      </c>
      <c r="D4618" s="29">
        <v>2021</v>
      </c>
      <c r="E4618" s="20"/>
      <c r="F4618" s="8">
        <v>1</v>
      </c>
      <c r="G4618" s="8">
        <v>6</v>
      </c>
      <c r="H4618" s="8">
        <v>17.417000000000002</v>
      </c>
    </row>
    <row r="4619" spans="1:8" s="17" customFormat="1" ht="28.5" hidden="1" customHeight="1" outlineLevel="1" x14ac:dyDescent="0.25">
      <c r="A4619" s="67">
        <v>10167</v>
      </c>
      <c r="B4619" s="8" t="s">
        <v>543</v>
      </c>
      <c r="C4619" s="28" t="s">
        <v>2942</v>
      </c>
      <c r="D4619" s="29">
        <v>2021</v>
      </c>
      <c r="E4619" s="20"/>
      <c r="F4619" s="8">
        <v>1</v>
      </c>
      <c r="G4619" s="8">
        <v>6</v>
      </c>
      <c r="H4619" s="8">
        <v>17.417999999999999</v>
      </c>
    </row>
    <row r="4620" spans="1:8" s="17" customFormat="1" ht="28.5" hidden="1" customHeight="1" outlineLevel="1" x14ac:dyDescent="0.25">
      <c r="A4620" s="67">
        <v>10219</v>
      </c>
      <c r="B4620" s="8" t="s">
        <v>543</v>
      </c>
      <c r="C4620" s="28" t="s">
        <v>2943</v>
      </c>
      <c r="D4620" s="29">
        <v>2021</v>
      </c>
      <c r="E4620" s="20"/>
      <c r="F4620" s="8">
        <v>1</v>
      </c>
      <c r="G4620" s="8">
        <v>6</v>
      </c>
      <c r="H4620" s="8">
        <v>17.539000000000001</v>
      </c>
    </row>
    <row r="4621" spans="1:8" s="17" customFormat="1" ht="28.5" hidden="1" customHeight="1" outlineLevel="1" x14ac:dyDescent="0.25">
      <c r="A4621" s="67">
        <v>10231</v>
      </c>
      <c r="B4621" s="8" t="s">
        <v>543</v>
      </c>
      <c r="C4621" s="28" t="s">
        <v>2944</v>
      </c>
      <c r="D4621" s="29">
        <v>2021</v>
      </c>
      <c r="E4621" s="20"/>
      <c r="F4621" s="8">
        <v>1</v>
      </c>
      <c r="G4621" s="8">
        <v>6</v>
      </c>
      <c r="H4621" s="8">
        <v>17.902999999999999</v>
      </c>
    </row>
    <row r="4622" spans="1:8" s="17" customFormat="1" ht="28.5" hidden="1" customHeight="1" outlineLevel="1" x14ac:dyDescent="0.25">
      <c r="A4622" s="67">
        <v>10142</v>
      </c>
      <c r="B4622" s="8" t="s">
        <v>543</v>
      </c>
      <c r="C4622" s="28" t="s">
        <v>2945</v>
      </c>
      <c r="D4622" s="29">
        <v>2021</v>
      </c>
      <c r="E4622" s="20"/>
      <c r="F4622" s="8">
        <v>1</v>
      </c>
      <c r="G4622" s="8">
        <v>6</v>
      </c>
      <c r="H4622" s="8">
        <v>17.754000000000001</v>
      </c>
    </row>
    <row r="4623" spans="1:8" s="17" customFormat="1" ht="28.5" hidden="1" customHeight="1" outlineLevel="1" x14ac:dyDescent="0.25">
      <c r="A4623" s="66">
        <v>2104</v>
      </c>
      <c r="B4623" s="8" t="s">
        <v>543</v>
      </c>
      <c r="C4623" s="28" t="s">
        <v>2946</v>
      </c>
      <c r="D4623" s="29">
        <v>2021</v>
      </c>
      <c r="E4623" s="20"/>
      <c r="F4623" s="8">
        <v>1</v>
      </c>
      <c r="G4623" s="8">
        <v>6</v>
      </c>
      <c r="H4623" s="8">
        <v>20.236000000000001</v>
      </c>
    </row>
    <row r="4624" spans="1:8" s="17" customFormat="1" ht="28.5" hidden="1" customHeight="1" outlineLevel="1" x14ac:dyDescent="0.25">
      <c r="A4624" s="67">
        <v>10192</v>
      </c>
      <c r="B4624" s="8" t="s">
        <v>543</v>
      </c>
      <c r="C4624" s="28" t="s">
        <v>2947</v>
      </c>
      <c r="D4624" s="29">
        <v>2021</v>
      </c>
      <c r="E4624" s="20"/>
      <c r="F4624" s="8">
        <v>1</v>
      </c>
      <c r="G4624" s="8">
        <v>6</v>
      </c>
      <c r="H4624" s="8">
        <v>11.509</v>
      </c>
    </row>
    <row r="4625" spans="1:8" s="17" customFormat="1" ht="28.5" hidden="1" customHeight="1" outlineLevel="1" x14ac:dyDescent="0.25">
      <c r="A4625" s="66">
        <v>2090</v>
      </c>
      <c r="B4625" s="8" t="s">
        <v>543</v>
      </c>
      <c r="C4625" s="28" t="s">
        <v>2948</v>
      </c>
      <c r="D4625" s="29">
        <v>2021</v>
      </c>
      <c r="E4625" s="20"/>
      <c r="F4625" s="8">
        <v>1</v>
      </c>
      <c r="G4625" s="8">
        <v>6</v>
      </c>
      <c r="H4625" s="8">
        <v>11.747999999999999</v>
      </c>
    </row>
    <row r="4626" spans="1:8" s="17" customFormat="1" ht="28.5" hidden="1" customHeight="1" outlineLevel="1" x14ac:dyDescent="0.25">
      <c r="A4626" s="67">
        <v>10112</v>
      </c>
      <c r="B4626" s="8" t="s">
        <v>543</v>
      </c>
      <c r="C4626" s="28" t="s">
        <v>2949</v>
      </c>
      <c r="D4626" s="29">
        <v>2021</v>
      </c>
      <c r="E4626" s="20"/>
      <c r="F4626" s="8">
        <v>1</v>
      </c>
      <c r="G4626" s="8">
        <v>6</v>
      </c>
      <c r="H4626" s="8">
        <v>17.54</v>
      </c>
    </row>
    <row r="4627" spans="1:8" s="17" customFormat="1" ht="28.5" hidden="1" customHeight="1" outlineLevel="1" x14ac:dyDescent="0.25">
      <c r="A4627" s="67">
        <v>10174</v>
      </c>
      <c r="B4627" s="8" t="s">
        <v>543</v>
      </c>
      <c r="C4627" s="28" t="s">
        <v>2950</v>
      </c>
      <c r="D4627" s="29">
        <v>2021</v>
      </c>
      <c r="E4627" s="20"/>
      <c r="F4627" s="8">
        <v>1</v>
      </c>
      <c r="G4627" s="8">
        <v>6</v>
      </c>
      <c r="H4627" s="8">
        <v>20.257000000000001</v>
      </c>
    </row>
    <row r="4628" spans="1:8" s="17" customFormat="1" ht="28.5" hidden="1" customHeight="1" outlineLevel="1" x14ac:dyDescent="0.25">
      <c r="A4628" s="67">
        <v>10251</v>
      </c>
      <c r="B4628" s="8" t="s">
        <v>543</v>
      </c>
      <c r="C4628" s="28" t="s">
        <v>2951</v>
      </c>
      <c r="D4628" s="29">
        <v>2021</v>
      </c>
      <c r="E4628" s="20"/>
      <c r="F4628" s="8">
        <v>1</v>
      </c>
      <c r="G4628" s="8">
        <v>6</v>
      </c>
      <c r="H4628" s="8">
        <v>17.576000000000001</v>
      </c>
    </row>
    <row r="4629" spans="1:8" s="17" customFormat="1" ht="28.5" hidden="1" customHeight="1" outlineLevel="1" x14ac:dyDescent="0.25">
      <c r="A4629" s="67">
        <v>10199</v>
      </c>
      <c r="B4629" s="8" t="s">
        <v>543</v>
      </c>
      <c r="C4629" s="28" t="s">
        <v>2952</v>
      </c>
      <c r="D4629" s="29">
        <v>2021</v>
      </c>
      <c r="E4629" s="20"/>
      <c r="F4629" s="8">
        <v>1</v>
      </c>
      <c r="G4629" s="8">
        <v>6</v>
      </c>
      <c r="H4629" s="8">
        <v>17.698</v>
      </c>
    </row>
    <row r="4630" spans="1:8" s="17" customFormat="1" ht="28.5" hidden="1" customHeight="1" outlineLevel="1" x14ac:dyDescent="0.25">
      <c r="A4630" s="67">
        <v>10244</v>
      </c>
      <c r="B4630" s="8" t="s">
        <v>543</v>
      </c>
      <c r="C4630" s="28" t="s">
        <v>2953</v>
      </c>
      <c r="D4630" s="29">
        <v>2021</v>
      </c>
      <c r="E4630" s="20"/>
      <c r="F4630" s="8">
        <v>1</v>
      </c>
      <c r="G4630" s="8">
        <v>6</v>
      </c>
      <c r="H4630" s="8">
        <v>19.295000000000002</v>
      </c>
    </row>
    <row r="4631" spans="1:8" s="17" customFormat="1" ht="28.5" hidden="1" customHeight="1" outlineLevel="1" x14ac:dyDescent="0.25">
      <c r="A4631" s="66">
        <v>2083</v>
      </c>
      <c r="B4631" s="8" t="s">
        <v>543</v>
      </c>
      <c r="C4631" s="28" t="s">
        <v>2954</v>
      </c>
      <c r="D4631" s="29">
        <v>2021</v>
      </c>
      <c r="E4631" s="20"/>
      <c r="F4631" s="8">
        <v>1</v>
      </c>
      <c r="G4631" s="8">
        <v>8</v>
      </c>
      <c r="H4631" s="8">
        <v>20.135999999999999</v>
      </c>
    </row>
    <row r="4632" spans="1:8" s="17" customFormat="1" ht="28.5" hidden="1" customHeight="1" outlineLevel="1" x14ac:dyDescent="0.25">
      <c r="A4632" s="67">
        <v>9240</v>
      </c>
      <c r="B4632" s="8" t="s">
        <v>543</v>
      </c>
      <c r="C4632" s="28" t="s">
        <v>2955</v>
      </c>
      <c r="D4632" s="29">
        <v>2021</v>
      </c>
      <c r="E4632" s="20"/>
      <c r="F4632" s="8">
        <v>1</v>
      </c>
      <c r="G4632" s="8">
        <v>6</v>
      </c>
      <c r="H4632" s="8">
        <v>18.207999999999998</v>
      </c>
    </row>
    <row r="4633" spans="1:8" s="17" customFormat="1" ht="28.5" hidden="1" customHeight="1" outlineLevel="1" x14ac:dyDescent="0.25">
      <c r="A4633" s="67">
        <v>10114</v>
      </c>
      <c r="B4633" s="8" t="s">
        <v>543</v>
      </c>
      <c r="C4633" s="28" t="s">
        <v>2956</v>
      </c>
      <c r="D4633" s="29">
        <v>2021</v>
      </c>
      <c r="E4633" s="20"/>
      <c r="F4633" s="8">
        <v>1</v>
      </c>
      <c r="G4633" s="8">
        <v>6</v>
      </c>
      <c r="H4633" s="8">
        <v>21.42</v>
      </c>
    </row>
    <row r="4634" spans="1:8" s="17" customFormat="1" ht="28.5" hidden="1" customHeight="1" outlineLevel="1" x14ac:dyDescent="0.25">
      <c r="A4634" s="67">
        <v>10113</v>
      </c>
      <c r="B4634" s="8" t="s">
        <v>543</v>
      </c>
      <c r="C4634" s="28" t="s">
        <v>2957</v>
      </c>
      <c r="D4634" s="29">
        <v>2021</v>
      </c>
      <c r="E4634" s="20"/>
      <c r="F4634" s="8">
        <v>1</v>
      </c>
      <c r="G4634" s="8">
        <v>6</v>
      </c>
      <c r="H4634" s="8">
        <v>19.332999999999998</v>
      </c>
    </row>
    <row r="4635" spans="1:8" s="17" customFormat="1" ht="28.5" hidden="1" customHeight="1" outlineLevel="1" x14ac:dyDescent="0.25">
      <c r="A4635" s="67">
        <v>10052</v>
      </c>
      <c r="B4635" s="8" t="s">
        <v>543</v>
      </c>
      <c r="C4635" s="28" t="s">
        <v>2958</v>
      </c>
      <c r="D4635" s="29">
        <v>2021</v>
      </c>
      <c r="E4635" s="20"/>
      <c r="F4635" s="8">
        <v>1</v>
      </c>
      <c r="G4635" s="8">
        <v>8</v>
      </c>
      <c r="H4635" s="8">
        <v>19.812000000000001</v>
      </c>
    </row>
    <row r="4636" spans="1:8" s="17" customFormat="1" ht="28.5" hidden="1" customHeight="1" outlineLevel="1" x14ac:dyDescent="0.25">
      <c r="A4636" s="66">
        <v>1181</v>
      </c>
      <c r="B4636" s="8" t="s">
        <v>543</v>
      </c>
      <c r="C4636" s="28" t="s">
        <v>2174</v>
      </c>
      <c r="D4636" s="29">
        <v>2021</v>
      </c>
      <c r="E4636" s="20"/>
      <c r="F4636" s="8">
        <v>7</v>
      </c>
      <c r="G4636" s="8">
        <v>100</v>
      </c>
      <c r="H4636" s="8">
        <v>147.19999999999999</v>
      </c>
    </row>
    <row r="4637" spans="1:8" s="17" customFormat="1" ht="28.5" hidden="1" customHeight="1" outlineLevel="1" x14ac:dyDescent="0.25">
      <c r="A4637" s="67">
        <v>10198</v>
      </c>
      <c r="B4637" s="8" t="s">
        <v>543</v>
      </c>
      <c r="C4637" s="28" t="s">
        <v>2959</v>
      </c>
      <c r="D4637" s="29">
        <v>2021</v>
      </c>
      <c r="E4637" s="20"/>
      <c r="F4637" s="8">
        <v>1</v>
      </c>
      <c r="G4637" s="8">
        <v>6</v>
      </c>
      <c r="H4637" s="8">
        <v>19.766999999999999</v>
      </c>
    </row>
    <row r="4638" spans="1:8" s="17" customFormat="1" ht="28.5" hidden="1" customHeight="1" outlineLevel="1" x14ac:dyDescent="0.25">
      <c r="A4638" s="67">
        <v>10323</v>
      </c>
      <c r="B4638" s="8" t="s">
        <v>543</v>
      </c>
      <c r="C4638" s="28" t="s">
        <v>2960</v>
      </c>
      <c r="D4638" s="29">
        <v>2021</v>
      </c>
      <c r="E4638" s="20"/>
      <c r="F4638" s="8">
        <v>1</v>
      </c>
      <c r="G4638" s="8">
        <v>8</v>
      </c>
      <c r="H4638" s="8">
        <v>20.533999999999999</v>
      </c>
    </row>
    <row r="4639" spans="1:8" s="17" customFormat="1" ht="28.5" hidden="1" customHeight="1" outlineLevel="1" x14ac:dyDescent="0.25">
      <c r="A4639" s="67">
        <v>10122</v>
      </c>
      <c r="B4639" s="8" t="s">
        <v>543</v>
      </c>
      <c r="C4639" s="28" t="s">
        <v>2961</v>
      </c>
      <c r="D4639" s="29">
        <v>2021</v>
      </c>
      <c r="E4639" s="20"/>
      <c r="F4639" s="8">
        <v>1</v>
      </c>
      <c r="G4639" s="8">
        <v>6</v>
      </c>
      <c r="H4639" s="8">
        <v>17.552</v>
      </c>
    </row>
    <row r="4640" spans="1:8" s="17" customFormat="1" ht="28.5" hidden="1" customHeight="1" outlineLevel="1" x14ac:dyDescent="0.25">
      <c r="A4640" s="67">
        <v>9549</v>
      </c>
      <c r="B4640" s="8" t="s">
        <v>543</v>
      </c>
      <c r="C4640" s="54" t="s">
        <v>2962</v>
      </c>
      <c r="D4640" s="29">
        <v>2021</v>
      </c>
      <c r="E4640" s="20"/>
      <c r="F4640" s="8">
        <v>1</v>
      </c>
      <c r="G4640" s="8">
        <v>14</v>
      </c>
      <c r="H4640" s="8">
        <v>49.688000000000002</v>
      </c>
    </row>
    <row r="4641" spans="1:8" s="17" customFormat="1" ht="28.5" hidden="1" customHeight="1" outlineLevel="1" x14ac:dyDescent="0.25">
      <c r="A4641" s="67">
        <v>9235</v>
      </c>
      <c r="B4641" s="8" t="s">
        <v>543</v>
      </c>
      <c r="C4641" s="28" t="s">
        <v>2963</v>
      </c>
      <c r="D4641" s="29">
        <v>2021</v>
      </c>
      <c r="E4641" s="20"/>
      <c r="F4641" s="8">
        <v>2</v>
      </c>
      <c r="G4641" s="8">
        <v>16</v>
      </c>
      <c r="H4641" s="8">
        <v>43.06</v>
      </c>
    </row>
    <row r="4642" spans="1:8" s="17" customFormat="1" ht="28.5" hidden="1" customHeight="1" outlineLevel="1" x14ac:dyDescent="0.25">
      <c r="A4642" s="67">
        <v>9228</v>
      </c>
      <c r="B4642" s="8" t="s">
        <v>543</v>
      </c>
      <c r="C4642" s="28" t="s">
        <v>2964</v>
      </c>
      <c r="D4642" s="29">
        <v>2021</v>
      </c>
      <c r="E4642" s="20"/>
      <c r="F4642" s="8">
        <v>1</v>
      </c>
      <c r="G4642" s="8">
        <v>15</v>
      </c>
      <c r="H4642" s="8">
        <v>23.3</v>
      </c>
    </row>
    <row r="4643" spans="1:8" s="17" customFormat="1" ht="28.5" hidden="1" customHeight="1" outlineLevel="1" x14ac:dyDescent="0.25">
      <c r="A4643" s="66">
        <v>1170</v>
      </c>
      <c r="B4643" s="8" t="s">
        <v>543</v>
      </c>
      <c r="C4643" s="28" t="s">
        <v>2179</v>
      </c>
      <c r="D4643" s="29">
        <v>2021</v>
      </c>
      <c r="E4643" s="20"/>
      <c r="F4643" s="8">
        <v>6</v>
      </c>
      <c r="G4643" s="8">
        <v>60</v>
      </c>
      <c r="H4643" s="8">
        <v>210.35</v>
      </c>
    </row>
    <row r="4644" spans="1:8" s="17" customFormat="1" ht="28.5" hidden="1" customHeight="1" outlineLevel="1" x14ac:dyDescent="0.25">
      <c r="A4644" s="67">
        <v>10107</v>
      </c>
      <c r="B4644" s="8" t="s">
        <v>543</v>
      </c>
      <c r="C4644" s="28" t="s">
        <v>2965</v>
      </c>
      <c r="D4644" s="29">
        <v>2021</v>
      </c>
      <c r="E4644" s="20"/>
      <c r="F4644" s="8">
        <v>1</v>
      </c>
      <c r="G4644" s="8">
        <v>9</v>
      </c>
      <c r="H4644" s="8">
        <v>16.7</v>
      </c>
    </row>
    <row r="4645" spans="1:8" s="17" customFormat="1" ht="28.5" hidden="1" customHeight="1" outlineLevel="1" x14ac:dyDescent="0.25">
      <c r="A4645" s="67">
        <v>10233</v>
      </c>
      <c r="B4645" s="8" t="s">
        <v>543</v>
      </c>
      <c r="C4645" s="28" t="s">
        <v>2966</v>
      </c>
      <c r="D4645" s="29">
        <v>2021</v>
      </c>
      <c r="E4645" s="20"/>
      <c r="F4645" s="8">
        <v>1</v>
      </c>
      <c r="G4645" s="8">
        <v>3</v>
      </c>
      <c r="H4645" s="8">
        <v>16.713000000000001</v>
      </c>
    </row>
    <row r="4646" spans="1:8" s="17" customFormat="1" ht="28.5" hidden="1" customHeight="1" outlineLevel="1" x14ac:dyDescent="0.25">
      <c r="A4646" s="67">
        <v>10110</v>
      </c>
      <c r="B4646" s="8" t="s">
        <v>543</v>
      </c>
      <c r="C4646" s="28" t="s">
        <v>2967</v>
      </c>
      <c r="D4646" s="29">
        <v>2021</v>
      </c>
      <c r="E4646" s="20"/>
      <c r="F4646" s="8">
        <v>1</v>
      </c>
      <c r="G4646" s="8">
        <v>3</v>
      </c>
      <c r="H4646" s="8">
        <v>12.709</v>
      </c>
    </row>
    <row r="4647" spans="1:8" s="17" customFormat="1" ht="28.5" hidden="1" customHeight="1" outlineLevel="1" x14ac:dyDescent="0.25">
      <c r="A4647" s="67">
        <v>10109</v>
      </c>
      <c r="B4647" s="8" t="s">
        <v>543</v>
      </c>
      <c r="C4647" s="28" t="s">
        <v>2968</v>
      </c>
      <c r="D4647" s="29">
        <v>2021</v>
      </c>
      <c r="E4647" s="20"/>
      <c r="F4647" s="8">
        <v>1</v>
      </c>
      <c r="G4647" s="8">
        <v>10</v>
      </c>
      <c r="H4647" s="8">
        <v>18.138000000000002</v>
      </c>
    </row>
    <row r="4648" spans="1:8" s="17" customFormat="1" ht="28.5" hidden="1" customHeight="1" outlineLevel="1" x14ac:dyDescent="0.25">
      <c r="A4648" s="20">
        <v>10901</v>
      </c>
      <c r="B4648" s="8" t="s">
        <v>543</v>
      </c>
      <c r="C4648" s="49" t="s">
        <v>2371</v>
      </c>
      <c r="D4648" s="29">
        <v>2021</v>
      </c>
      <c r="E4648" s="20"/>
      <c r="F4648" s="8">
        <v>1</v>
      </c>
      <c r="G4648" s="8">
        <v>15</v>
      </c>
      <c r="H4648" s="8">
        <v>18.138000000000002</v>
      </c>
    </row>
    <row r="4649" spans="1:8" s="17" customFormat="1" ht="28.5" hidden="1" customHeight="1" outlineLevel="1" x14ac:dyDescent="0.25">
      <c r="A4649" s="67">
        <v>10108</v>
      </c>
      <c r="B4649" s="8" t="s">
        <v>543</v>
      </c>
      <c r="C4649" s="28" t="s">
        <v>2969</v>
      </c>
      <c r="D4649" s="29">
        <v>2021</v>
      </c>
      <c r="E4649" s="20"/>
      <c r="F4649" s="8">
        <v>1</v>
      </c>
      <c r="G4649" s="8">
        <v>10</v>
      </c>
      <c r="H4649" s="8">
        <v>18.138000000000002</v>
      </c>
    </row>
    <row r="4650" spans="1:8" s="17" customFormat="1" ht="28.5" hidden="1" customHeight="1" outlineLevel="1" x14ac:dyDescent="0.25">
      <c r="A4650" s="67">
        <v>10234</v>
      </c>
      <c r="B4650" s="8" t="s">
        <v>543</v>
      </c>
      <c r="C4650" s="28" t="s">
        <v>2970</v>
      </c>
      <c r="D4650" s="29">
        <v>2021</v>
      </c>
      <c r="E4650" s="20"/>
      <c r="F4650" s="8">
        <v>1</v>
      </c>
      <c r="G4650" s="8">
        <v>9</v>
      </c>
      <c r="H4650" s="8">
        <v>15.532</v>
      </c>
    </row>
    <row r="4651" spans="1:8" s="17" customFormat="1" ht="28.5" hidden="1" customHeight="1" outlineLevel="1" x14ac:dyDescent="0.25">
      <c r="A4651" s="67">
        <v>10166</v>
      </c>
      <c r="B4651" s="8" t="s">
        <v>543</v>
      </c>
      <c r="C4651" s="28" t="s">
        <v>2971</v>
      </c>
      <c r="D4651" s="29">
        <v>2021</v>
      </c>
      <c r="E4651" s="20"/>
      <c r="F4651" s="8">
        <v>1</v>
      </c>
      <c r="G4651" s="8">
        <v>15</v>
      </c>
      <c r="H4651" s="8">
        <v>18.125</v>
      </c>
    </row>
    <row r="4652" spans="1:8" s="17" customFormat="1" ht="28.5" hidden="1" customHeight="1" outlineLevel="1" x14ac:dyDescent="0.25">
      <c r="A4652" s="67">
        <v>10324</v>
      </c>
      <c r="B4652" s="8" t="s">
        <v>543</v>
      </c>
      <c r="C4652" s="28" t="s">
        <v>2972</v>
      </c>
      <c r="D4652" s="29">
        <v>2021</v>
      </c>
      <c r="E4652" s="20"/>
      <c r="F4652" s="8">
        <v>1</v>
      </c>
      <c r="G4652" s="8">
        <v>10</v>
      </c>
      <c r="H4652" s="8">
        <v>18.138000000000002</v>
      </c>
    </row>
    <row r="4653" spans="1:8" s="17" customFormat="1" ht="28.5" hidden="1" customHeight="1" outlineLevel="1" x14ac:dyDescent="0.25">
      <c r="A4653" s="67">
        <v>9555</v>
      </c>
      <c r="B4653" s="8" t="s">
        <v>543</v>
      </c>
      <c r="C4653" s="28" t="s">
        <v>2013</v>
      </c>
      <c r="D4653" s="29">
        <v>2021</v>
      </c>
      <c r="E4653" s="20"/>
      <c r="F4653" s="8">
        <v>1</v>
      </c>
      <c r="G4653" s="8">
        <v>6</v>
      </c>
      <c r="H4653" s="8">
        <v>20.288</v>
      </c>
    </row>
    <row r="4654" spans="1:8" s="17" customFormat="1" ht="28.5" hidden="1" customHeight="1" outlineLevel="1" x14ac:dyDescent="0.25">
      <c r="A4654" s="67">
        <v>10230</v>
      </c>
      <c r="B4654" s="8" t="s">
        <v>543</v>
      </c>
      <c r="C4654" s="28" t="s">
        <v>2973</v>
      </c>
      <c r="D4654" s="29">
        <v>2021</v>
      </c>
      <c r="E4654" s="20"/>
      <c r="F4654" s="8">
        <v>1</v>
      </c>
      <c r="G4654" s="8">
        <v>6</v>
      </c>
      <c r="H4654" s="8">
        <v>17.518999999999998</v>
      </c>
    </row>
    <row r="4655" spans="1:8" s="17" customFormat="1" ht="28.5" hidden="1" customHeight="1" outlineLevel="1" x14ac:dyDescent="0.25">
      <c r="A4655" s="67">
        <v>10232</v>
      </c>
      <c r="B4655" s="8" t="s">
        <v>543</v>
      </c>
      <c r="C4655" s="28" t="s">
        <v>2974</v>
      </c>
      <c r="D4655" s="29">
        <v>2021</v>
      </c>
      <c r="E4655" s="20"/>
      <c r="F4655" s="8">
        <v>1</v>
      </c>
      <c r="G4655" s="8">
        <v>6</v>
      </c>
      <c r="H4655" s="8">
        <v>19.3</v>
      </c>
    </row>
    <row r="4656" spans="1:8" s="17" customFormat="1" ht="28.5" hidden="1" customHeight="1" outlineLevel="1" x14ac:dyDescent="0.25">
      <c r="A4656" s="67">
        <v>10228</v>
      </c>
      <c r="B4656" s="8" t="s">
        <v>543</v>
      </c>
      <c r="C4656" s="28" t="s">
        <v>2975</v>
      </c>
      <c r="D4656" s="29">
        <v>2021</v>
      </c>
      <c r="E4656" s="20"/>
      <c r="F4656" s="8">
        <v>1</v>
      </c>
      <c r="G4656" s="8">
        <v>6</v>
      </c>
      <c r="H4656" s="8">
        <v>17.518000000000001</v>
      </c>
    </row>
    <row r="4657" spans="1:8" s="17" customFormat="1" ht="28.5" hidden="1" customHeight="1" outlineLevel="1" x14ac:dyDescent="0.25">
      <c r="A4657" s="67">
        <v>10054</v>
      </c>
      <c r="B4657" s="8" t="s">
        <v>543</v>
      </c>
      <c r="C4657" s="28" t="s">
        <v>2976</v>
      </c>
      <c r="D4657" s="29">
        <v>2021</v>
      </c>
      <c r="E4657" s="20"/>
      <c r="F4657" s="8">
        <v>1</v>
      </c>
      <c r="G4657" s="8">
        <v>6</v>
      </c>
      <c r="H4657" s="8">
        <v>16.954999999999998</v>
      </c>
    </row>
    <row r="4658" spans="1:8" s="17" customFormat="1" ht="28.5" hidden="1" customHeight="1" outlineLevel="1" x14ac:dyDescent="0.25">
      <c r="A4658" s="67">
        <v>10212</v>
      </c>
      <c r="B4658" s="8" t="s">
        <v>543</v>
      </c>
      <c r="C4658" s="28" t="s">
        <v>2977</v>
      </c>
      <c r="D4658" s="29">
        <v>2021</v>
      </c>
      <c r="E4658" s="20"/>
      <c r="F4658" s="8">
        <v>1</v>
      </c>
      <c r="G4658" s="8">
        <v>6</v>
      </c>
      <c r="H4658" s="8">
        <v>18.190000000000001</v>
      </c>
    </row>
    <row r="4659" spans="1:8" s="17" customFormat="1" ht="28.5" hidden="1" customHeight="1" outlineLevel="1" x14ac:dyDescent="0.25">
      <c r="A4659" s="67">
        <v>9242</v>
      </c>
      <c r="B4659" s="8" t="s">
        <v>543</v>
      </c>
      <c r="C4659" s="28" t="s">
        <v>2978</v>
      </c>
      <c r="D4659" s="29">
        <v>2021</v>
      </c>
      <c r="E4659" s="20"/>
      <c r="F4659" s="8">
        <v>2</v>
      </c>
      <c r="G4659" s="8">
        <v>12</v>
      </c>
      <c r="H4659" s="8">
        <v>31.145</v>
      </c>
    </row>
    <row r="4660" spans="1:8" s="17" customFormat="1" ht="28.5" hidden="1" customHeight="1" outlineLevel="1" x14ac:dyDescent="0.25">
      <c r="A4660" s="67">
        <v>9231</v>
      </c>
      <c r="B4660" s="8" t="s">
        <v>543</v>
      </c>
      <c r="C4660" s="28" t="s">
        <v>2979</v>
      </c>
      <c r="D4660" s="29">
        <v>2021</v>
      </c>
      <c r="E4660" s="20"/>
      <c r="F4660" s="8">
        <v>1</v>
      </c>
      <c r="G4660" s="8">
        <v>30</v>
      </c>
      <c r="H4660" s="8">
        <v>16.719000000000001</v>
      </c>
    </row>
    <row r="4661" spans="1:8" s="17" customFormat="1" ht="28.5" hidden="1" customHeight="1" outlineLevel="1" x14ac:dyDescent="0.25">
      <c r="A4661" s="67">
        <v>10241</v>
      </c>
      <c r="B4661" s="8" t="s">
        <v>543</v>
      </c>
      <c r="C4661" s="28" t="s">
        <v>2980</v>
      </c>
      <c r="D4661" s="29">
        <v>2021</v>
      </c>
      <c r="E4661" s="20"/>
      <c r="F4661" s="8">
        <v>1</v>
      </c>
      <c r="G4661" s="8">
        <v>6</v>
      </c>
      <c r="H4661" s="8">
        <v>18.289000000000001</v>
      </c>
    </row>
    <row r="4662" spans="1:8" s="17" customFormat="1" ht="28.5" hidden="1" customHeight="1" outlineLevel="1" x14ac:dyDescent="0.25">
      <c r="A4662" s="67">
        <v>10226</v>
      </c>
      <c r="B4662" s="8" t="s">
        <v>543</v>
      </c>
      <c r="C4662" s="28" t="s">
        <v>2981</v>
      </c>
      <c r="D4662" s="29">
        <v>2021</v>
      </c>
      <c r="E4662" s="20"/>
      <c r="F4662" s="8">
        <v>1</v>
      </c>
      <c r="G4662" s="8">
        <v>6</v>
      </c>
      <c r="H4662" s="8">
        <v>17.809000000000001</v>
      </c>
    </row>
    <row r="4663" spans="1:8" s="17" customFormat="1" ht="28.5" hidden="1" customHeight="1" outlineLevel="1" x14ac:dyDescent="0.25">
      <c r="A4663" s="67">
        <v>10224</v>
      </c>
      <c r="B4663" s="8" t="s">
        <v>543</v>
      </c>
      <c r="C4663" s="28" t="s">
        <v>2982</v>
      </c>
      <c r="D4663" s="29">
        <v>2021</v>
      </c>
      <c r="E4663" s="20"/>
      <c r="F4663" s="8">
        <v>1</v>
      </c>
      <c r="G4663" s="8">
        <v>6</v>
      </c>
      <c r="H4663" s="8">
        <v>16.902000000000001</v>
      </c>
    </row>
    <row r="4664" spans="1:8" s="17" customFormat="1" ht="28.5" hidden="1" customHeight="1" outlineLevel="1" x14ac:dyDescent="0.25">
      <c r="A4664" s="67">
        <v>10243</v>
      </c>
      <c r="B4664" s="8" t="s">
        <v>543</v>
      </c>
      <c r="C4664" s="28" t="s">
        <v>2983</v>
      </c>
      <c r="D4664" s="29">
        <v>2021</v>
      </c>
      <c r="E4664" s="20"/>
      <c r="F4664" s="8">
        <v>1</v>
      </c>
      <c r="G4664" s="8">
        <v>6</v>
      </c>
      <c r="H4664" s="8">
        <v>21.027000000000001</v>
      </c>
    </row>
    <row r="4665" spans="1:8" s="17" customFormat="1" ht="28.5" hidden="1" customHeight="1" outlineLevel="1" x14ac:dyDescent="0.25">
      <c r="A4665" s="67">
        <v>10157</v>
      </c>
      <c r="B4665" s="8" t="s">
        <v>543</v>
      </c>
      <c r="C4665" s="28" t="s">
        <v>2984</v>
      </c>
      <c r="D4665" s="29">
        <v>2021</v>
      </c>
      <c r="E4665" s="20"/>
      <c r="F4665" s="8">
        <v>1</v>
      </c>
      <c r="G4665" s="8">
        <v>6</v>
      </c>
      <c r="H4665" s="8">
        <v>15.505000000000001</v>
      </c>
    </row>
    <row r="4666" spans="1:8" s="17" customFormat="1" ht="28.5" hidden="1" customHeight="1" outlineLevel="1" x14ac:dyDescent="0.25">
      <c r="A4666" s="67">
        <v>10135</v>
      </c>
      <c r="B4666" s="8" t="s">
        <v>543</v>
      </c>
      <c r="C4666" s="28" t="s">
        <v>2985</v>
      </c>
      <c r="D4666" s="29">
        <v>2021</v>
      </c>
      <c r="E4666" s="20"/>
      <c r="F4666" s="8">
        <v>1</v>
      </c>
      <c r="G4666" s="8">
        <v>15</v>
      </c>
      <c r="H4666" s="8">
        <v>29.484999999999999</v>
      </c>
    </row>
    <row r="4667" spans="1:8" s="17" customFormat="1" ht="28.5" hidden="1" customHeight="1" outlineLevel="1" x14ac:dyDescent="0.25">
      <c r="A4667" s="67">
        <v>10100</v>
      </c>
      <c r="B4667" s="8" t="s">
        <v>543</v>
      </c>
      <c r="C4667" s="28" t="s">
        <v>2986</v>
      </c>
      <c r="D4667" s="29">
        <v>2021</v>
      </c>
      <c r="E4667" s="20"/>
      <c r="F4667" s="8">
        <v>1</v>
      </c>
      <c r="G4667" s="8">
        <v>14</v>
      </c>
      <c r="H4667" s="8">
        <v>32.951000000000001</v>
      </c>
    </row>
    <row r="4668" spans="1:8" s="17" customFormat="1" ht="28.5" hidden="1" customHeight="1" outlineLevel="1" x14ac:dyDescent="0.25">
      <c r="A4668" s="67">
        <v>9890</v>
      </c>
      <c r="B4668" s="8" t="s">
        <v>543</v>
      </c>
      <c r="C4668" s="28" t="s">
        <v>2987</v>
      </c>
      <c r="D4668" s="29">
        <v>2021</v>
      </c>
      <c r="E4668" s="20"/>
      <c r="F4668" s="8">
        <v>1</v>
      </c>
      <c r="G4668" s="8">
        <v>8</v>
      </c>
      <c r="H4668" s="8">
        <v>24.192</v>
      </c>
    </row>
    <row r="4669" spans="1:8" s="17" customFormat="1" ht="28.5" hidden="1" customHeight="1" outlineLevel="1" x14ac:dyDescent="0.25">
      <c r="A4669" s="67">
        <v>9238</v>
      </c>
      <c r="B4669" s="8" t="s">
        <v>543</v>
      </c>
      <c r="C4669" s="28" t="s">
        <v>2988</v>
      </c>
      <c r="D4669" s="29">
        <v>2021</v>
      </c>
      <c r="E4669" s="20"/>
      <c r="F4669" s="8">
        <v>1</v>
      </c>
      <c r="G4669" s="8">
        <v>1</v>
      </c>
      <c r="H4669" s="8">
        <v>15.529</v>
      </c>
    </row>
    <row r="4670" spans="1:8" s="17" customFormat="1" ht="28.5" hidden="1" customHeight="1" outlineLevel="1" x14ac:dyDescent="0.25">
      <c r="A4670" s="67">
        <v>10141</v>
      </c>
      <c r="B4670" s="8" t="s">
        <v>543</v>
      </c>
      <c r="C4670" s="28" t="s">
        <v>2989</v>
      </c>
      <c r="D4670" s="29">
        <v>2021</v>
      </c>
      <c r="E4670" s="20"/>
      <c r="F4670" s="8">
        <v>1</v>
      </c>
      <c r="G4670" s="8">
        <v>6</v>
      </c>
      <c r="H4670" s="8">
        <v>18.271999999999998</v>
      </c>
    </row>
    <row r="4671" spans="1:8" s="17" customFormat="1" ht="28.5" hidden="1" customHeight="1" outlineLevel="1" x14ac:dyDescent="0.25">
      <c r="A4671" s="66">
        <v>36</v>
      </c>
      <c r="B4671" s="8" t="s">
        <v>543</v>
      </c>
      <c r="C4671" s="28" t="s">
        <v>2990</v>
      </c>
      <c r="D4671" s="29">
        <v>2021</v>
      </c>
      <c r="E4671" s="20"/>
      <c r="F4671" s="8">
        <v>1</v>
      </c>
      <c r="G4671" s="8">
        <v>10</v>
      </c>
      <c r="H4671" s="8">
        <v>17.460999999999999</v>
      </c>
    </row>
    <row r="4672" spans="1:8" s="17" customFormat="1" ht="28.5" hidden="1" customHeight="1" outlineLevel="1" x14ac:dyDescent="0.25">
      <c r="A4672" s="67">
        <v>10055</v>
      </c>
      <c r="B4672" s="8" t="s">
        <v>543</v>
      </c>
      <c r="C4672" s="28" t="s">
        <v>2991</v>
      </c>
      <c r="D4672" s="29">
        <v>2021</v>
      </c>
      <c r="E4672" s="20"/>
      <c r="F4672" s="8">
        <v>1</v>
      </c>
      <c r="G4672" s="8">
        <v>5</v>
      </c>
      <c r="H4672" s="8">
        <v>17.460999999999999</v>
      </c>
    </row>
    <row r="4673" spans="1:8" s="17" customFormat="1" ht="28.5" hidden="1" customHeight="1" outlineLevel="1" x14ac:dyDescent="0.25">
      <c r="A4673" s="67">
        <v>10245</v>
      </c>
      <c r="B4673" s="8" t="s">
        <v>543</v>
      </c>
      <c r="C4673" s="28" t="s">
        <v>2992</v>
      </c>
      <c r="D4673" s="29">
        <v>2021</v>
      </c>
      <c r="E4673" s="20"/>
      <c r="F4673" s="8">
        <v>1</v>
      </c>
      <c r="G4673" s="8">
        <v>10</v>
      </c>
      <c r="H4673" s="8">
        <v>16.123000000000001</v>
      </c>
    </row>
    <row r="4674" spans="1:8" s="17" customFormat="1" ht="28.5" hidden="1" customHeight="1" outlineLevel="1" x14ac:dyDescent="0.25">
      <c r="A4674" s="67">
        <v>10056</v>
      </c>
      <c r="B4674" s="8" t="s">
        <v>543</v>
      </c>
      <c r="C4674" s="28" t="s">
        <v>2993</v>
      </c>
      <c r="D4674" s="29">
        <v>2021</v>
      </c>
      <c r="E4674" s="20"/>
      <c r="F4674" s="8">
        <v>1</v>
      </c>
      <c r="G4674" s="8">
        <v>8</v>
      </c>
      <c r="H4674" s="8">
        <v>17.399000000000001</v>
      </c>
    </row>
    <row r="4675" spans="1:8" s="17" customFormat="1" ht="28.5" hidden="1" customHeight="1" outlineLevel="1" x14ac:dyDescent="0.25">
      <c r="A4675" s="67">
        <v>10339</v>
      </c>
      <c r="B4675" s="8" t="s">
        <v>543</v>
      </c>
      <c r="C4675" s="28" t="s">
        <v>2994</v>
      </c>
      <c r="D4675" s="29">
        <v>2021</v>
      </c>
      <c r="E4675" s="20"/>
      <c r="F4675" s="8">
        <v>3</v>
      </c>
      <c r="G4675" s="8">
        <v>30</v>
      </c>
      <c r="H4675" s="8">
        <v>45.307000000000002</v>
      </c>
    </row>
    <row r="4676" spans="1:8" s="17" customFormat="1" ht="28.5" hidden="1" customHeight="1" outlineLevel="1" x14ac:dyDescent="0.25">
      <c r="A4676" s="67">
        <v>10246</v>
      </c>
      <c r="B4676" s="8" t="s">
        <v>543</v>
      </c>
      <c r="C4676" s="28" t="s">
        <v>2995</v>
      </c>
      <c r="D4676" s="29">
        <v>2021</v>
      </c>
      <c r="E4676" s="20"/>
      <c r="F4676" s="8">
        <v>1</v>
      </c>
      <c r="G4676" s="8">
        <v>10</v>
      </c>
      <c r="H4676" s="8">
        <v>16.114999999999998</v>
      </c>
    </row>
    <row r="4677" spans="1:8" s="17" customFormat="1" ht="28.5" hidden="1" customHeight="1" outlineLevel="1" x14ac:dyDescent="0.25">
      <c r="A4677" s="67">
        <v>10148</v>
      </c>
      <c r="B4677" s="8" t="s">
        <v>543</v>
      </c>
      <c r="C4677" s="28" t="s">
        <v>2996</v>
      </c>
      <c r="D4677" s="29">
        <v>2021</v>
      </c>
      <c r="E4677" s="20"/>
      <c r="F4677" s="8">
        <v>1</v>
      </c>
      <c r="G4677" s="8">
        <v>10</v>
      </c>
      <c r="H4677" s="8">
        <v>19.443000000000001</v>
      </c>
    </row>
    <row r="4678" spans="1:8" s="17" customFormat="1" ht="28.5" hidden="1" customHeight="1" outlineLevel="1" x14ac:dyDescent="0.25">
      <c r="A4678" s="20">
        <v>245</v>
      </c>
      <c r="B4678" s="8" t="s">
        <v>543</v>
      </c>
      <c r="C4678" s="28" t="s">
        <v>2997</v>
      </c>
      <c r="D4678" s="29">
        <v>2021</v>
      </c>
      <c r="E4678" s="20"/>
      <c r="F4678" s="8">
        <v>1</v>
      </c>
      <c r="G4678" s="8">
        <v>10</v>
      </c>
      <c r="H4678" s="8">
        <v>17.431000000000001</v>
      </c>
    </row>
    <row r="4679" spans="1:8" s="17" customFormat="1" ht="28.5" hidden="1" customHeight="1" outlineLevel="1" x14ac:dyDescent="0.25">
      <c r="A4679" s="67">
        <v>10247</v>
      </c>
      <c r="B4679" s="8" t="s">
        <v>543</v>
      </c>
      <c r="C4679" s="28" t="s">
        <v>2998</v>
      </c>
      <c r="D4679" s="29">
        <v>2021</v>
      </c>
      <c r="E4679" s="20"/>
      <c r="F4679" s="8">
        <v>1</v>
      </c>
      <c r="G4679" s="8">
        <v>6</v>
      </c>
      <c r="H4679" s="8">
        <v>16.114999999999998</v>
      </c>
    </row>
    <row r="4680" spans="1:8" s="17" customFormat="1" ht="28.5" hidden="1" customHeight="1" outlineLevel="1" x14ac:dyDescent="0.25">
      <c r="A4680" s="67">
        <v>10223</v>
      </c>
      <c r="B4680" s="8" t="s">
        <v>543</v>
      </c>
      <c r="C4680" s="28" t="s">
        <v>2999</v>
      </c>
      <c r="D4680" s="29">
        <v>2021</v>
      </c>
      <c r="E4680" s="20"/>
      <c r="F4680" s="8">
        <v>1</v>
      </c>
      <c r="G4680" s="8">
        <v>10</v>
      </c>
      <c r="H4680" s="8">
        <v>16.123000000000001</v>
      </c>
    </row>
    <row r="4681" spans="1:8" s="17" customFormat="1" ht="28.5" hidden="1" customHeight="1" outlineLevel="1" x14ac:dyDescent="0.25">
      <c r="A4681" s="67">
        <v>10248</v>
      </c>
      <c r="B4681" s="8" t="s">
        <v>543</v>
      </c>
      <c r="C4681" s="28" t="s">
        <v>3000</v>
      </c>
      <c r="D4681" s="29">
        <v>2021</v>
      </c>
      <c r="E4681" s="20"/>
      <c r="F4681" s="8">
        <v>1</v>
      </c>
      <c r="G4681" s="8">
        <v>10</v>
      </c>
      <c r="H4681" s="8">
        <v>16.123000000000001</v>
      </c>
    </row>
    <row r="4682" spans="1:8" s="17" customFormat="1" ht="28.5" hidden="1" customHeight="1" outlineLevel="1" x14ac:dyDescent="0.25">
      <c r="A4682" s="66">
        <v>35</v>
      </c>
      <c r="B4682" s="8" t="s">
        <v>543</v>
      </c>
      <c r="C4682" s="28" t="s">
        <v>3001</v>
      </c>
      <c r="D4682" s="29">
        <v>2021</v>
      </c>
      <c r="E4682" s="20"/>
      <c r="F4682" s="8">
        <v>1</v>
      </c>
      <c r="G4682" s="8">
        <v>10</v>
      </c>
      <c r="H4682" s="8">
        <v>19.364999999999998</v>
      </c>
    </row>
    <row r="4683" spans="1:8" s="17" customFormat="1" ht="28.5" hidden="1" customHeight="1" outlineLevel="1" x14ac:dyDescent="0.25">
      <c r="A4683" s="67">
        <v>10218</v>
      </c>
      <c r="B4683" s="8" t="s">
        <v>543</v>
      </c>
      <c r="C4683" s="28" t="s">
        <v>3002</v>
      </c>
      <c r="D4683" s="29">
        <v>2021</v>
      </c>
      <c r="E4683" s="20"/>
      <c r="F4683" s="8">
        <v>1</v>
      </c>
      <c r="G4683" s="8">
        <v>10</v>
      </c>
      <c r="H4683" s="8">
        <v>16.123999999999999</v>
      </c>
    </row>
    <row r="4684" spans="1:8" s="17" customFormat="1" ht="28.5" hidden="1" customHeight="1" outlineLevel="1" x14ac:dyDescent="0.25">
      <c r="A4684" s="67">
        <v>10249</v>
      </c>
      <c r="B4684" s="8" t="s">
        <v>543</v>
      </c>
      <c r="C4684" s="28" t="s">
        <v>3003</v>
      </c>
      <c r="D4684" s="29">
        <v>2021</v>
      </c>
      <c r="E4684" s="20"/>
      <c r="F4684" s="8">
        <v>1</v>
      </c>
      <c r="G4684" s="8">
        <v>6</v>
      </c>
      <c r="H4684" s="8">
        <v>16.068000000000001</v>
      </c>
    </row>
    <row r="4685" spans="1:8" s="17" customFormat="1" ht="28.5" hidden="1" customHeight="1" outlineLevel="1" x14ac:dyDescent="0.25">
      <c r="A4685" s="67">
        <v>10250</v>
      </c>
      <c r="B4685" s="8" t="s">
        <v>543</v>
      </c>
      <c r="C4685" s="28" t="s">
        <v>3004</v>
      </c>
      <c r="D4685" s="29">
        <v>2021</v>
      </c>
      <c r="E4685" s="20"/>
      <c r="F4685" s="8">
        <v>1</v>
      </c>
      <c r="G4685" s="8">
        <v>10</v>
      </c>
      <c r="H4685" s="8">
        <v>16.123000000000001</v>
      </c>
    </row>
    <row r="4686" spans="1:8" s="17" customFormat="1" ht="28.5" hidden="1" customHeight="1" outlineLevel="1" x14ac:dyDescent="0.25">
      <c r="A4686" s="20">
        <v>232</v>
      </c>
      <c r="B4686" s="8" t="s">
        <v>543</v>
      </c>
      <c r="C4686" s="28" t="s">
        <v>3005</v>
      </c>
      <c r="D4686" s="29">
        <v>2021</v>
      </c>
      <c r="E4686" s="20"/>
      <c r="F4686" s="8">
        <v>1</v>
      </c>
      <c r="G4686" s="8">
        <v>10</v>
      </c>
      <c r="H4686" s="8">
        <v>16.123000000000001</v>
      </c>
    </row>
    <row r="4687" spans="1:8" s="17" customFormat="1" ht="28.5" hidden="1" customHeight="1" outlineLevel="1" x14ac:dyDescent="0.25">
      <c r="A4687" s="66">
        <v>229</v>
      </c>
      <c r="B4687" s="8" t="s">
        <v>543</v>
      </c>
      <c r="C4687" s="28" t="s">
        <v>3006</v>
      </c>
      <c r="D4687" s="29">
        <v>2021</v>
      </c>
      <c r="E4687" s="20"/>
      <c r="F4687" s="8">
        <v>1</v>
      </c>
      <c r="G4687" s="8">
        <v>10</v>
      </c>
      <c r="H4687" s="8">
        <v>20.010000000000002</v>
      </c>
    </row>
    <row r="4688" spans="1:8" s="17" customFormat="1" ht="28.5" hidden="1" customHeight="1" outlineLevel="1" x14ac:dyDescent="0.25">
      <c r="A4688" s="67">
        <v>10164</v>
      </c>
      <c r="B4688" s="8" t="s">
        <v>543</v>
      </c>
      <c r="C4688" s="28" t="s">
        <v>3007</v>
      </c>
      <c r="D4688" s="29">
        <v>2021</v>
      </c>
      <c r="E4688" s="20"/>
      <c r="F4688" s="8">
        <v>1</v>
      </c>
      <c r="G4688" s="8">
        <v>10</v>
      </c>
      <c r="H4688" s="8">
        <v>19.149000000000001</v>
      </c>
    </row>
    <row r="4689" spans="1:8" s="17" customFormat="1" ht="28.5" hidden="1" customHeight="1" outlineLevel="1" x14ac:dyDescent="0.25">
      <c r="A4689" s="67">
        <v>10146</v>
      </c>
      <c r="B4689" s="8" t="s">
        <v>543</v>
      </c>
      <c r="C4689" s="28" t="s">
        <v>3008</v>
      </c>
      <c r="D4689" s="29">
        <v>2021</v>
      </c>
      <c r="E4689" s="20"/>
      <c r="F4689" s="8">
        <v>1</v>
      </c>
      <c r="G4689" s="8">
        <v>10</v>
      </c>
      <c r="H4689" s="8">
        <v>18.713999999999999</v>
      </c>
    </row>
    <row r="4690" spans="1:8" s="17" customFormat="1" ht="28.5" hidden="1" customHeight="1" outlineLevel="1" x14ac:dyDescent="0.25">
      <c r="A4690" s="67">
        <v>9241</v>
      </c>
      <c r="B4690" s="8" t="s">
        <v>543</v>
      </c>
      <c r="C4690" s="28" t="s">
        <v>3009</v>
      </c>
      <c r="D4690" s="29">
        <v>2021</v>
      </c>
      <c r="E4690" s="20"/>
      <c r="F4690" s="8">
        <v>1</v>
      </c>
      <c r="G4690" s="8">
        <v>10</v>
      </c>
      <c r="H4690" s="8">
        <v>15.29</v>
      </c>
    </row>
    <row r="4691" spans="1:8" s="17" customFormat="1" ht="28.5" hidden="1" customHeight="1" outlineLevel="1" x14ac:dyDescent="0.25">
      <c r="A4691" s="67">
        <v>10138</v>
      </c>
      <c r="B4691" s="8" t="s">
        <v>543</v>
      </c>
      <c r="C4691" s="28" t="s">
        <v>3010</v>
      </c>
      <c r="D4691" s="29">
        <v>2021</v>
      </c>
      <c r="E4691" s="20"/>
      <c r="F4691" s="8">
        <v>1</v>
      </c>
      <c r="G4691" s="8">
        <v>10</v>
      </c>
      <c r="H4691" s="8">
        <v>18.381</v>
      </c>
    </row>
    <row r="4692" spans="1:8" s="17" customFormat="1" ht="28.5" hidden="1" customHeight="1" outlineLevel="1" x14ac:dyDescent="0.25">
      <c r="A4692" s="67">
        <v>10163</v>
      </c>
      <c r="B4692" s="8" t="s">
        <v>543</v>
      </c>
      <c r="C4692" s="28" t="s">
        <v>3011</v>
      </c>
      <c r="D4692" s="29">
        <v>2021</v>
      </c>
      <c r="E4692" s="20"/>
      <c r="F4692" s="8">
        <v>1</v>
      </c>
      <c r="G4692" s="8">
        <v>10</v>
      </c>
      <c r="H4692" s="8">
        <v>15.644</v>
      </c>
    </row>
    <row r="4693" spans="1:8" s="17" customFormat="1" ht="28.5" hidden="1" customHeight="1" outlineLevel="1" x14ac:dyDescent="0.25">
      <c r="A4693" s="67">
        <v>10156</v>
      </c>
      <c r="B4693" s="8" t="s">
        <v>543</v>
      </c>
      <c r="C4693" s="28" t="s">
        <v>3012</v>
      </c>
      <c r="D4693" s="29">
        <v>2021</v>
      </c>
      <c r="E4693" s="20"/>
      <c r="F4693" s="8">
        <v>1</v>
      </c>
      <c r="G4693" s="8">
        <v>10</v>
      </c>
      <c r="H4693" s="8">
        <v>16.363</v>
      </c>
    </row>
    <row r="4694" spans="1:8" s="17" customFormat="1" ht="28.5" hidden="1" customHeight="1" outlineLevel="1" x14ac:dyDescent="0.25">
      <c r="A4694" s="67">
        <v>10182</v>
      </c>
      <c r="B4694" s="8" t="s">
        <v>543</v>
      </c>
      <c r="C4694" s="28" t="s">
        <v>3013</v>
      </c>
      <c r="D4694" s="29">
        <v>2021</v>
      </c>
      <c r="E4694" s="20"/>
      <c r="F4694" s="8">
        <v>1</v>
      </c>
      <c r="G4694" s="8">
        <v>10</v>
      </c>
      <c r="H4694" s="8">
        <v>15.644</v>
      </c>
    </row>
    <row r="4695" spans="1:8" s="17" customFormat="1" ht="28.5" hidden="1" customHeight="1" outlineLevel="1" x14ac:dyDescent="0.25">
      <c r="A4695" s="67">
        <v>10222</v>
      </c>
      <c r="B4695" s="8" t="s">
        <v>543</v>
      </c>
      <c r="C4695" s="28" t="s">
        <v>3014</v>
      </c>
      <c r="D4695" s="29">
        <v>2021</v>
      </c>
      <c r="E4695" s="20"/>
      <c r="F4695" s="8">
        <v>1</v>
      </c>
      <c r="G4695" s="8">
        <v>10</v>
      </c>
      <c r="H4695" s="8">
        <v>16.123000000000001</v>
      </c>
    </row>
    <row r="4696" spans="1:8" s="17" customFormat="1" ht="28.5" hidden="1" customHeight="1" outlineLevel="1" x14ac:dyDescent="0.25">
      <c r="A4696" s="67">
        <v>10153</v>
      </c>
      <c r="B4696" s="8" t="s">
        <v>543</v>
      </c>
      <c r="C4696" s="28" t="s">
        <v>3015</v>
      </c>
      <c r="D4696" s="29">
        <v>2021</v>
      </c>
      <c r="E4696" s="20"/>
      <c r="F4696" s="8">
        <v>1</v>
      </c>
      <c r="G4696" s="8">
        <v>5</v>
      </c>
      <c r="H4696" s="8">
        <v>15.644</v>
      </c>
    </row>
    <row r="4697" spans="1:8" s="17" customFormat="1" ht="28.5" hidden="1" customHeight="1" outlineLevel="1" x14ac:dyDescent="0.25">
      <c r="A4697" s="67">
        <v>10176</v>
      </c>
      <c r="B4697" s="8" t="s">
        <v>543</v>
      </c>
      <c r="C4697" s="28" t="s">
        <v>3016</v>
      </c>
      <c r="D4697" s="29">
        <v>2021</v>
      </c>
      <c r="E4697" s="20"/>
      <c r="F4697" s="8">
        <v>1</v>
      </c>
      <c r="G4697" s="8">
        <v>10</v>
      </c>
      <c r="H4697" s="8">
        <v>15.635</v>
      </c>
    </row>
    <row r="4698" spans="1:8" s="17" customFormat="1" ht="28.5" hidden="1" customHeight="1" outlineLevel="1" x14ac:dyDescent="0.25">
      <c r="A4698" s="67">
        <v>10211</v>
      </c>
      <c r="B4698" s="8" t="s">
        <v>543</v>
      </c>
      <c r="C4698" s="28" t="s">
        <v>3017</v>
      </c>
      <c r="D4698" s="29">
        <v>2021</v>
      </c>
      <c r="E4698" s="20"/>
      <c r="F4698" s="8">
        <v>1</v>
      </c>
      <c r="G4698" s="8">
        <v>6</v>
      </c>
      <c r="H4698" s="8">
        <v>15.635</v>
      </c>
    </row>
    <row r="4699" spans="1:8" s="17" customFormat="1" ht="28.5" hidden="1" customHeight="1" outlineLevel="1" x14ac:dyDescent="0.25">
      <c r="A4699" s="67">
        <v>10132</v>
      </c>
      <c r="B4699" s="8" t="s">
        <v>543</v>
      </c>
      <c r="C4699" s="28" t="s">
        <v>3018</v>
      </c>
      <c r="D4699" s="29">
        <v>2021</v>
      </c>
      <c r="E4699" s="20"/>
      <c r="F4699" s="8">
        <v>1</v>
      </c>
      <c r="G4699" s="8">
        <v>10</v>
      </c>
      <c r="H4699" s="8">
        <v>15.644</v>
      </c>
    </row>
    <row r="4700" spans="1:8" s="17" customFormat="1" ht="28.5" hidden="1" customHeight="1" outlineLevel="1" x14ac:dyDescent="0.25">
      <c r="A4700" s="67">
        <v>10119</v>
      </c>
      <c r="B4700" s="8" t="s">
        <v>543</v>
      </c>
      <c r="C4700" s="28" t="s">
        <v>3019</v>
      </c>
      <c r="D4700" s="29">
        <v>2021</v>
      </c>
      <c r="E4700" s="20"/>
      <c r="F4700" s="8">
        <v>1</v>
      </c>
      <c r="G4700" s="8">
        <v>10</v>
      </c>
      <c r="H4700" s="8">
        <v>18.125</v>
      </c>
    </row>
    <row r="4701" spans="1:8" s="17" customFormat="1" ht="28.5" hidden="1" customHeight="1" outlineLevel="1" x14ac:dyDescent="0.25">
      <c r="A4701" s="66">
        <v>836</v>
      </c>
      <c r="B4701" s="8" t="s">
        <v>543</v>
      </c>
      <c r="C4701" s="28" t="s">
        <v>2183</v>
      </c>
      <c r="D4701" s="29">
        <v>2021</v>
      </c>
      <c r="E4701" s="20"/>
      <c r="F4701" s="8">
        <v>1</v>
      </c>
      <c r="G4701" s="8">
        <v>150</v>
      </c>
      <c r="H4701" s="8">
        <v>30.14</v>
      </c>
    </row>
    <row r="4702" spans="1:8" s="17" customFormat="1" ht="28.5" hidden="1" customHeight="1" outlineLevel="1" x14ac:dyDescent="0.25">
      <c r="A4702" s="67">
        <v>9146</v>
      </c>
      <c r="B4702" s="8" t="s">
        <v>543</v>
      </c>
      <c r="C4702" s="28" t="s">
        <v>3020</v>
      </c>
      <c r="D4702" s="29">
        <v>2021</v>
      </c>
      <c r="E4702" s="20"/>
      <c r="F4702" s="8">
        <v>1</v>
      </c>
      <c r="G4702" s="8" t="s">
        <v>2294</v>
      </c>
      <c r="H4702" s="8">
        <v>74</v>
      </c>
    </row>
    <row r="4703" spans="1:8" s="17" customFormat="1" ht="28.5" hidden="1" customHeight="1" outlineLevel="1" x14ac:dyDescent="0.25">
      <c r="A4703" s="67">
        <v>9150</v>
      </c>
      <c r="B4703" s="8" t="s">
        <v>543</v>
      </c>
      <c r="C4703" s="28" t="s">
        <v>3021</v>
      </c>
      <c r="D4703" s="29">
        <v>2021</v>
      </c>
      <c r="E4703" s="20"/>
      <c r="F4703" s="8">
        <v>1</v>
      </c>
      <c r="G4703" s="8" t="s">
        <v>2294</v>
      </c>
      <c r="H4703" s="8">
        <v>86</v>
      </c>
    </row>
    <row r="4704" spans="1:8" s="17" customFormat="1" ht="28.5" hidden="1" customHeight="1" outlineLevel="1" x14ac:dyDescent="0.25">
      <c r="A4704" s="67">
        <v>9151</v>
      </c>
      <c r="B4704" s="8" t="s">
        <v>543</v>
      </c>
      <c r="C4704" s="28" t="s">
        <v>3022</v>
      </c>
      <c r="D4704" s="29">
        <v>2021</v>
      </c>
      <c r="E4704" s="20"/>
      <c r="F4704" s="8">
        <v>1</v>
      </c>
      <c r="G4704" s="8" t="s">
        <v>2294</v>
      </c>
      <c r="H4704" s="8">
        <v>85</v>
      </c>
    </row>
    <row r="4705" spans="1:8" s="17" customFormat="1" ht="28.5" hidden="1" customHeight="1" outlineLevel="1" x14ac:dyDescent="0.25">
      <c r="A4705" s="67">
        <v>9153</v>
      </c>
      <c r="B4705" s="8" t="s">
        <v>543</v>
      </c>
      <c r="C4705" s="28" t="s">
        <v>3023</v>
      </c>
      <c r="D4705" s="29">
        <v>2021</v>
      </c>
      <c r="E4705" s="20"/>
      <c r="F4705" s="8">
        <v>1</v>
      </c>
      <c r="G4705" s="8" t="s">
        <v>2294</v>
      </c>
      <c r="H4705" s="8">
        <v>85</v>
      </c>
    </row>
    <row r="4706" spans="1:8" s="17" customFormat="1" ht="28.5" hidden="1" customHeight="1" outlineLevel="1" x14ac:dyDescent="0.25">
      <c r="A4706" s="67">
        <v>9961</v>
      </c>
      <c r="B4706" s="8" t="s">
        <v>543</v>
      </c>
      <c r="C4706" s="28" t="s">
        <v>3024</v>
      </c>
      <c r="D4706" s="29">
        <v>2021</v>
      </c>
      <c r="E4706" s="20"/>
      <c r="F4706" s="8">
        <v>1</v>
      </c>
      <c r="G4706" s="8" t="s">
        <v>2286</v>
      </c>
      <c r="H4706" s="8">
        <v>99</v>
      </c>
    </row>
    <row r="4707" spans="1:8" s="17" customFormat="1" ht="28.5" hidden="1" customHeight="1" outlineLevel="1" x14ac:dyDescent="0.25">
      <c r="A4707" s="67">
        <v>9152</v>
      </c>
      <c r="B4707" s="8" t="s">
        <v>543</v>
      </c>
      <c r="C4707" s="28" t="s">
        <v>3025</v>
      </c>
      <c r="D4707" s="29">
        <v>2021</v>
      </c>
      <c r="E4707" s="20"/>
      <c r="F4707" s="8">
        <v>1</v>
      </c>
      <c r="G4707" s="8" t="s">
        <v>2290</v>
      </c>
      <c r="H4707" s="8">
        <v>86</v>
      </c>
    </row>
    <row r="4708" spans="1:8" s="17" customFormat="1" ht="28.5" hidden="1" customHeight="1" outlineLevel="1" x14ac:dyDescent="0.25">
      <c r="A4708" s="67">
        <v>10034</v>
      </c>
      <c r="B4708" s="8" t="s">
        <v>543</v>
      </c>
      <c r="C4708" s="28" t="s">
        <v>3026</v>
      </c>
      <c r="D4708" s="29">
        <v>2021</v>
      </c>
      <c r="E4708" s="20"/>
      <c r="F4708" s="8">
        <v>1</v>
      </c>
      <c r="G4708" s="8" t="s">
        <v>2290</v>
      </c>
      <c r="H4708" s="8">
        <v>81</v>
      </c>
    </row>
    <row r="4709" spans="1:8" s="17" customFormat="1" ht="28.5" hidden="1" customHeight="1" outlineLevel="1" x14ac:dyDescent="0.25">
      <c r="A4709" s="67">
        <v>9251</v>
      </c>
      <c r="B4709" s="8" t="s">
        <v>543</v>
      </c>
      <c r="C4709" s="28" t="s">
        <v>3027</v>
      </c>
      <c r="D4709" s="29">
        <v>2021</v>
      </c>
      <c r="E4709" s="20"/>
      <c r="F4709" s="8">
        <v>1</v>
      </c>
      <c r="G4709" s="8">
        <v>5</v>
      </c>
      <c r="H4709" s="8">
        <v>80</v>
      </c>
    </row>
    <row r="4710" spans="1:8" s="17" customFormat="1" ht="28.5" hidden="1" customHeight="1" outlineLevel="1" x14ac:dyDescent="0.25">
      <c r="A4710" s="67">
        <v>9155</v>
      </c>
      <c r="B4710" s="8" t="s">
        <v>543</v>
      </c>
      <c r="C4710" s="28" t="s">
        <v>3028</v>
      </c>
      <c r="D4710" s="29">
        <v>2021</v>
      </c>
      <c r="E4710" s="20"/>
      <c r="F4710" s="8">
        <v>4</v>
      </c>
      <c r="G4710" s="8">
        <v>4</v>
      </c>
      <c r="H4710" s="8">
        <v>116</v>
      </c>
    </row>
    <row r="4711" spans="1:8" s="17" customFormat="1" ht="28.5" hidden="1" customHeight="1" outlineLevel="1" x14ac:dyDescent="0.25">
      <c r="A4711" s="66">
        <v>318</v>
      </c>
      <c r="B4711" s="8" t="s">
        <v>543</v>
      </c>
      <c r="C4711" s="28" t="s">
        <v>3029</v>
      </c>
      <c r="D4711" s="29">
        <v>2021</v>
      </c>
      <c r="E4711" s="20"/>
      <c r="F4711" s="8">
        <v>2</v>
      </c>
      <c r="G4711" s="8">
        <v>10</v>
      </c>
      <c r="H4711" s="8">
        <v>99</v>
      </c>
    </row>
    <row r="4712" spans="1:8" s="17" customFormat="1" ht="28.5" hidden="1" customHeight="1" outlineLevel="1" x14ac:dyDescent="0.25">
      <c r="A4712" s="67">
        <v>9259</v>
      </c>
      <c r="B4712" s="8" t="s">
        <v>543</v>
      </c>
      <c r="C4712" s="28" t="s">
        <v>3030</v>
      </c>
      <c r="D4712" s="29">
        <v>2021</v>
      </c>
      <c r="E4712" s="20"/>
      <c r="F4712" s="8">
        <v>2</v>
      </c>
      <c r="G4712" s="8">
        <v>10</v>
      </c>
      <c r="H4712" s="8">
        <v>100</v>
      </c>
    </row>
    <row r="4713" spans="1:8" s="17" customFormat="1" ht="28.5" hidden="1" customHeight="1" outlineLevel="1" x14ac:dyDescent="0.25">
      <c r="A4713" s="67">
        <v>9154</v>
      </c>
      <c r="B4713" s="8" t="s">
        <v>543</v>
      </c>
      <c r="C4713" s="28" t="s">
        <v>3031</v>
      </c>
      <c r="D4713" s="29">
        <v>2021</v>
      </c>
      <c r="E4713" s="20"/>
      <c r="F4713" s="8">
        <v>1</v>
      </c>
      <c r="G4713" s="8" t="s">
        <v>2294</v>
      </c>
      <c r="H4713" s="8">
        <v>78</v>
      </c>
    </row>
    <row r="4714" spans="1:8" s="17" customFormat="1" ht="28.5" hidden="1" customHeight="1" outlineLevel="1" x14ac:dyDescent="0.25">
      <c r="A4714" s="67">
        <v>9256</v>
      </c>
      <c r="B4714" s="8" t="s">
        <v>543</v>
      </c>
      <c r="C4714" s="28" t="s">
        <v>3032</v>
      </c>
      <c r="D4714" s="29">
        <v>2021</v>
      </c>
      <c r="E4714" s="20"/>
      <c r="F4714" s="8">
        <v>1</v>
      </c>
      <c r="G4714" s="8" t="s">
        <v>2294</v>
      </c>
      <c r="H4714" s="8">
        <v>73</v>
      </c>
    </row>
    <row r="4715" spans="1:8" s="17" customFormat="1" ht="28.5" hidden="1" customHeight="1" outlineLevel="1" x14ac:dyDescent="0.25">
      <c r="A4715" s="67">
        <v>9260</v>
      </c>
      <c r="B4715" s="8" t="s">
        <v>543</v>
      </c>
      <c r="C4715" s="28" t="s">
        <v>3033</v>
      </c>
      <c r="D4715" s="29">
        <v>2021</v>
      </c>
      <c r="E4715" s="20"/>
      <c r="F4715" s="8">
        <v>1</v>
      </c>
      <c r="G4715" s="8" t="s">
        <v>3034</v>
      </c>
      <c r="H4715" s="8">
        <v>84</v>
      </c>
    </row>
    <row r="4716" spans="1:8" s="17" customFormat="1" ht="28.5" hidden="1" customHeight="1" outlineLevel="1" x14ac:dyDescent="0.25">
      <c r="A4716" s="67">
        <v>9689</v>
      </c>
      <c r="B4716" s="8" t="s">
        <v>543</v>
      </c>
      <c r="C4716" s="28" t="s">
        <v>2329</v>
      </c>
      <c r="D4716" s="29">
        <v>2021</v>
      </c>
      <c r="E4716" s="20"/>
      <c r="F4716" s="8">
        <v>1</v>
      </c>
      <c r="G4716" s="8" t="s">
        <v>2294</v>
      </c>
      <c r="H4716" s="8">
        <v>47</v>
      </c>
    </row>
    <row r="4717" spans="1:8" s="17" customFormat="1" ht="28.5" hidden="1" customHeight="1" outlineLevel="1" x14ac:dyDescent="0.25">
      <c r="A4717" s="67">
        <v>9138</v>
      </c>
      <c r="B4717" s="8" t="s">
        <v>543</v>
      </c>
      <c r="C4717" s="28" t="s">
        <v>3035</v>
      </c>
      <c r="D4717" s="29">
        <v>2021</v>
      </c>
      <c r="E4717" s="20"/>
      <c r="F4717" s="8">
        <v>1</v>
      </c>
      <c r="G4717" s="8" t="s">
        <v>2294</v>
      </c>
      <c r="H4717" s="8">
        <v>34</v>
      </c>
    </row>
    <row r="4718" spans="1:8" s="17" customFormat="1" ht="28.5" hidden="1" customHeight="1" outlineLevel="1" x14ac:dyDescent="0.25">
      <c r="A4718" s="67">
        <v>9136</v>
      </c>
      <c r="B4718" s="8" t="s">
        <v>543</v>
      </c>
      <c r="C4718" s="28" t="s">
        <v>3036</v>
      </c>
      <c r="D4718" s="29">
        <v>2021</v>
      </c>
      <c r="E4718" s="20"/>
      <c r="F4718" s="8">
        <v>1</v>
      </c>
      <c r="G4718" s="8" t="s">
        <v>2294</v>
      </c>
      <c r="H4718" s="8">
        <v>44</v>
      </c>
    </row>
    <row r="4719" spans="1:8" s="17" customFormat="1" ht="28.5" hidden="1" customHeight="1" outlineLevel="1" x14ac:dyDescent="0.25">
      <c r="A4719" s="67">
        <v>9141</v>
      </c>
      <c r="B4719" s="8" t="s">
        <v>543</v>
      </c>
      <c r="C4719" s="28" t="s">
        <v>3037</v>
      </c>
      <c r="D4719" s="29">
        <v>2021</v>
      </c>
      <c r="E4719" s="20"/>
      <c r="F4719" s="8">
        <v>1</v>
      </c>
      <c r="G4719" s="8" t="s">
        <v>2294</v>
      </c>
      <c r="H4719" s="8">
        <v>32</v>
      </c>
    </row>
    <row r="4720" spans="1:8" s="17" customFormat="1" ht="28.5" hidden="1" customHeight="1" outlineLevel="1" x14ac:dyDescent="0.25">
      <c r="A4720" s="66">
        <v>1958</v>
      </c>
      <c r="B4720" s="8" t="s">
        <v>543</v>
      </c>
      <c r="C4720" s="28" t="s">
        <v>3038</v>
      </c>
      <c r="D4720" s="29">
        <v>2021</v>
      </c>
      <c r="E4720" s="20"/>
      <c r="F4720" s="8">
        <v>1</v>
      </c>
      <c r="G4720" s="8" t="s">
        <v>2294</v>
      </c>
      <c r="H4720" s="8">
        <v>20</v>
      </c>
    </row>
    <row r="4721" spans="1:8" s="17" customFormat="1" ht="28.5" hidden="1" customHeight="1" outlineLevel="1" x14ac:dyDescent="0.25">
      <c r="A4721" s="66">
        <v>1980</v>
      </c>
      <c r="B4721" s="8" t="s">
        <v>543</v>
      </c>
      <c r="C4721" s="28" t="s">
        <v>3039</v>
      </c>
      <c r="D4721" s="29">
        <v>2021</v>
      </c>
      <c r="E4721" s="20"/>
      <c r="F4721" s="8">
        <v>1</v>
      </c>
      <c r="G4721" s="8" t="s">
        <v>2294</v>
      </c>
      <c r="H4721" s="8">
        <v>20</v>
      </c>
    </row>
    <row r="4722" spans="1:8" s="17" customFormat="1" ht="28.5" hidden="1" customHeight="1" outlineLevel="1" x14ac:dyDescent="0.25">
      <c r="A4722" s="67">
        <v>10049</v>
      </c>
      <c r="B4722" s="8" t="s">
        <v>543</v>
      </c>
      <c r="C4722" s="28" t="s">
        <v>3040</v>
      </c>
      <c r="D4722" s="29">
        <v>2021</v>
      </c>
      <c r="E4722" s="20"/>
      <c r="F4722" s="8">
        <v>1</v>
      </c>
      <c r="G4722" s="8" t="s">
        <v>2294</v>
      </c>
      <c r="H4722" s="8">
        <v>19</v>
      </c>
    </row>
    <row r="4723" spans="1:8" s="17" customFormat="1" ht="28.5" hidden="1" customHeight="1" outlineLevel="1" x14ac:dyDescent="0.25">
      <c r="A4723" s="66">
        <v>2005</v>
      </c>
      <c r="B4723" s="8" t="s">
        <v>543</v>
      </c>
      <c r="C4723" s="28" t="s">
        <v>3041</v>
      </c>
      <c r="D4723" s="29">
        <v>2021</v>
      </c>
      <c r="E4723" s="20"/>
      <c r="F4723" s="8">
        <v>1</v>
      </c>
      <c r="G4723" s="8" t="s">
        <v>2294</v>
      </c>
      <c r="H4723" s="8">
        <v>18</v>
      </c>
    </row>
    <row r="4724" spans="1:8" s="17" customFormat="1" ht="28.5" hidden="1" customHeight="1" outlineLevel="1" x14ac:dyDescent="0.25">
      <c r="A4724" s="67">
        <v>9148</v>
      </c>
      <c r="B4724" s="8" t="s">
        <v>543</v>
      </c>
      <c r="C4724" s="28" t="s">
        <v>3042</v>
      </c>
      <c r="D4724" s="29">
        <v>2021</v>
      </c>
      <c r="E4724" s="20"/>
      <c r="F4724" s="8">
        <v>1</v>
      </c>
      <c r="G4724" s="8" t="s">
        <v>2294</v>
      </c>
      <c r="H4724" s="8">
        <v>69</v>
      </c>
    </row>
    <row r="4725" spans="1:8" s="17" customFormat="1" ht="28.5" hidden="1" customHeight="1" outlineLevel="1" x14ac:dyDescent="0.25">
      <c r="A4725" s="67">
        <v>9156</v>
      </c>
      <c r="B4725" s="8" t="s">
        <v>543</v>
      </c>
      <c r="C4725" s="28" t="s">
        <v>3043</v>
      </c>
      <c r="D4725" s="29">
        <v>2021</v>
      </c>
      <c r="E4725" s="20"/>
      <c r="F4725" s="8">
        <v>1</v>
      </c>
      <c r="G4725" s="8" t="s">
        <v>3044</v>
      </c>
      <c r="H4725" s="8">
        <v>48</v>
      </c>
    </row>
    <row r="4726" spans="1:8" s="17" customFormat="1" ht="28.5" hidden="1" customHeight="1" outlineLevel="1" x14ac:dyDescent="0.25">
      <c r="A4726" s="67">
        <v>9147</v>
      </c>
      <c r="B4726" s="8" t="s">
        <v>543</v>
      </c>
      <c r="C4726" s="28" t="s">
        <v>3045</v>
      </c>
      <c r="D4726" s="29">
        <v>2021</v>
      </c>
      <c r="E4726" s="20"/>
      <c r="F4726" s="8">
        <v>1</v>
      </c>
      <c r="G4726" s="8" t="s">
        <v>3044</v>
      </c>
      <c r="H4726" s="8">
        <v>48</v>
      </c>
    </row>
    <row r="4727" spans="1:8" s="17" customFormat="1" ht="28.5" hidden="1" customHeight="1" outlineLevel="1" x14ac:dyDescent="0.25">
      <c r="A4727" s="67">
        <v>10044</v>
      </c>
      <c r="B4727" s="8" t="s">
        <v>543</v>
      </c>
      <c r="C4727" s="28" t="s">
        <v>3046</v>
      </c>
      <c r="D4727" s="29">
        <v>2021</v>
      </c>
      <c r="E4727" s="20"/>
      <c r="F4727" s="8">
        <v>1</v>
      </c>
      <c r="G4727" s="8" t="s">
        <v>2294</v>
      </c>
      <c r="H4727" s="8">
        <v>57</v>
      </c>
    </row>
    <row r="4728" spans="1:8" s="17" customFormat="1" ht="28.5" hidden="1" customHeight="1" outlineLevel="1" x14ac:dyDescent="0.25">
      <c r="A4728" s="67">
        <v>10042</v>
      </c>
      <c r="B4728" s="8" t="s">
        <v>543</v>
      </c>
      <c r="C4728" s="28" t="s">
        <v>3047</v>
      </c>
      <c r="D4728" s="29">
        <v>2021</v>
      </c>
      <c r="E4728" s="20"/>
      <c r="F4728" s="8">
        <v>1</v>
      </c>
      <c r="G4728" s="8" t="s">
        <v>2294</v>
      </c>
      <c r="H4728" s="8">
        <v>55</v>
      </c>
    </row>
    <row r="4729" spans="1:8" s="17" customFormat="1" ht="28.5" hidden="1" customHeight="1" outlineLevel="1" x14ac:dyDescent="0.25">
      <c r="A4729" s="67">
        <v>9960</v>
      </c>
      <c r="B4729" s="8" t="s">
        <v>543</v>
      </c>
      <c r="C4729" s="28" t="s">
        <v>3048</v>
      </c>
      <c r="D4729" s="29">
        <v>2021</v>
      </c>
      <c r="E4729" s="20"/>
      <c r="F4729" s="8">
        <v>1</v>
      </c>
      <c r="G4729" s="8" t="s">
        <v>2294</v>
      </c>
      <c r="H4729" s="8">
        <v>52</v>
      </c>
    </row>
    <row r="4730" spans="1:8" s="17" customFormat="1" ht="28.5" hidden="1" customHeight="1" outlineLevel="1" x14ac:dyDescent="0.25">
      <c r="A4730" s="66">
        <v>1991</v>
      </c>
      <c r="B4730" s="8" t="s">
        <v>543</v>
      </c>
      <c r="C4730" s="28" t="s">
        <v>3049</v>
      </c>
      <c r="D4730" s="29">
        <v>2021</v>
      </c>
      <c r="E4730" s="20"/>
      <c r="F4730" s="8">
        <v>1</v>
      </c>
      <c r="G4730" s="8" t="s">
        <v>2294</v>
      </c>
      <c r="H4730" s="8">
        <v>51</v>
      </c>
    </row>
    <row r="4731" spans="1:8" s="17" customFormat="1" ht="28.5" hidden="1" customHeight="1" outlineLevel="1" x14ac:dyDescent="0.25">
      <c r="A4731" s="67">
        <v>9708</v>
      </c>
      <c r="B4731" s="8" t="s">
        <v>543</v>
      </c>
      <c r="C4731" s="28" t="s">
        <v>2343</v>
      </c>
      <c r="D4731" s="29">
        <v>2021</v>
      </c>
      <c r="E4731" s="20"/>
      <c r="F4731" s="8">
        <v>1</v>
      </c>
      <c r="G4731" s="8" t="s">
        <v>2294</v>
      </c>
      <c r="H4731" s="8">
        <v>42</v>
      </c>
    </row>
    <row r="4732" spans="1:8" s="17" customFormat="1" ht="28.5" hidden="1" customHeight="1" outlineLevel="1" x14ac:dyDescent="0.25">
      <c r="A4732" s="66">
        <v>286</v>
      </c>
      <c r="B4732" s="8" t="s">
        <v>543</v>
      </c>
      <c r="C4732" s="28" t="s">
        <v>3050</v>
      </c>
      <c r="D4732" s="29">
        <v>2021</v>
      </c>
      <c r="E4732" s="20"/>
      <c r="F4732" s="8">
        <v>1</v>
      </c>
      <c r="G4732" s="8" t="s">
        <v>2294</v>
      </c>
      <c r="H4732" s="8">
        <v>47</v>
      </c>
    </row>
    <row r="4733" spans="1:8" s="17" customFormat="1" ht="28.5" hidden="1" customHeight="1" outlineLevel="1" x14ac:dyDescent="0.25">
      <c r="A4733" s="67">
        <v>10026</v>
      </c>
      <c r="B4733" s="8" t="s">
        <v>543</v>
      </c>
      <c r="C4733" s="28" t="s">
        <v>3051</v>
      </c>
      <c r="D4733" s="29">
        <v>2021</v>
      </c>
      <c r="E4733" s="20"/>
      <c r="F4733" s="8">
        <v>1</v>
      </c>
      <c r="G4733" s="8" t="s">
        <v>2294</v>
      </c>
      <c r="H4733" s="8">
        <v>60</v>
      </c>
    </row>
    <row r="4734" spans="1:8" s="17" customFormat="1" ht="28.5" hidden="1" customHeight="1" outlineLevel="1" x14ac:dyDescent="0.25">
      <c r="A4734" s="67">
        <v>10039</v>
      </c>
      <c r="B4734" s="8" t="s">
        <v>543</v>
      </c>
      <c r="C4734" s="28" t="s">
        <v>3052</v>
      </c>
      <c r="D4734" s="29">
        <v>2021</v>
      </c>
      <c r="E4734" s="20"/>
      <c r="F4734" s="8">
        <v>1</v>
      </c>
      <c r="G4734" s="8" t="s">
        <v>2294</v>
      </c>
      <c r="H4734" s="8">
        <v>62</v>
      </c>
    </row>
    <row r="4735" spans="1:8" s="17" customFormat="1" ht="28.5" hidden="1" customHeight="1" outlineLevel="1" x14ac:dyDescent="0.25">
      <c r="A4735" s="67">
        <v>9172</v>
      </c>
      <c r="B4735" s="8" t="s">
        <v>543</v>
      </c>
      <c r="C4735" s="28" t="s">
        <v>3053</v>
      </c>
      <c r="D4735" s="29">
        <v>2021</v>
      </c>
      <c r="E4735" s="20"/>
      <c r="F4735" s="8">
        <v>1</v>
      </c>
      <c r="G4735" s="8">
        <v>5</v>
      </c>
      <c r="H4735" s="8">
        <v>49.93</v>
      </c>
    </row>
    <row r="4736" spans="1:8" s="17" customFormat="1" ht="28.5" hidden="1" customHeight="1" outlineLevel="1" x14ac:dyDescent="0.25">
      <c r="A4736" s="67">
        <v>9163</v>
      </c>
      <c r="B4736" s="8" t="s">
        <v>543</v>
      </c>
      <c r="C4736" s="28" t="s">
        <v>3054</v>
      </c>
      <c r="D4736" s="29">
        <v>2021</v>
      </c>
      <c r="E4736" s="20"/>
      <c r="F4736" s="8">
        <v>1</v>
      </c>
      <c r="G4736" s="8">
        <v>5</v>
      </c>
      <c r="H4736" s="8">
        <v>75.47</v>
      </c>
    </row>
    <row r="4737" spans="1:8" s="17" customFormat="1" ht="28.5" hidden="1" customHeight="1" outlineLevel="1" x14ac:dyDescent="0.25">
      <c r="A4737" s="67">
        <v>9174</v>
      </c>
      <c r="B4737" s="8" t="s">
        <v>543</v>
      </c>
      <c r="C4737" s="28" t="s">
        <v>3055</v>
      </c>
      <c r="D4737" s="29">
        <v>2021</v>
      </c>
      <c r="E4737" s="20"/>
      <c r="F4737" s="8">
        <v>1</v>
      </c>
      <c r="G4737" s="8">
        <v>10</v>
      </c>
      <c r="H4737" s="8">
        <v>67.096000000000004</v>
      </c>
    </row>
    <row r="4738" spans="1:8" s="17" customFormat="1" ht="28.5" hidden="1" customHeight="1" outlineLevel="1" x14ac:dyDescent="0.25">
      <c r="A4738" s="67">
        <v>9164</v>
      </c>
      <c r="B4738" s="8" t="s">
        <v>543</v>
      </c>
      <c r="C4738" s="28" t="s">
        <v>3056</v>
      </c>
      <c r="D4738" s="29">
        <v>2021</v>
      </c>
      <c r="E4738" s="20"/>
      <c r="F4738" s="8">
        <v>1</v>
      </c>
      <c r="G4738" s="8">
        <v>15</v>
      </c>
      <c r="H4738" s="8">
        <v>88.456000000000003</v>
      </c>
    </row>
    <row r="4739" spans="1:8" s="17" customFormat="1" ht="28.5" hidden="1" customHeight="1" outlineLevel="1" x14ac:dyDescent="0.25">
      <c r="A4739" s="67">
        <v>9165</v>
      </c>
      <c r="B4739" s="8" t="s">
        <v>543</v>
      </c>
      <c r="C4739" s="28" t="s">
        <v>3057</v>
      </c>
      <c r="D4739" s="29">
        <v>2021</v>
      </c>
      <c r="E4739" s="20"/>
      <c r="F4739" s="8">
        <v>1</v>
      </c>
      <c r="G4739" s="8">
        <v>10</v>
      </c>
      <c r="H4739" s="8">
        <v>83.950999999999993</v>
      </c>
    </row>
    <row r="4740" spans="1:8" s="17" customFormat="1" ht="28.5" hidden="1" customHeight="1" outlineLevel="1" x14ac:dyDescent="0.25">
      <c r="A4740" s="67">
        <v>9198</v>
      </c>
      <c r="B4740" s="8" t="s">
        <v>543</v>
      </c>
      <c r="C4740" s="28" t="s">
        <v>3058</v>
      </c>
      <c r="D4740" s="29">
        <v>2021</v>
      </c>
      <c r="E4740" s="20"/>
      <c r="F4740" s="8">
        <v>1</v>
      </c>
      <c r="G4740" s="8">
        <v>10</v>
      </c>
      <c r="H4740" s="8">
        <v>59.514000000000003</v>
      </c>
    </row>
    <row r="4741" spans="1:8" s="17" customFormat="1" ht="28.5" hidden="1" customHeight="1" outlineLevel="1" x14ac:dyDescent="0.25">
      <c r="A4741" s="67">
        <v>9173</v>
      </c>
      <c r="B4741" s="8" t="s">
        <v>543</v>
      </c>
      <c r="C4741" s="28" t="s">
        <v>3059</v>
      </c>
      <c r="D4741" s="29">
        <v>2021</v>
      </c>
      <c r="E4741" s="20"/>
      <c r="F4741" s="8">
        <v>1</v>
      </c>
      <c r="G4741" s="8">
        <v>10</v>
      </c>
      <c r="H4741" s="8">
        <v>60.613</v>
      </c>
    </row>
    <row r="4742" spans="1:8" s="17" customFormat="1" ht="28.5" hidden="1" customHeight="1" outlineLevel="1" x14ac:dyDescent="0.25">
      <c r="A4742" s="67">
        <v>9175</v>
      </c>
      <c r="B4742" s="8" t="s">
        <v>543</v>
      </c>
      <c r="C4742" s="28" t="s">
        <v>3060</v>
      </c>
      <c r="D4742" s="29">
        <v>2021</v>
      </c>
      <c r="E4742" s="20"/>
      <c r="F4742" s="8">
        <v>1</v>
      </c>
      <c r="G4742" s="8">
        <v>5</v>
      </c>
      <c r="H4742" s="8">
        <v>61.94</v>
      </c>
    </row>
    <row r="4743" spans="1:8" s="17" customFormat="1" ht="28.5" hidden="1" customHeight="1" outlineLevel="1" x14ac:dyDescent="0.25">
      <c r="A4743" s="67">
        <v>9170</v>
      </c>
      <c r="B4743" s="8" t="s">
        <v>543</v>
      </c>
      <c r="C4743" s="28" t="s">
        <v>3061</v>
      </c>
      <c r="D4743" s="29">
        <v>2021</v>
      </c>
      <c r="E4743" s="20"/>
      <c r="F4743" s="8">
        <v>1</v>
      </c>
      <c r="G4743" s="8">
        <v>5</v>
      </c>
      <c r="H4743" s="8">
        <v>75.557000000000002</v>
      </c>
    </row>
    <row r="4744" spans="1:8" s="17" customFormat="1" ht="28.5" hidden="1" customHeight="1" outlineLevel="1" x14ac:dyDescent="0.25">
      <c r="A4744" s="67">
        <v>9012</v>
      </c>
      <c r="B4744" s="8" t="s">
        <v>543</v>
      </c>
      <c r="C4744" s="28" t="s">
        <v>3062</v>
      </c>
      <c r="D4744" s="29">
        <v>2021</v>
      </c>
      <c r="E4744" s="20"/>
      <c r="F4744" s="8">
        <v>1</v>
      </c>
      <c r="G4744" s="8">
        <v>29</v>
      </c>
      <c r="H4744" s="8">
        <v>66.903999999999996</v>
      </c>
    </row>
    <row r="4745" spans="1:8" s="17" customFormat="1" ht="28.5" hidden="1" customHeight="1" outlineLevel="1" x14ac:dyDescent="0.25">
      <c r="A4745" s="67">
        <v>9177</v>
      </c>
      <c r="B4745" s="8" t="s">
        <v>543</v>
      </c>
      <c r="C4745" s="28" t="s">
        <v>3063</v>
      </c>
      <c r="D4745" s="29">
        <v>2021</v>
      </c>
      <c r="E4745" s="20"/>
      <c r="F4745" s="8">
        <v>1</v>
      </c>
      <c r="G4745" s="8">
        <v>10</v>
      </c>
      <c r="H4745" s="8">
        <v>65.692999999999998</v>
      </c>
    </row>
    <row r="4746" spans="1:8" s="17" customFormat="1" ht="28.5" hidden="1" customHeight="1" outlineLevel="1" x14ac:dyDescent="0.25">
      <c r="A4746" s="66">
        <v>1927</v>
      </c>
      <c r="B4746" s="8" t="s">
        <v>543</v>
      </c>
      <c r="C4746" s="28" t="s">
        <v>3064</v>
      </c>
      <c r="D4746" s="29">
        <v>2021</v>
      </c>
      <c r="E4746" s="20"/>
      <c r="F4746" s="8">
        <v>1</v>
      </c>
      <c r="G4746" s="8">
        <v>15</v>
      </c>
      <c r="H4746" s="8">
        <v>69.911000000000001</v>
      </c>
    </row>
    <row r="4747" spans="1:8" s="17" customFormat="1" ht="28.5" hidden="1" customHeight="1" outlineLevel="1" x14ac:dyDescent="0.25">
      <c r="A4747" s="67">
        <v>9169</v>
      </c>
      <c r="B4747" s="8" t="s">
        <v>543</v>
      </c>
      <c r="C4747" s="28" t="s">
        <v>3065</v>
      </c>
      <c r="D4747" s="29">
        <v>2021</v>
      </c>
      <c r="E4747" s="20"/>
      <c r="F4747" s="8">
        <v>1</v>
      </c>
      <c r="G4747" s="8">
        <v>9</v>
      </c>
      <c r="H4747" s="8">
        <v>41.670999999999999</v>
      </c>
    </row>
    <row r="4748" spans="1:8" s="17" customFormat="1" ht="28.5" hidden="1" customHeight="1" outlineLevel="1" x14ac:dyDescent="0.25">
      <c r="A4748" s="67">
        <v>10011</v>
      </c>
      <c r="B4748" s="8" t="s">
        <v>543</v>
      </c>
      <c r="C4748" s="28" t="s">
        <v>3066</v>
      </c>
      <c r="D4748" s="29">
        <v>2021</v>
      </c>
      <c r="E4748" s="20"/>
      <c r="F4748" s="8">
        <v>1</v>
      </c>
      <c r="G4748" s="8">
        <v>10</v>
      </c>
      <c r="H4748" s="8">
        <v>64.241</v>
      </c>
    </row>
    <row r="4749" spans="1:8" s="17" customFormat="1" ht="28.5" hidden="1" customHeight="1" outlineLevel="1" x14ac:dyDescent="0.25">
      <c r="A4749" s="67">
        <v>9514</v>
      </c>
      <c r="B4749" s="8" t="s">
        <v>543</v>
      </c>
      <c r="C4749" s="28" t="s">
        <v>2752</v>
      </c>
      <c r="D4749" s="29">
        <v>2021</v>
      </c>
      <c r="E4749" s="20"/>
      <c r="F4749" s="8">
        <v>3</v>
      </c>
      <c r="G4749" s="8">
        <v>280</v>
      </c>
      <c r="H4749" s="8">
        <v>95.960999999999999</v>
      </c>
    </row>
    <row r="4750" spans="1:8" s="17" customFormat="1" ht="28.5" hidden="1" customHeight="1" outlineLevel="1" x14ac:dyDescent="0.25">
      <c r="A4750" s="67">
        <v>9161</v>
      </c>
      <c r="B4750" s="8" t="s">
        <v>543</v>
      </c>
      <c r="C4750" s="28" t="s">
        <v>3067</v>
      </c>
      <c r="D4750" s="29">
        <v>2021</v>
      </c>
      <c r="E4750" s="20"/>
      <c r="F4750" s="8">
        <v>1</v>
      </c>
      <c r="G4750" s="8">
        <v>5</v>
      </c>
      <c r="H4750" s="8">
        <v>76.430999999999997</v>
      </c>
    </row>
    <row r="4751" spans="1:8" s="17" customFormat="1" ht="28.5" hidden="1" customHeight="1" outlineLevel="1" x14ac:dyDescent="0.25">
      <c r="A4751" s="67">
        <v>9166</v>
      </c>
      <c r="B4751" s="8" t="s">
        <v>543</v>
      </c>
      <c r="C4751" s="28" t="s">
        <v>3068</v>
      </c>
      <c r="D4751" s="29">
        <v>2021</v>
      </c>
      <c r="E4751" s="20"/>
      <c r="F4751" s="8">
        <v>1</v>
      </c>
      <c r="G4751" s="8">
        <v>5</v>
      </c>
      <c r="H4751" s="8">
        <v>62.887</v>
      </c>
    </row>
    <row r="4752" spans="1:8" s="17" customFormat="1" ht="28.5" hidden="1" customHeight="1" outlineLevel="1" x14ac:dyDescent="0.25">
      <c r="A4752" s="67">
        <v>9167</v>
      </c>
      <c r="B4752" s="8" t="s">
        <v>543</v>
      </c>
      <c r="C4752" s="28" t="s">
        <v>3069</v>
      </c>
      <c r="D4752" s="29">
        <v>2021</v>
      </c>
      <c r="E4752" s="20"/>
      <c r="F4752" s="8">
        <v>1</v>
      </c>
      <c r="G4752" s="8">
        <v>7</v>
      </c>
      <c r="H4752" s="8">
        <v>72.355999999999995</v>
      </c>
    </row>
    <row r="4753" spans="1:8" s="17" customFormat="1" ht="28.5" hidden="1" customHeight="1" outlineLevel="1" x14ac:dyDescent="0.25">
      <c r="A4753" s="67">
        <v>9168</v>
      </c>
      <c r="B4753" s="8" t="s">
        <v>543</v>
      </c>
      <c r="C4753" s="28" t="s">
        <v>3070</v>
      </c>
      <c r="D4753" s="29">
        <v>2021</v>
      </c>
      <c r="E4753" s="20"/>
      <c r="F4753" s="8">
        <v>1</v>
      </c>
      <c r="G4753" s="8">
        <v>15</v>
      </c>
      <c r="H4753" s="8">
        <v>75.694000000000003</v>
      </c>
    </row>
    <row r="4754" spans="1:8" s="17" customFormat="1" ht="28.5" hidden="1" customHeight="1" outlineLevel="1" x14ac:dyDescent="0.25">
      <c r="A4754" s="67">
        <v>9171</v>
      </c>
      <c r="B4754" s="8" t="s">
        <v>543</v>
      </c>
      <c r="C4754" s="28" t="s">
        <v>3071</v>
      </c>
      <c r="D4754" s="29">
        <v>2021</v>
      </c>
      <c r="E4754" s="20"/>
      <c r="F4754" s="8">
        <v>1</v>
      </c>
      <c r="G4754" s="8">
        <v>5</v>
      </c>
      <c r="H4754" s="8">
        <v>74.897999999999996</v>
      </c>
    </row>
    <row r="4755" spans="1:8" s="17" customFormat="1" ht="28.5" hidden="1" customHeight="1" outlineLevel="1" x14ac:dyDescent="0.25">
      <c r="A4755" s="67">
        <v>9162</v>
      </c>
      <c r="B4755" s="8" t="s">
        <v>543</v>
      </c>
      <c r="C4755" s="28" t="s">
        <v>3072</v>
      </c>
      <c r="D4755" s="29">
        <v>2021</v>
      </c>
      <c r="E4755" s="20"/>
      <c r="F4755" s="8">
        <v>1</v>
      </c>
      <c r="G4755" s="8">
        <v>10</v>
      </c>
      <c r="H4755" s="8">
        <v>81.792000000000002</v>
      </c>
    </row>
    <row r="4756" spans="1:8" s="17" customFormat="1" ht="28.5" hidden="1" customHeight="1" outlineLevel="1" x14ac:dyDescent="0.25">
      <c r="A4756" s="67">
        <v>9176</v>
      </c>
      <c r="B4756" s="8" t="s">
        <v>543</v>
      </c>
      <c r="C4756" s="28" t="s">
        <v>3073</v>
      </c>
      <c r="D4756" s="29">
        <v>2021</v>
      </c>
      <c r="E4756" s="20"/>
      <c r="F4756" s="8">
        <v>1</v>
      </c>
      <c r="G4756" s="8">
        <v>5</v>
      </c>
      <c r="H4756" s="8">
        <v>83.328999999999994</v>
      </c>
    </row>
    <row r="4757" spans="1:8" s="17" customFormat="1" ht="28.5" hidden="1" customHeight="1" outlineLevel="1" x14ac:dyDescent="0.25">
      <c r="A4757" s="67">
        <v>10276</v>
      </c>
      <c r="B4757" s="8" t="s">
        <v>543</v>
      </c>
      <c r="C4757" s="28" t="s">
        <v>3074</v>
      </c>
      <c r="D4757" s="29">
        <v>2021</v>
      </c>
      <c r="E4757" s="20"/>
      <c r="F4757" s="8">
        <v>1</v>
      </c>
      <c r="G4757" s="8">
        <v>5</v>
      </c>
      <c r="H4757" s="8">
        <v>82.375</v>
      </c>
    </row>
    <row r="4758" spans="1:8" s="17" customFormat="1" ht="28.5" hidden="1" customHeight="1" outlineLevel="1" x14ac:dyDescent="0.25">
      <c r="A4758" s="67">
        <v>10264</v>
      </c>
      <c r="B4758" s="8" t="s">
        <v>543</v>
      </c>
      <c r="C4758" s="28" t="s">
        <v>3075</v>
      </c>
      <c r="D4758" s="29">
        <v>2021</v>
      </c>
      <c r="E4758" s="20"/>
      <c r="F4758" s="8">
        <v>1</v>
      </c>
      <c r="G4758" s="8">
        <v>7</v>
      </c>
      <c r="H4758" s="8">
        <v>27.082999999999998</v>
      </c>
    </row>
    <row r="4759" spans="1:8" s="17" customFormat="1" ht="28.5" hidden="1" customHeight="1" outlineLevel="1" x14ac:dyDescent="0.25">
      <c r="A4759" s="66">
        <v>2153</v>
      </c>
      <c r="B4759" s="8" t="s">
        <v>543</v>
      </c>
      <c r="C4759" s="28" t="s">
        <v>3076</v>
      </c>
      <c r="D4759" s="29">
        <v>2021</v>
      </c>
      <c r="E4759" s="20"/>
      <c r="F4759" s="8">
        <v>1</v>
      </c>
      <c r="G4759" s="8">
        <v>15</v>
      </c>
      <c r="H4759" s="8">
        <v>40.110999999999997</v>
      </c>
    </row>
    <row r="4760" spans="1:8" s="17" customFormat="1" ht="28.5" hidden="1" customHeight="1" outlineLevel="1" x14ac:dyDescent="0.25">
      <c r="A4760" s="67">
        <v>10272</v>
      </c>
      <c r="B4760" s="8" t="s">
        <v>543</v>
      </c>
      <c r="C4760" s="28" t="s">
        <v>3077</v>
      </c>
      <c r="D4760" s="29">
        <v>2021</v>
      </c>
      <c r="E4760" s="20"/>
      <c r="F4760" s="8">
        <v>1</v>
      </c>
      <c r="G4760" s="8">
        <v>10</v>
      </c>
      <c r="H4760" s="8">
        <v>26.638000000000002</v>
      </c>
    </row>
    <row r="4761" spans="1:8" s="17" customFormat="1" ht="28.5" hidden="1" customHeight="1" outlineLevel="1" x14ac:dyDescent="0.25">
      <c r="A4761" s="66">
        <v>2169</v>
      </c>
      <c r="B4761" s="8" t="s">
        <v>543</v>
      </c>
      <c r="C4761" s="28" t="s">
        <v>3078</v>
      </c>
      <c r="D4761" s="29">
        <v>2021</v>
      </c>
      <c r="E4761" s="20"/>
      <c r="F4761" s="8">
        <v>1</v>
      </c>
      <c r="G4761" s="8">
        <v>10</v>
      </c>
      <c r="H4761" s="8">
        <v>40.404000000000003</v>
      </c>
    </row>
    <row r="4762" spans="1:8" s="17" customFormat="1" ht="28.5" hidden="1" customHeight="1" outlineLevel="1" x14ac:dyDescent="0.25">
      <c r="A4762" s="67">
        <v>10271</v>
      </c>
      <c r="B4762" s="8" t="s">
        <v>543</v>
      </c>
      <c r="C4762" s="28" t="s">
        <v>3079</v>
      </c>
      <c r="D4762" s="29">
        <v>2021</v>
      </c>
      <c r="E4762" s="20"/>
      <c r="F4762" s="8">
        <v>1</v>
      </c>
      <c r="G4762" s="8">
        <v>3</v>
      </c>
      <c r="H4762" s="8">
        <v>90.224999999999994</v>
      </c>
    </row>
    <row r="4763" spans="1:8" s="17" customFormat="1" ht="28.5" hidden="1" customHeight="1" outlineLevel="1" x14ac:dyDescent="0.25">
      <c r="A4763" s="67">
        <v>10266</v>
      </c>
      <c r="B4763" s="8" t="s">
        <v>543</v>
      </c>
      <c r="C4763" s="28" t="s">
        <v>3080</v>
      </c>
      <c r="D4763" s="29">
        <v>2021</v>
      </c>
      <c r="E4763" s="20"/>
      <c r="F4763" s="8">
        <v>1</v>
      </c>
      <c r="G4763" s="8">
        <v>5</v>
      </c>
      <c r="H4763" s="8">
        <v>27.99</v>
      </c>
    </row>
    <row r="4764" spans="1:8" s="17" customFormat="1" ht="28.5" hidden="1" customHeight="1" outlineLevel="1" x14ac:dyDescent="0.25">
      <c r="A4764" s="66">
        <v>2156</v>
      </c>
      <c r="B4764" s="8" t="s">
        <v>543</v>
      </c>
      <c r="C4764" s="28" t="s">
        <v>3081</v>
      </c>
      <c r="D4764" s="29">
        <v>2021</v>
      </c>
      <c r="E4764" s="20"/>
      <c r="F4764" s="8">
        <v>1</v>
      </c>
      <c r="G4764" s="8">
        <v>5</v>
      </c>
      <c r="H4764" s="8">
        <v>28.908999999999999</v>
      </c>
    </row>
    <row r="4765" spans="1:8" s="17" customFormat="1" ht="28.5" hidden="1" customHeight="1" outlineLevel="1" x14ac:dyDescent="0.25">
      <c r="A4765" s="20">
        <v>10902</v>
      </c>
      <c r="B4765" s="8" t="s">
        <v>543</v>
      </c>
      <c r="C4765" s="28" t="s">
        <v>3082</v>
      </c>
      <c r="D4765" s="29">
        <v>2021</v>
      </c>
      <c r="E4765" s="20"/>
      <c r="F4765" s="8">
        <v>1</v>
      </c>
      <c r="G4765" s="8">
        <v>10</v>
      </c>
      <c r="H4765" s="8">
        <v>30.327999999999999</v>
      </c>
    </row>
    <row r="4766" spans="1:8" s="17" customFormat="1" ht="28.5" hidden="1" customHeight="1" outlineLevel="1" x14ac:dyDescent="0.25">
      <c r="A4766" s="66">
        <v>2168</v>
      </c>
      <c r="B4766" s="8" t="s">
        <v>543</v>
      </c>
      <c r="C4766" s="28" t="s">
        <v>3083</v>
      </c>
      <c r="D4766" s="29">
        <v>2021</v>
      </c>
      <c r="E4766" s="20"/>
      <c r="F4766" s="8">
        <v>1</v>
      </c>
      <c r="G4766" s="8">
        <v>10</v>
      </c>
      <c r="H4766" s="8">
        <v>20.995000000000001</v>
      </c>
    </row>
    <row r="4767" spans="1:8" s="17" customFormat="1" ht="28.5" hidden="1" customHeight="1" outlineLevel="1" x14ac:dyDescent="0.25">
      <c r="A4767" s="66">
        <v>2183</v>
      </c>
      <c r="B4767" s="8" t="s">
        <v>543</v>
      </c>
      <c r="C4767" s="28" t="s">
        <v>3084</v>
      </c>
      <c r="D4767" s="29">
        <v>2021</v>
      </c>
      <c r="E4767" s="20"/>
      <c r="F4767" s="8">
        <v>1</v>
      </c>
      <c r="G4767" s="8">
        <v>10</v>
      </c>
      <c r="H4767" s="8">
        <v>23.849</v>
      </c>
    </row>
    <row r="4768" spans="1:8" s="17" customFormat="1" ht="28.5" hidden="1" customHeight="1" outlineLevel="1" x14ac:dyDescent="0.25">
      <c r="A4768" s="67">
        <v>10274</v>
      </c>
      <c r="B4768" s="8" t="s">
        <v>543</v>
      </c>
      <c r="C4768" s="28" t="s">
        <v>3085</v>
      </c>
      <c r="D4768" s="29">
        <v>2021</v>
      </c>
      <c r="E4768" s="20"/>
      <c r="F4768" s="8">
        <v>1</v>
      </c>
      <c r="G4768" s="8">
        <v>7</v>
      </c>
      <c r="H4768" s="8">
        <v>21.567</v>
      </c>
    </row>
    <row r="4769" spans="1:8" s="17" customFormat="1" ht="28.5" hidden="1" customHeight="1" outlineLevel="1" x14ac:dyDescent="0.25">
      <c r="A4769" s="66">
        <v>2161</v>
      </c>
      <c r="B4769" s="8" t="s">
        <v>543</v>
      </c>
      <c r="C4769" s="28" t="s">
        <v>3086</v>
      </c>
      <c r="D4769" s="29">
        <v>2021</v>
      </c>
      <c r="E4769" s="20"/>
      <c r="F4769" s="8">
        <v>1</v>
      </c>
      <c r="G4769" s="8">
        <v>6</v>
      </c>
      <c r="H4769" s="8">
        <v>40.067999999999998</v>
      </c>
    </row>
    <row r="4770" spans="1:8" s="17" customFormat="1" ht="28.5" hidden="1" customHeight="1" outlineLevel="1" x14ac:dyDescent="0.25">
      <c r="A4770" s="66">
        <v>2179</v>
      </c>
      <c r="B4770" s="8" t="s">
        <v>543</v>
      </c>
      <c r="C4770" s="28" t="s">
        <v>3087</v>
      </c>
      <c r="D4770" s="29">
        <v>2021</v>
      </c>
      <c r="E4770" s="20"/>
      <c r="F4770" s="8">
        <v>1</v>
      </c>
      <c r="G4770" s="8">
        <v>5</v>
      </c>
      <c r="H4770" s="8">
        <v>35.728000000000002</v>
      </c>
    </row>
    <row r="4771" spans="1:8" s="17" customFormat="1" ht="28.5" hidden="1" customHeight="1" outlineLevel="1" x14ac:dyDescent="0.25">
      <c r="A4771" s="67">
        <v>10275</v>
      </c>
      <c r="B4771" s="8" t="s">
        <v>543</v>
      </c>
      <c r="C4771" s="28" t="s">
        <v>3088</v>
      </c>
      <c r="D4771" s="29">
        <v>2021</v>
      </c>
      <c r="E4771" s="20"/>
      <c r="F4771" s="8">
        <v>1</v>
      </c>
      <c r="G4771" s="8">
        <v>1.2</v>
      </c>
      <c r="H4771" s="8">
        <v>19.706</v>
      </c>
    </row>
    <row r="4772" spans="1:8" s="17" customFormat="1" ht="28.5" hidden="1" customHeight="1" outlineLevel="1" x14ac:dyDescent="0.25">
      <c r="A4772" s="67">
        <v>9501</v>
      </c>
      <c r="B4772" s="8" t="s">
        <v>543</v>
      </c>
      <c r="C4772" s="28" t="s">
        <v>2830</v>
      </c>
      <c r="D4772" s="29">
        <v>2021</v>
      </c>
      <c r="E4772" s="20"/>
      <c r="F4772" s="8">
        <v>5</v>
      </c>
      <c r="G4772" s="8">
        <v>115</v>
      </c>
      <c r="H4772" s="8">
        <v>121.22199999999999</v>
      </c>
    </row>
    <row r="4773" spans="1:8" s="17" customFormat="1" ht="28.5" hidden="1" customHeight="1" outlineLevel="1" x14ac:dyDescent="0.25">
      <c r="A4773" s="66">
        <v>2159</v>
      </c>
      <c r="B4773" s="8" t="s">
        <v>543</v>
      </c>
      <c r="C4773" s="28" t="s">
        <v>3089</v>
      </c>
      <c r="D4773" s="29">
        <v>2021</v>
      </c>
      <c r="E4773" s="20"/>
      <c r="F4773" s="8">
        <v>1</v>
      </c>
      <c r="G4773" s="8">
        <v>6</v>
      </c>
      <c r="H4773" s="8">
        <v>21.234999999999999</v>
      </c>
    </row>
    <row r="4774" spans="1:8" s="17" customFormat="1" ht="28.5" hidden="1" customHeight="1" outlineLevel="1" x14ac:dyDescent="0.25">
      <c r="A4774" s="67">
        <v>10270</v>
      </c>
      <c r="B4774" s="8" t="s">
        <v>543</v>
      </c>
      <c r="C4774" s="28" t="s">
        <v>3090</v>
      </c>
      <c r="D4774" s="29">
        <v>2021</v>
      </c>
      <c r="E4774" s="20"/>
      <c r="F4774" s="8">
        <v>1</v>
      </c>
      <c r="G4774" s="8">
        <v>15</v>
      </c>
      <c r="H4774" s="8">
        <v>20.86</v>
      </c>
    </row>
    <row r="4775" spans="1:8" s="17" customFormat="1" ht="28.5" hidden="1" customHeight="1" outlineLevel="1" x14ac:dyDescent="0.25">
      <c r="A4775" s="66">
        <v>2178</v>
      </c>
      <c r="B4775" s="8" t="s">
        <v>543</v>
      </c>
      <c r="C4775" s="28" t="s">
        <v>3091</v>
      </c>
      <c r="D4775" s="29">
        <v>2021</v>
      </c>
      <c r="E4775" s="20"/>
      <c r="F4775" s="8">
        <v>1</v>
      </c>
      <c r="G4775" s="8">
        <v>5</v>
      </c>
      <c r="H4775" s="8">
        <v>25.597999999999999</v>
      </c>
    </row>
    <row r="4776" spans="1:8" s="17" customFormat="1" ht="28.5" hidden="1" customHeight="1" outlineLevel="1" x14ac:dyDescent="0.25">
      <c r="A4776" s="66">
        <v>2185</v>
      </c>
      <c r="B4776" s="8" t="s">
        <v>543</v>
      </c>
      <c r="C4776" s="28" t="s">
        <v>3092</v>
      </c>
      <c r="D4776" s="29">
        <v>2021</v>
      </c>
      <c r="E4776" s="20"/>
      <c r="F4776" s="8">
        <v>1</v>
      </c>
      <c r="G4776" s="8">
        <v>5</v>
      </c>
      <c r="H4776" s="8">
        <v>22.363</v>
      </c>
    </row>
    <row r="4777" spans="1:8" s="17" customFormat="1" ht="28.5" hidden="1" customHeight="1" outlineLevel="1" x14ac:dyDescent="0.25">
      <c r="A4777" s="66">
        <v>2177</v>
      </c>
      <c r="B4777" s="8" t="s">
        <v>543</v>
      </c>
      <c r="C4777" s="28" t="s">
        <v>3093</v>
      </c>
      <c r="D4777" s="29">
        <v>2021</v>
      </c>
      <c r="E4777" s="20"/>
      <c r="F4777" s="8">
        <v>1</v>
      </c>
      <c r="G4777" s="8">
        <v>5</v>
      </c>
      <c r="H4777" s="8">
        <v>24.832999999999998</v>
      </c>
    </row>
    <row r="4778" spans="1:8" s="17" customFormat="1" ht="28.5" hidden="1" customHeight="1" outlineLevel="1" x14ac:dyDescent="0.25">
      <c r="A4778" s="67">
        <v>9468</v>
      </c>
      <c r="B4778" s="8" t="s">
        <v>543</v>
      </c>
      <c r="C4778" s="28" t="s">
        <v>2379</v>
      </c>
      <c r="D4778" s="29">
        <v>2021</v>
      </c>
      <c r="E4778" s="20"/>
      <c r="F4778" s="8">
        <v>1</v>
      </c>
      <c r="G4778" s="8">
        <v>15</v>
      </c>
      <c r="H4778" s="8">
        <v>34.356999999999999</v>
      </c>
    </row>
    <row r="4779" spans="1:8" s="17" customFormat="1" ht="28.5" hidden="1" customHeight="1" outlineLevel="1" x14ac:dyDescent="0.25">
      <c r="A4779" s="67">
        <v>10263</v>
      </c>
      <c r="B4779" s="8" t="s">
        <v>543</v>
      </c>
      <c r="C4779" s="28" t="s">
        <v>3094</v>
      </c>
      <c r="D4779" s="29">
        <v>2021</v>
      </c>
      <c r="E4779" s="20"/>
      <c r="F4779" s="8">
        <v>1</v>
      </c>
      <c r="G4779" s="8">
        <v>5</v>
      </c>
      <c r="H4779" s="8">
        <v>25.393999999999998</v>
      </c>
    </row>
    <row r="4780" spans="1:8" s="17" customFormat="1" ht="28.5" hidden="1" customHeight="1" outlineLevel="1" x14ac:dyDescent="0.25">
      <c r="A4780" s="67">
        <v>10258</v>
      </c>
      <c r="B4780" s="8" t="s">
        <v>543</v>
      </c>
      <c r="C4780" s="28" t="s">
        <v>3095</v>
      </c>
      <c r="D4780" s="29">
        <v>2021</v>
      </c>
      <c r="E4780" s="20"/>
      <c r="F4780" s="8">
        <v>1</v>
      </c>
      <c r="G4780" s="8">
        <v>5</v>
      </c>
      <c r="H4780" s="8">
        <v>39.621000000000002</v>
      </c>
    </row>
    <row r="4781" spans="1:8" s="17" customFormat="1" ht="28.5" hidden="1" customHeight="1" outlineLevel="1" x14ac:dyDescent="0.25">
      <c r="A4781" s="67">
        <v>10265</v>
      </c>
      <c r="B4781" s="8" t="s">
        <v>543</v>
      </c>
      <c r="C4781" s="28" t="s">
        <v>3096</v>
      </c>
      <c r="D4781" s="29">
        <v>2021</v>
      </c>
      <c r="E4781" s="20"/>
      <c r="F4781" s="8">
        <v>1</v>
      </c>
      <c r="G4781" s="8">
        <v>15</v>
      </c>
      <c r="H4781" s="8">
        <v>22.489000000000001</v>
      </c>
    </row>
    <row r="4782" spans="1:8" s="17" customFormat="1" ht="28.5" hidden="1" customHeight="1" outlineLevel="1" x14ac:dyDescent="0.25">
      <c r="A4782" s="20">
        <v>10903</v>
      </c>
      <c r="B4782" s="8" t="s">
        <v>543</v>
      </c>
      <c r="C4782" s="28" t="s">
        <v>3097</v>
      </c>
      <c r="D4782" s="29">
        <v>2021</v>
      </c>
      <c r="E4782" s="20"/>
      <c r="F4782" s="8">
        <v>1</v>
      </c>
      <c r="G4782" s="8">
        <v>1.25</v>
      </c>
      <c r="H4782" s="8">
        <v>22.766999999999999</v>
      </c>
    </row>
    <row r="4783" spans="1:8" s="17" customFormat="1" ht="28.5" hidden="1" customHeight="1" outlineLevel="1" x14ac:dyDescent="0.25">
      <c r="A4783" s="20">
        <v>10904</v>
      </c>
      <c r="B4783" s="8" t="s">
        <v>543</v>
      </c>
      <c r="C4783" s="28" t="s">
        <v>3098</v>
      </c>
      <c r="D4783" s="29">
        <v>2021</v>
      </c>
      <c r="E4783" s="20"/>
      <c r="F4783" s="8">
        <v>1</v>
      </c>
      <c r="G4783" s="8">
        <v>0.75</v>
      </c>
      <c r="H4783" s="8">
        <v>23.042000000000002</v>
      </c>
    </row>
    <row r="4784" spans="1:8" s="17" customFormat="1" ht="28.5" hidden="1" customHeight="1" outlineLevel="1" x14ac:dyDescent="0.25">
      <c r="A4784" s="67">
        <v>10273</v>
      </c>
      <c r="B4784" s="8" t="s">
        <v>543</v>
      </c>
      <c r="C4784" s="28" t="s">
        <v>3099</v>
      </c>
      <c r="D4784" s="29">
        <v>2021</v>
      </c>
      <c r="E4784" s="20"/>
      <c r="F4784" s="8">
        <v>1</v>
      </c>
      <c r="G4784" s="8">
        <v>15</v>
      </c>
      <c r="H4784" s="8">
        <v>24.222999999999999</v>
      </c>
    </row>
    <row r="4785" spans="1:8" s="17" customFormat="1" ht="28.5" hidden="1" customHeight="1" outlineLevel="1" x14ac:dyDescent="0.25">
      <c r="A4785" s="20">
        <v>2164</v>
      </c>
      <c r="B4785" s="8" t="s">
        <v>543</v>
      </c>
      <c r="C4785" s="28" t="s">
        <v>3100</v>
      </c>
      <c r="D4785" s="29">
        <v>2021</v>
      </c>
      <c r="E4785" s="20"/>
      <c r="F4785" s="8">
        <v>1</v>
      </c>
      <c r="G4785" s="8">
        <v>10</v>
      </c>
      <c r="H4785" s="8">
        <v>24.99</v>
      </c>
    </row>
    <row r="4786" spans="1:8" s="17" customFormat="1" ht="28.5" hidden="1" customHeight="1" outlineLevel="1" x14ac:dyDescent="0.25">
      <c r="A4786" s="66">
        <v>2165</v>
      </c>
      <c r="B4786" s="8" t="s">
        <v>543</v>
      </c>
      <c r="C4786" s="28" t="s">
        <v>3101</v>
      </c>
      <c r="D4786" s="29">
        <v>2021</v>
      </c>
      <c r="E4786" s="20"/>
      <c r="F4786" s="8">
        <v>1</v>
      </c>
      <c r="G4786" s="8">
        <v>10</v>
      </c>
      <c r="H4786" s="8">
        <v>22.78</v>
      </c>
    </row>
    <row r="4787" spans="1:8" s="17" customFormat="1" ht="28.5" hidden="1" customHeight="1" outlineLevel="1" x14ac:dyDescent="0.25">
      <c r="A4787" s="67">
        <v>9101</v>
      </c>
      <c r="B4787" s="8" t="s">
        <v>543</v>
      </c>
      <c r="C4787" s="28" t="s">
        <v>3102</v>
      </c>
      <c r="D4787" s="29">
        <v>2021</v>
      </c>
      <c r="E4787" s="20"/>
      <c r="F4787" s="8">
        <v>1</v>
      </c>
      <c r="G4787" s="8">
        <v>5</v>
      </c>
      <c r="H4787" s="8">
        <v>24.39</v>
      </c>
    </row>
    <row r="4788" spans="1:8" s="17" customFormat="1" ht="28.5" hidden="1" customHeight="1" outlineLevel="1" x14ac:dyDescent="0.25">
      <c r="A4788" s="66">
        <v>2155</v>
      </c>
      <c r="B4788" s="8" t="s">
        <v>543</v>
      </c>
      <c r="C4788" s="28" t="s">
        <v>3103</v>
      </c>
      <c r="D4788" s="29">
        <v>2021</v>
      </c>
      <c r="E4788" s="20"/>
      <c r="F4788" s="8">
        <v>1</v>
      </c>
      <c r="G4788" s="8">
        <v>7</v>
      </c>
      <c r="H4788" s="8">
        <v>23.577999999999999</v>
      </c>
    </row>
    <row r="4789" spans="1:8" s="17" customFormat="1" ht="28.5" hidden="1" customHeight="1" outlineLevel="1" x14ac:dyDescent="0.25">
      <c r="A4789" s="67">
        <v>10262</v>
      </c>
      <c r="B4789" s="8" t="s">
        <v>543</v>
      </c>
      <c r="C4789" s="28" t="s">
        <v>3104</v>
      </c>
      <c r="D4789" s="29">
        <v>2021</v>
      </c>
      <c r="E4789" s="20"/>
      <c r="F4789" s="8">
        <v>1</v>
      </c>
      <c r="G4789" s="8">
        <v>10</v>
      </c>
      <c r="H4789" s="8">
        <v>24.565000000000001</v>
      </c>
    </row>
    <row r="4790" spans="1:8" s="17" customFormat="1" ht="28.5" hidden="1" customHeight="1" outlineLevel="1" x14ac:dyDescent="0.25">
      <c r="A4790" s="67">
        <v>10260</v>
      </c>
      <c r="B4790" s="8" t="s">
        <v>543</v>
      </c>
      <c r="C4790" s="28" t="s">
        <v>3105</v>
      </c>
      <c r="D4790" s="29">
        <v>2021</v>
      </c>
      <c r="E4790" s="20"/>
      <c r="F4790" s="8">
        <v>1</v>
      </c>
      <c r="G4790" s="8">
        <v>10</v>
      </c>
      <c r="H4790" s="8">
        <v>22.832999999999998</v>
      </c>
    </row>
    <row r="4791" spans="1:8" s="17" customFormat="1" ht="28.5" hidden="1" customHeight="1" outlineLevel="1" x14ac:dyDescent="0.25">
      <c r="A4791" s="67">
        <v>10259</v>
      </c>
      <c r="B4791" s="8" t="s">
        <v>543</v>
      </c>
      <c r="C4791" s="28" t="s">
        <v>3106</v>
      </c>
      <c r="D4791" s="29">
        <v>2021</v>
      </c>
      <c r="E4791" s="20"/>
      <c r="F4791" s="8">
        <v>1</v>
      </c>
      <c r="G4791" s="8">
        <v>10</v>
      </c>
      <c r="H4791" s="8">
        <v>24.024999999999999</v>
      </c>
    </row>
    <row r="4792" spans="1:8" s="17" customFormat="1" ht="28.5" hidden="1" customHeight="1" outlineLevel="1" x14ac:dyDescent="0.25">
      <c r="A4792" s="67">
        <v>10268</v>
      </c>
      <c r="B4792" s="8" t="s">
        <v>543</v>
      </c>
      <c r="C4792" s="28" t="s">
        <v>3107</v>
      </c>
      <c r="D4792" s="29">
        <v>2021</v>
      </c>
      <c r="E4792" s="20"/>
      <c r="F4792" s="8">
        <v>1</v>
      </c>
      <c r="G4792" s="8">
        <v>5</v>
      </c>
      <c r="H4792" s="8">
        <v>22.96</v>
      </c>
    </row>
    <row r="4793" spans="1:8" s="17" customFormat="1" ht="28.5" hidden="1" customHeight="1" outlineLevel="1" x14ac:dyDescent="0.25">
      <c r="A4793" s="66">
        <v>2171</v>
      </c>
      <c r="B4793" s="8" t="s">
        <v>543</v>
      </c>
      <c r="C4793" s="28" t="s">
        <v>3108</v>
      </c>
      <c r="D4793" s="29">
        <v>2021</v>
      </c>
      <c r="E4793" s="20"/>
      <c r="F4793" s="8">
        <v>1</v>
      </c>
      <c r="G4793" s="8">
        <v>5</v>
      </c>
      <c r="H4793" s="8">
        <v>24.466000000000001</v>
      </c>
    </row>
    <row r="4794" spans="1:8" s="17" customFormat="1" ht="28.5" hidden="1" customHeight="1" outlineLevel="1" x14ac:dyDescent="0.25">
      <c r="A4794" s="66">
        <v>2172</v>
      </c>
      <c r="B4794" s="8" t="s">
        <v>543</v>
      </c>
      <c r="C4794" s="28" t="s">
        <v>3109</v>
      </c>
      <c r="D4794" s="29">
        <v>2021</v>
      </c>
      <c r="E4794" s="20"/>
      <c r="F4794" s="8">
        <v>1</v>
      </c>
      <c r="G4794" s="8">
        <v>10</v>
      </c>
      <c r="H4794" s="8">
        <v>21.846</v>
      </c>
    </row>
    <row r="4795" spans="1:8" s="17" customFormat="1" ht="28.5" hidden="1" customHeight="1" outlineLevel="1" x14ac:dyDescent="0.25">
      <c r="A4795" s="66">
        <v>2174</v>
      </c>
      <c r="B4795" s="8" t="s">
        <v>543</v>
      </c>
      <c r="C4795" s="28" t="s">
        <v>3110</v>
      </c>
      <c r="D4795" s="29">
        <v>2021</v>
      </c>
      <c r="E4795" s="20"/>
      <c r="F4795" s="8">
        <v>1</v>
      </c>
      <c r="G4795" s="8">
        <v>7</v>
      </c>
      <c r="H4795" s="8">
        <v>24.154</v>
      </c>
    </row>
    <row r="4796" spans="1:8" s="17" customFormat="1" ht="28.5" hidden="1" customHeight="1" outlineLevel="1" x14ac:dyDescent="0.25">
      <c r="A4796" s="20">
        <v>10905</v>
      </c>
      <c r="B4796" s="8" t="s">
        <v>543</v>
      </c>
      <c r="C4796" s="28" t="s">
        <v>3111</v>
      </c>
      <c r="D4796" s="29">
        <v>2021</v>
      </c>
      <c r="E4796" s="20"/>
      <c r="F4796" s="8">
        <v>1</v>
      </c>
      <c r="G4796" s="8">
        <v>0.05</v>
      </c>
      <c r="H4796" s="8">
        <v>26.645</v>
      </c>
    </row>
    <row r="4797" spans="1:8" s="17" customFormat="1" ht="28.5" hidden="1" customHeight="1" outlineLevel="1" x14ac:dyDescent="0.25">
      <c r="A4797" s="20">
        <v>2146</v>
      </c>
      <c r="B4797" s="8" t="s">
        <v>543</v>
      </c>
      <c r="C4797" s="28" t="s">
        <v>3112</v>
      </c>
      <c r="D4797" s="29">
        <v>2021</v>
      </c>
      <c r="E4797" s="20"/>
      <c r="F4797" s="8">
        <v>1</v>
      </c>
      <c r="G4797" s="8">
        <v>0.05</v>
      </c>
      <c r="H4797" s="8">
        <v>24.007000000000001</v>
      </c>
    </row>
    <row r="4798" spans="1:8" s="17" customFormat="1" ht="28.5" hidden="1" customHeight="1" outlineLevel="1" x14ac:dyDescent="0.25">
      <c r="A4798" s="66">
        <v>2173</v>
      </c>
      <c r="B4798" s="8" t="s">
        <v>543</v>
      </c>
      <c r="C4798" s="28" t="s">
        <v>3113</v>
      </c>
      <c r="D4798" s="29">
        <v>2021</v>
      </c>
      <c r="E4798" s="20"/>
      <c r="F4798" s="8">
        <v>1</v>
      </c>
      <c r="G4798" s="8">
        <v>5</v>
      </c>
      <c r="H4798" s="8">
        <v>24.466000000000001</v>
      </c>
    </row>
    <row r="4799" spans="1:8" s="17" customFormat="1" ht="28.5" hidden="1" customHeight="1" outlineLevel="1" x14ac:dyDescent="0.25">
      <c r="A4799" s="67">
        <v>10269</v>
      </c>
      <c r="B4799" s="8" t="s">
        <v>543</v>
      </c>
      <c r="C4799" s="28" t="s">
        <v>3114</v>
      </c>
      <c r="D4799" s="29">
        <v>2021</v>
      </c>
      <c r="E4799" s="20"/>
      <c r="F4799" s="8">
        <v>1</v>
      </c>
      <c r="G4799" s="8">
        <v>5</v>
      </c>
      <c r="H4799" s="8">
        <v>24.46</v>
      </c>
    </row>
    <row r="4800" spans="1:8" s="17" customFormat="1" ht="28.5" hidden="1" customHeight="1" outlineLevel="1" x14ac:dyDescent="0.25">
      <c r="A4800" s="67">
        <v>10261</v>
      </c>
      <c r="B4800" s="8" t="s">
        <v>543</v>
      </c>
      <c r="C4800" s="28" t="s">
        <v>3115</v>
      </c>
      <c r="D4800" s="29">
        <v>2021</v>
      </c>
      <c r="E4800" s="20"/>
      <c r="F4800" s="8">
        <v>1</v>
      </c>
      <c r="G4800" s="8">
        <v>7</v>
      </c>
      <c r="H4800" s="8">
        <v>24.707999999999998</v>
      </c>
    </row>
    <row r="4801" spans="1:8" s="17" customFormat="1" ht="28.5" hidden="1" customHeight="1" outlineLevel="1" x14ac:dyDescent="0.25">
      <c r="A4801" s="66">
        <v>2162</v>
      </c>
      <c r="B4801" s="8" t="s">
        <v>543</v>
      </c>
      <c r="C4801" s="28" t="s">
        <v>3116</v>
      </c>
      <c r="D4801" s="29">
        <v>2021</v>
      </c>
      <c r="E4801" s="20"/>
      <c r="F4801" s="8">
        <v>1</v>
      </c>
      <c r="G4801" s="8">
        <v>5</v>
      </c>
      <c r="H4801" s="8">
        <v>24.727</v>
      </c>
    </row>
    <row r="4802" spans="1:8" s="17" customFormat="1" ht="28.5" hidden="1" customHeight="1" outlineLevel="1" x14ac:dyDescent="0.25">
      <c r="A4802" s="66">
        <v>2149</v>
      </c>
      <c r="B4802" s="8" t="s">
        <v>543</v>
      </c>
      <c r="C4802" s="28" t="s">
        <v>3117</v>
      </c>
      <c r="D4802" s="29">
        <v>2021</v>
      </c>
      <c r="E4802" s="20"/>
      <c r="F4802" s="8">
        <v>1</v>
      </c>
      <c r="G4802" s="8">
        <v>5</v>
      </c>
      <c r="H4802" s="8">
        <v>25.669</v>
      </c>
    </row>
    <row r="4803" spans="1:8" s="17" customFormat="1" ht="28.5" hidden="1" customHeight="1" outlineLevel="1" x14ac:dyDescent="0.25">
      <c r="A4803" s="66">
        <v>2163</v>
      </c>
      <c r="B4803" s="8" t="s">
        <v>543</v>
      </c>
      <c r="C4803" s="28" t="s">
        <v>3118</v>
      </c>
      <c r="D4803" s="29">
        <v>2021</v>
      </c>
      <c r="E4803" s="20"/>
      <c r="F4803" s="8">
        <v>1</v>
      </c>
      <c r="G4803" s="8">
        <v>5</v>
      </c>
      <c r="H4803" s="8">
        <v>25.672999999999998</v>
      </c>
    </row>
    <row r="4804" spans="1:8" s="17" customFormat="1" ht="28.5" hidden="1" customHeight="1" outlineLevel="1" x14ac:dyDescent="0.25">
      <c r="A4804" s="67">
        <v>10267</v>
      </c>
      <c r="B4804" s="8" t="s">
        <v>543</v>
      </c>
      <c r="C4804" s="28" t="s">
        <v>3119</v>
      </c>
      <c r="D4804" s="29">
        <v>2021</v>
      </c>
      <c r="E4804" s="20"/>
      <c r="F4804" s="8">
        <v>1</v>
      </c>
      <c r="G4804" s="8">
        <v>7</v>
      </c>
      <c r="H4804" s="8">
        <v>25.867999999999999</v>
      </c>
    </row>
    <row r="4805" spans="1:8" s="17" customFormat="1" ht="28.5" hidden="1" customHeight="1" outlineLevel="1" x14ac:dyDescent="0.25">
      <c r="A4805" s="66">
        <v>2170</v>
      </c>
      <c r="B4805" s="8" t="s">
        <v>543</v>
      </c>
      <c r="C4805" s="28" t="s">
        <v>3120</v>
      </c>
      <c r="D4805" s="29">
        <v>2021</v>
      </c>
      <c r="E4805" s="20"/>
      <c r="F4805" s="8">
        <v>1</v>
      </c>
      <c r="G4805" s="8">
        <v>5</v>
      </c>
      <c r="H4805" s="8">
        <v>23.635000000000002</v>
      </c>
    </row>
    <row r="4806" spans="1:8" s="17" customFormat="1" ht="28.5" hidden="1" customHeight="1" outlineLevel="1" x14ac:dyDescent="0.25">
      <c r="A4806" s="66">
        <v>2187</v>
      </c>
      <c r="B4806" s="8" t="s">
        <v>543</v>
      </c>
      <c r="C4806" s="28" t="s">
        <v>3121</v>
      </c>
      <c r="D4806" s="29">
        <v>2021</v>
      </c>
      <c r="E4806" s="20"/>
      <c r="F4806" s="8">
        <v>1</v>
      </c>
      <c r="G4806" s="8">
        <v>5</v>
      </c>
      <c r="H4806" s="8">
        <v>25.318000000000001</v>
      </c>
    </row>
    <row r="4807" spans="1:8" s="17" customFormat="1" ht="28.5" hidden="1" customHeight="1" outlineLevel="1" x14ac:dyDescent="0.25">
      <c r="A4807" s="66">
        <v>2158</v>
      </c>
      <c r="B4807" s="8" t="s">
        <v>543</v>
      </c>
      <c r="C4807" s="28" t="s">
        <v>3122</v>
      </c>
      <c r="D4807" s="29">
        <v>2021</v>
      </c>
      <c r="E4807" s="20"/>
      <c r="F4807" s="8">
        <v>1</v>
      </c>
      <c r="G4807" s="8">
        <v>5</v>
      </c>
      <c r="H4807" s="8">
        <v>22.317</v>
      </c>
    </row>
    <row r="4808" spans="1:8" s="17" customFormat="1" ht="28.5" hidden="1" customHeight="1" outlineLevel="1" x14ac:dyDescent="0.25">
      <c r="A4808" s="66">
        <v>2186</v>
      </c>
      <c r="B4808" s="8" t="s">
        <v>543</v>
      </c>
      <c r="C4808" s="28" t="s">
        <v>3123</v>
      </c>
      <c r="D4808" s="29">
        <v>2021</v>
      </c>
      <c r="E4808" s="20"/>
      <c r="F4808" s="8">
        <v>1</v>
      </c>
      <c r="G4808" s="8">
        <v>10</v>
      </c>
      <c r="H4808" s="8">
        <v>23.161000000000001</v>
      </c>
    </row>
    <row r="4809" spans="1:8" s="17" customFormat="1" ht="28.5" hidden="1" customHeight="1" outlineLevel="1" x14ac:dyDescent="0.25">
      <c r="A4809" s="66">
        <v>2151</v>
      </c>
      <c r="B4809" s="8" t="s">
        <v>543</v>
      </c>
      <c r="C4809" s="28" t="s">
        <v>3124</v>
      </c>
      <c r="D4809" s="29">
        <v>2021</v>
      </c>
      <c r="E4809" s="20"/>
      <c r="F4809" s="8">
        <v>1</v>
      </c>
      <c r="G4809" s="8">
        <v>15</v>
      </c>
      <c r="H4809" s="8">
        <v>24.178999999999998</v>
      </c>
    </row>
    <row r="4810" spans="1:8" s="17" customFormat="1" ht="28.5" hidden="1" customHeight="1" outlineLevel="1" x14ac:dyDescent="0.25">
      <c r="A4810" s="66">
        <v>2152</v>
      </c>
      <c r="B4810" s="8" t="s">
        <v>543</v>
      </c>
      <c r="C4810" s="28" t="s">
        <v>3125</v>
      </c>
      <c r="D4810" s="29">
        <v>2021</v>
      </c>
      <c r="E4810" s="20"/>
      <c r="F4810" s="8">
        <v>1</v>
      </c>
      <c r="G4810" s="8">
        <v>5</v>
      </c>
      <c r="H4810" s="8">
        <v>23.64</v>
      </c>
    </row>
    <row r="4811" spans="1:8" s="17" customFormat="1" ht="28.5" hidden="1" customHeight="1" outlineLevel="1" x14ac:dyDescent="0.25">
      <c r="A4811" s="67">
        <v>10161</v>
      </c>
      <c r="B4811" s="8" t="s">
        <v>543</v>
      </c>
      <c r="C4811" s="28" t="s">
        <v>3126</v>
      </c>
      <c r="D4811" s="29">
        <v>2021</v>
      </c>
      <c r="E4811" s="20"/>
      <c r="F4811" s="8">
        <v>1</v>
      </c>
      <c r="G4811" s="8">
        <v>5</v>
      </c>
      <c r="H4811" s="8">
        <v>19</v>
      </c>
    </row>
    <row r="4812" spans="1:8" s="17" customFormat="1" ht="28.5" hidden="1" customHeight="1" outlineLevel="1" x14ac:dyDescent="0.25">
      <c r="A4812" s="67">
        <v>10187</v>
      </c>
      <c r="B4812" s="8" t="s">
        <v>543</v>
      </c>
      <c r="C4812" s="28" t="s">
        <v>3127</v>
      </c>
      <c r="D4812" s="29">
        <v>2021</v>
      </c>
      <c r="E4812" s="20"/>
      <c r="F4812" s="8">
        <v>1</v>
      </c>
      <c r="G4812" s="8">
        <v>5</v>
      </c>
      <c r="H4812" s="8">
        <v>20</v>
      </c>
    </row>
    <row r="4813" spans="1:8" s="17" customFormat="1" ht="28.5" hidden="1" customHeight="1" outlineLevel="1" x14ac:dyDescent="0.25">
      <c r="A4813" s="67">
        <v>10202</v>
      </c>
      <c r="B4813" s="8" t="s">
        <v>543</v>
      </c>
      <c r="C4813" s="28" t="s">
        <v>3128</v>
      </c>
      <c r="D4813" s="29">
        <v>2021</v>
      </c>
      <c r="E4813" s="20"/>
      <c r="F4813" s="8">
        <v>1</v>
      </c>
      <c r="G4813" s="8">
        <v>5</v>
      </c>
      <c r="H4813" s="8">
        <v>19</v>
      </c>
    </row>
    <row r="4814" spans="1:8" s="17" customFormat="1" ht="28.5" hidden="1" customHeight="1" outlineLevel="1" x14ac:dyDescent="0.25">
      <c r="A4814" s="67">
        <v>10149</v>
      </c>
      <c r="B4814" s="8" t="s">
        <v>543</v>
      </c>
      <c r="C4814" s="28" t="s">
        <v>3129</v>
      </c>
      <c r="D4814" s="29">
        <v>2021</v>
      </c>
      <c r="E4814" s="20"/>
      <c r="F4814" s="8">
        <v>1</v>
      </c>
      <c r="G4814" s="8">
        <v>5</v>
      </c>
      <c r="H4814" s="8">
        <v>30</v>
      </c>
    </row>
    <row r="4815" spans="1:8" s="17" customFormat="1" ht="28.5" hidden="1" customHeight="1" outlineLevel="1" x14ac:dyDescent="0.25">
      <c r="A4815" s="67">
        <v>10185</v>
      </c>
      <c r="B4815" s="8" t="s">
        <v>543</v>
      </c>
      <c r="C4815" s="28" t="s">
        <v>3130</v>
      </c>
      <c r="D4815" s="29">
        <v>2021</v>
      </c>
      <c r="E4815" s="20"/>
      <c r="F4815" s="8">
        <v>1</v>
      </c>
      <c r="G4815" s="8">
        <v>5</v>
      </c>
      <c r="H4815" s="8">
        <v>34</v>
      </c>
    </row>
    <row r="4816" spans="1:8" s="17" customFormat="1" ht="28.5" hidden="1" customHeight="1" outlineLevel="1" x14ac:dyDescent="0.25">
      <c r="A4816" s="66">
        <v>2097</v>
      </c>
      <c r="B4816" s="8" t="s">
        <v>543</v>
      </c>
      <c r="C4816" s="28" t="s">
        <v>3131</v>
      </c>
      <c r="D4816" s="29">
        <v>2021</v>
      </c>
      <c r="E4816" s="20"/>
      <c r="F4816" s="8">
        <v>1</v>
      </c>
      <c r="G4816" s="8">
        <v>5</v>
      </c>
      <c r="H4816" s="8">
        <v>19</v>
      </c>
    </row>
    <row r="4817" spans="1:8" s="17" customFormat="1" ht="28.5" hidden="1" customHeight="1" outlineLevel="1" x14ac:dyDescent="0.25">
      <c r="A4817" s="67">
        <v>10173</v>
      </c>
      <c r="B4817" s="8" t="s">
        <v>543</v>
      </c>
      <c r="C4817" s="28" t="s">
        <v>3132</v>
      </c>
      <c r="D4817" s="29">
        <v>2021</v>
      </c>
      <c r="E4817" s="20"/>
      <c r="F4817" s="8">
        <v>1</v>
      </c>
      <c r="G4817" s="8">
        <v>5</v>
      </c>
      <c r="H4817" s="8">
        <v>19</v>
      </c>
    </row>
    <row r="4818" spans="1:8" s="17" customFormat="1" ht="28.5" hidden="1" customHeight="1" outlineLevel="1" x14ac:dyDescent="0.25">
      <c r="A4818" s="67">
        <v>10327</v>
      </c>
      <c r="B4818" s="8" t="s">
        <v>543</v>
      </c>
      <c r="C4818" s="28" t="s">
        <v>3133</v>
      </c>
      <c r="D4818" s="29">
        <v>2021</v>
      </c>
      <c r="E4818" s="20"/>
      <c r="F4818" s="8">
        <v>7</v>
      </c>
      <c r="G4818" s="8">
        <v>69</v>
      </c>
      <c r="H4818" s="8">
        <v>115</v>
      </c>
    </row>
    <row r="4819" spans="1:8" s="17" customFormat="1" ht="28.5" hidden="1" customHeight="1" outlineLevel="1" x14ac:dyDescent="0.25">
      <c r="A4819" s="67">
        <v>10333</v>
      </c>
      <c r="B4819" s="8" t="s">
        <v>543</v>
      </c>
      <c r="C4819" s="28" t="s">
        <v>3134</v>
      </c>
      <c r="D4819" s="29">
        <v>2021</v>
      </c>
      <c r="E4819" s="20"/>
      <c r="F4819" s="8">
        <v>3</v>
      </c>
      <c r="G4819" s="8">
        <v>10</v>
      </c>
      <c r="H4819" s="8">
        <v>54</v>
      </c>
    </row>
    <row r="4820" spans="1:8" s="17" customFormat="1" ht="28.5" hidden="1" customHeight="1" outlineLevel="1" x14ac:dyDescent="0.25">
      <c r="A4820" s="67">
        <v>10180</v>
      </c>
      <c r="B4820" s="8" t="s">
        <v>543</v>
      </c>
      <c r="C4820" s="28" t="s">
        <v>3135</v>
      </c>
      <c r="D4820" s="29">
        <v>2021</v>
      </c>
      <c r="E4820" s="20"/>
      <c r="F4820" s="8">
        <v>1</v>
      </c>
      <c r="G4820" s="8">
        <v>5</v>
      </c>
      <c r="H4820" s="8">
        <v>20</v>
      </c>
    </row>
    <row r="4821" spans="1:8" s="17" customFormat="1" ht="28.5" hidden="1" customHeight="1" outlineLevel="1" x14ac:dyDescent="0.25">
      <c r="A4821" s="67">
        <v>10194</v>
      </c>
      <c r="B4821" s="8" t="s">
        <v>543</v>
      </c>
      <c r="C4821" s="28" t="s">
        <v>3136</v>
      </c>
      <c r="D4821" s="29">
        <v>2021</v>
      </c>
      <c r="E4821" s="20"/>
      <c r="F4821" s="8">
        <v>1</v>
      </c>
      <c r="G4821" s="8">
        <v>5</v>
      </c>
      <c r="H4821" s="8">
        <v>19</v>
      </c>
    </row>
    <row r="4822" spans="1:8" s="17" customFormat="1" ht="28.5" hidden="1" customHeight="1" outlineLevel="1" x14ac:dyDescent="0.25">
      <c r="A4822" s="67">
        <v>9284</v>
      </c>
      <c r="B4822" s="8" t="s">
        <v>543</v>
      </c>
      <c r="C4822" s="28" t="s">
        <v>2399</v>
      </c>
      <c r="D4822" s="29">
        <v>2021</v>
      </c>
      <c r="E4822" s="20"/>
      <c r="F4822" s="8">
        <v>1</v>
      </c>
      <c r="G4822" s="8">
        <v>5</v>
      </c>
      <c r="H4822" s="8">
        <v>21</v>
      </c>
    </row>
    <row r="4823" spans="1:8" s="17" customFormat="1" ht="28.5" hidden="1" customHeight="1" outlineLevel="1" x14ac:dyDescent="0.25">
      <c r="A4823" s="67">
        <v>10143</v>
      </c>
      <c r="B4823" s="8" t="s">
        <v>543</v>
      </c>
      <c r="C4823" s="28" t="s">
        <v>3137</v>
      </c>
      <c r="D4823" s="29">
        <v>2021</v>
      </c>
      <c r="E4823" s="20"/>
      <c r="F4823" s="8">
        <v>1</v>
      </c>
      <c r="G4823" s="8">
        <v>5</v>
      </c>
      <c r="H4823" s="8">
        <v>22</v>
      </c>
    </row>
    <row r="4824" spans="1:8" s="17" customFormat="1" ht="28.5" hidden="1" customHeight="1" outlineLevel="1" x14ac:dyDescent="0.25">
      <c r="A4824" s="67">
        <v>10177</v>
      </c>
      <c r="B4824" s="8" t="s">
        <v>543</v>
      </c>
      <c r="C4824" s="28" t="s">
        <v>3138</v>
      </c>
      <c r="D4824" s="29">
        <v>2021</v>
      </c>
      <c r="E4824" s="20"/>
      <c r="F4824" s="8">
        <v>1</v>
      </c>
      <c r="G4824" s="8">
        <v>5</v>
      </c>
      <c r="H4824" s="8">
        <v>22</v>
      </c>
    </row>
    <row r="4825" spans="1:8" s="17" customFormat="1" ht="28.5" hidden="1" customHeight="1" outlineLevel="1" x14ac:dyDescent="0.25">
      <c r="A4825" s="66">
        <v>360</v>
      </c>
      <c r="B4825" s="8" t="s">
        <v>543</v>
      </c>
      <c r="C4825" s="28" t="s">
        <v>2415</v>
      </c>
      <c r="D4825" s="29">
        <v>2021</v>
      </c>
      <c r="E4825" s="20"/>
      <c r="F4825" s="8">
        <v>1</v>
      </c>
      <c r="G4825" s="8">
        <v>2</v>
      </c>
      <c r="H4825" s="8">
        <v>26</v>
      </c>
    </row>
    <row r="4826" spans="1:8" s="17" customFormat="1" ht="28.5" hidden="1" customHeight="1" outlineLevel="1" x14ac:dyDescent="0.25">
      <c r="A4826" s="66">
        <v>2062</v>
      </c>
      <c r="B4826" s="8" t="s">
        <v>543</v>
      </c>
      <c r="C4826" s="28" t="s">
        <v>3139</v>
      </c>
      <c r="D4826" s="29">
        <v>2021</v>
      </c>
      <c r="E4826" s="20"/>
      <c r="F4826" s="8">
        <v>1</v>
      </c>
      <c r="G4826" s="8">
        <v>5</v>
      </c>
      <c r="H4826" s="8">
        <v>18</v>
      </c>
    </row>
    <row r="4827" spans="1:8" s="17" customFormat="1" ht="28.5" hidden="1" customHeight="1" outlineLevel="1" x14ac:dyDescent="0.25">
      <c r="A4827" s="67">
        <v>9310</v>
      </c>
      <c r="B4827" s="8" t="s">
        <v>543</v>
      </c>
      <c r="C4827" s="28" t="s">
        <v>2417</v>
      </c>
      <c r="D4827" s="29">
        <v>2021</v>
      </c>
      <c r="E4827" s="20"/>
      <c r="F4827" s="8">
        <v>1</v>
      </c>
      <c r="G4827" s="8">
        <v>5</v>
      </c>
      <c r="H4827" s="8">
        <v>29</v>
      </c>
    </row>
    <row r="4828" spans="1:8" s="17" customFormat="1" ht="28.5" hidden="1" customHeight="1" outlineLevel="1" x14ac:dyDescent="0.25">
      <c r="A4828" s="20">
        <v>10906</v>
      </c>
      <c r="B4828" s="8" t="s">
        <v>543</v>
      </c>
      <c r="C4828" s="28" t="s">
        <v>3140</v>
      </c>
      <c r="D4828" s="29">
        <v>2021</v>
      </c>
      <c r="E4828" s="20"/>
      <c r="F4828" s="8">
        <v>21</v>
      </c>
      <c r="G4828" s="8">
        <v>144</v>
      </c>
      <c r="H4828" s="8">
        <v>376</v>
      </c>
    </row>
    <row r="4829" spans="1:8" s="17" customFormat="1" ht="28.5" hidden="1" customHeight="1" outlineLevel="1" x14ac:dyDescent="0.25">
      <c r="A4829" s="66">
        <v>2078</v>
      </c>
      <c r="B4829" s="8" t="s">
        <v>543</v>
      </c>
      <c r="C4829" s="28" t="s">
        <v>3141</v>
      </c>
      <c r="D4829" s="29">
        <v>2021</v>
      </c>
      <c r="E4829" s="20"/>
      <c r="F4829" s="8">
        <v>1</v>
      </c>
      <c r="G4829" s="8">
        <v>5</v>
      </c>
      <c r="H4829" s="8">
        <v>22</v>
      </c>
    </row>
    <row r="4830" spans="1:8" s="17" customFormat="1" ht="28.5" hidden="1" customHeight="1" outlineLevel="1" x14ac:dyDescent="0.25">
      <c r="A4830" s="66">
        <v>2095</v>
      </c>
      <c r="B4830" s="8" t="s">
        <v>543</v>
      </c>
      <c r="C4830" s="28" t="s">
        <v>3142</v>
      </c>
      <c r="D4830" s="29">
        <v>2021</v>
      </c>
      <c r="E4830" s="20"/>
      <c r="F4830" s="8">
        <v>1</v>
      </c>
      <c r="G4830" s="8">
        <v>5</v>
      </c>
      <c r="H4830" s="8">
        <v>18</v>
      </c>
    </row>
    <row r="4831" spans="1:8" s="17" customFormat="1" ht="28.5" hidden="1" customHeight="1" outlineLevel="1" x14ac:dyDescent="0.25">
      <c r="A4831" s="66">
        <v>2103</v>
      </c>
      <c r="B4831" s="8" t="s">
        <v>543</v>
      </c>
      <c r="C4831" s="28" t="s">
        <v>3143</v>
      </c>
      <c r="D4831" s="29">
        <v>2021</v>
      </c>
      <c r="E4831" s="20"/>
      <c r="F4831" s="8">
        <v>1</v>
      </c>
      <c r="G4831" s="8">
        <v>5</v>
      </c>
      <c r="H4831" s="8">
        <v>18</v>
      </c>
    </row>
    <row r="4832" spans="1:8" s="17" customFormat="1" ht="28.5" hidden="1" customHeight="1" outlineLevel="1" x14ac:dyDescent="0.25">
      <c r="A4832" s="66">
        <v>603</v>
      </c>
      <c r="B4832" s="8" t="s">
        <v>543</v>
      </c>
      <c r="C4832" s="28" t="s">
        <v>2433</v>
      </c>
      <c r="D4832" s="29">
        <v>2021</v>
      </c>
      <c r="E4832" s="20"/>
      <c r="F4832" s="8">
        <v>1</v>
      </c>
      <c r="G4832" s="8">
        <v>15</v>
      </c>
      <c r="H4832" s="8">
        <v>32</v>
      </c>
    </row>
    <row r="4833" spans="1:8" s="17" customFormat="1" ht="28.5" hidden="1" customHeight="1" outlineLevel="1" x14ac:dyDescent="0.25">
      <c r="A4833" s="67">
        <v>9401</v>
      </c>
      <c r="B4833" s="8" t="s">
        <v>543</v>
      </c>
      <c r="C4833" s="28" t="s">
        <v>2764</v>
      </c>
      <c r="D4833" s="29">
        <v>2021</v>
      </c>
      <c r="E4833" s="20"/>
      <c r="F4833" s="8">
        <v>1</v>
      </c>
      <c r="G4833" s="8">
        <v>15</v>
      </c>
      <c r="H4833" s="8">
        <v>23</v>
      </c>
    </row>
    <row r="4834" spans="1:8" s="17" customFormat="1" ht="28.5" hidden="1" customHeight="1" outlineLevel="1" x14ac:dyDescent="0.25">
      <c r="A4834" s="67">
        <v>10217</v>
      </c>
      <c r="B4834" s="8" t="s">
        <v>543</v>
      </c>
      <c r="C4834" s="28" t="s">
        <v>3144</v>
      </c>
      <c r="D4834" s="29">
        <v>2021</v>
      </c>
      <c r="E4834" s="20"/>
      <c r="F4834" s="8">
        <v>1</v>
      </c>
      <c r="G4834" s="8">
        <v>5</v>
      </c>
      <c r="H4834" s="8">
        <v>25</v>
      </c>
    </row>
    <row r="4835" spans="1:8" s="17" customFormat="1" ht="28.5" hidden="1" customHeight="1" outlineLevel="1" x14ac:dyDescent="0.25">
      <c r="A4835" s="67">
        <v>10145</v>
      </c>
      <c r="B4835" s="8" t="s">
        <v>543</v>
      </c>
      <c r="C4835" s="28" t="s">
        <v>3145</v>
      </c>
      <c r="D4835" s="29">
        <v>2021</v>
      </c>
      <c r="E4835" s="20"/>
      <c r="F4835" s="8">
        <v>1</v>
      </c>
      <c r="G4835" s="8">
        <v>5</v>
      </c>
      <c r="H4835" s="8">
        <v>30</v>
      </c>
    </row>
    <row r="4836" spans="1:8" s="17" customFormat="1" ht="28.5" hidden="1" customHeight="1" outlineLevel="1" x14ac:dyDescent="0.25">
      <c r="A4836" s="67">
        <v>10242</v>
      </c>
      <c r="B4836" s="8" t="s">
        <v>543</v>
      </c>
      <c r="C4836" s="28" t="s">
        <v>3146</v>
      </c>
      <c r="D4836" s="29">
        <v>2021</v>
      </c>
      <c r="E4836" s="20"/>
      <c r="F4836" s="8">
        <v>1</v>
      </c>
      <c r="G4836" s="8">
        <v>5</v>
      </c>
      <c r="H4836" s="8">
        <v>25</v>
      </c>
    </row>
    <row r="4837" spans="1:8" s="17" customFormat="1" ht="28.5" hidden="1" customHeight="1" outlineLevel="1" x14ac:dyDescent="0.25">
      <c r="A4837" s="67">
        <v>10196</v>
      </c>
      <c r="B4837" s="8" t="s">
        <v>543</v>
      </c>
      <c r="C4837" s="28" t="s">
        <v>3147</v>
      </c>
      <c r="D4837" s="29">
        <v>2021</v>
      </c>
      <c r="E4837" s="20"/>
      <c r="F4837" s="8">
        <v>1</v>
      </c>
      <c r="G4837" s="8">
        <v>5</v>
      </c>
      <c r="H4837" s="8">
        <v>25</v>
      </c>
    </row>
    <row r="4838" spans="1:8" s="17" customFormat="1" ht="28.5" hidden="1" customHeight="1" outlineLevel="1" x14ac:dyDescent="0.25">
      <c r="A4838" s="67">
        <v>9307</v>
      </c>
      <c r="B4838" s="8" t="s">
        <v>543</v>
      </c>
      <c r="C4838" s="28" t="s">
        <v>2475</v>
      </c>
      <c r="D4838" s="29">
        <v>2021</v>
      </c>
      <c r="E4838" s="20"/>
      <c r="F4838" s="8">
        <v>1</v>
      </c>
      <c r="G4838" s="8">
        <v>7</v>
      </c>
      <c r="H4838" s="8">
        <v>31</v>
      </c>
    </row>
    <row r="4839" spans="1:8" s="17" customFormat="1" ht="28.5" hidden="1" customHeight="1" outlineLevel="1" x14ac:dyDescent="0.25">
      <c r="A4839" s="67">
        <v>9632</v>
      </c>
      <c r="B4839" s="8" t="s">
        <v>543</v>
      </c>
      <c r="C4839" s="54" t="s">
        <v>2670</v>
      </c>
      <c r="D4839" s="29">
        <v>2021</v>
      </c>
      <c r="E4839" s="20"/>
      <c r="F4839" s="8">
        <v>4</v>
      </c>
      <c r="G4839" s="8">
        <v>60</v>
      </c>
      <c r="H4839" s="8">
        <v>123</v>
      </c>
    </row>
    <row r="4840" spans="1:8" s="17" customFormat="1" ht="28.5" hidden="1" customHeight="1" outlineLevel="1" x14ac:dyDescent="0.25">
      <c r="A4840" s="67">
        <v>9297</v>
      </c>
      <c r="B4840" s="8" t="s">
        <v>543</v>
      </c>
      <c r="C4840" s="28" t="s">
        <v>3148</v>
      </c>
      <c r="D4840" s="29">
        <v>2021</v>
      </c>
      <c r="E4840" s="20"/>
      <c r="F4840" s="8">
        <v>1</v>
      </c>
      <c r="G4840" s="8">
        <v>15</v>
      </c>
      <c r="H4840" s="8">
        <v>24</v>
      </c>
    </row>
    <row r="4841" spans="1:8" s="17" customFormat="1" ht="28.5" hidden="1" customHeight="1" outlineLevel="1" x14ac:dyDescent="0.25">
      <c r="A4841" s="67">
        <v>10334</v>
      </c>
      <c r="B4841" s="8" t="s">
        <v>543</v>
      </c>
      <c r="C4841" s="28" t="s">
        <v>3149</v>
      </c>
      <c r="D4841" s="29">
        <v>2021</v>
      </c>
      <c r="E4841" s="20"/>
      <c r="F4841" s="8">
        <v>18</v>
      </c>
      <c r="G4841" s="8">
        <v>215</v>
      </c>
      <c r="H4841" s="8">
        <v>260</v>
      </c>
    </row>
    <row r="4842" spans="1:8" s="17" customFormat="1" ht="28.5" hidden="1" customHeight="1" outlineLevel="1" x14ac:dyDescent="0.25">
      <c r="A4842" s="67">
        <v>9312</v>
      </c>
      <c r="B4842" s="8" t="s">
        <v>543</v>
      </c>
      <c r="C4842" s="28" t="s">
        <v>3150</v>
      </c>
      <c r="D4842" s="29">
        <v>2021</v>
      </c>
      <c r="E4842" s="20"/>
      <c r="F4842" s="8">
        <v>1</v>
      </c>
      <c r="G4842" s="8">
        <v>5</v>
      </c>
      <c r="H4842" s="8">
        <v>16</v>
      </c>
    </row>
    <row r="4843" spans="1:8" s="17" customFormat="1" ht="28.5" hidden="1" customHeight="1" outlineLevel="1" x14ac:dyDescent="0.25">
      <c r="A4843" s="67">
        <v>10257</v>
      </c>
      <c r="B4843" s="8" t="s">
        <v>543</v>
      </c>
      <c r="C4843" s="28" t="s">
        <v>3151</v>
      </c>
      <c r="D4843" s="29">
        <v>2021</v>
      </c>
      <c r="E4843" s="20"/>
      <c r="F4843" s="8">
        <v>1</v>
      </c>
      <c r="G4843" s="8">
        <v>2.4</v>
      </c>
      <c r="H4843" s="8">
        <v>17</v>
      </c>
    </row>
    <row r="4844" spans="1:8" s="17" customFormat="1" ht="28.5" hidden="1" customHeight="1" outlineLevel="1" x14ac:dyDescent="0.25">
      <c r="A4844" s="66">
        <v>2038</v>
      </c>
      <c r="B4844" s="8" t="s">
        <v>543</v>
      </c>
      <c r="C4844" s="28" t="s">
        <v>3152</v>
      </c>
      <c r="D4844" s="29">
        <v>2021</v>
      </c>
      <c r="E4844" s="20"/>
      <c r="F4844" s="8">
        <v>1</v>
      </c>
      <c r="G4844" s="8">
        <v>5</v>
      </c>
      <c r="H4844" s="8">
        <v>18</v>
      </c>
    </row>
    <row r="4845" spans="1:8" s="17" customFormat="1" ht="28.5" hidden="1" customHeight="1" outlineLevel="1" x14ac:dyDescent="0.25">
      <c r="A4845" s="67">
        <v>9306</v>
      </c>
      <c r="B4845" s="8" t="s">
        <v>543</v>
      </c>
      <c r="C4845" s="28" t="s">
        <v>3153</v>
      </c>
      <c r="D4845" s="29">
        <v>2021</v>
      </c>
      <c r="E4845" s="20"/>
      <c r="F4845" s="8">
        <v>1</v>
      </c>
      <c r="G4845" s="8">
        <v>15</v>
      </c>
      <c r="H4845" s="8">
        <v>15</v>
      </c>
    </row>
    <row r="4846" spans="1:8" s="17" customFormat="1" ht="28.5" hidden="1" customHeight="1" outlineLevel="1" x14ac:dyDescent="0.25">
      <c r="A4846" s="67">
        <v>10356</v>
      </c>
      <c r="B4846" s="8" t="s">
        <v>543</v>
      </c>
      <c r="C4846" s="28" t="s">
        <v>3154</v>
      </c>
      <c r="D4846" s="29">
        <v>2021</v>
      </c>
      <c r="E4846" s="20"/>
      <c r="F4846" s="8">
        <v>1</v>
      </c>
      <c r="G4846" s="8">
        <v>7</v>
      </c>
      <c r="H4846" s="8">
        <v>69.17667999999999</v>
      </c>
    </row>
    <row r="4847" spans="1:8" s="17" customFormat="1" ht="28.5" hidden="1" customHeight="1" outlineLevel="1" x14ac:dyDescent="0.25">
      <c r="A4847" s="67">
        <v>10369</v>
      </c>
      <c r="B4847" s="8" t="s">
        <v>543</v>
      </c>
      <c r="C4847" s="28" t="s">
        <v>3155</v>
      </c>
      <c r="D4847" s="29">
        <v>2021</v>
      </c>
      <c r="E4847" s="20"/>
      <c r="F4847" s="8">
        <v>1</v>
      </c>
      <c r="G4847" s="8">
        <v>5.5</v>
      </c>
      <c r="H4847" s="8">
        <v>84.379000000000005</v>
      </c>
    </row>
    <row r="4848" spans="1:8" s="17" customFormat="1" ht="28.5" hidden="1" customHeight="1" outlineLevel="1" x14ac:dyDescent="0.25">
      <c r="A4848" s="67">
        <v>9008</v>
      </c>
      <c r="B4848" s="8" t="s">
        <v>543</v>
      </c>
      <c r="C4848" s="28" t="s">
        <v>3156</v>
      </c>
      <c r="D4848" s="29">
        <v>2021</v>
      </c>
      <c r="E4848" s="20"/>
      <c r="F4848" s="8">
        <v>1</v>
      </c>
      <c r="G4848" s="8">
        <v>7</v>
      </c>
      <c r="H4848" s="8">
        <v>81.269240000000011</v>
      </c>
    </row>
    <row r="4849" spans="1:8" s="17" customFormat="1" ht="28.5" hidden="1" customHeight="1" outlineLevel="1" x14ac:dyDescent="0.25">
      <c r="A4849" s="67">
        <v>10347</v>
      </c>
      <c r="B4849" s="8" t="s">
        <v>543</v>
      </c>
      <c r="C4849" s="28" t="s">
        <v>3157</v>
      </c>
      <c r="D4849" s="29">
        <v>2021</v>
      </c>
      <c r="E4849" s="20"/>
      <c r="F4849" s="8">
        <v>1</v>
      </c>
      <c r="G4849" s="8">
        <v>5</v>
      </c>
      <c r="H4849" s="8">
        <v>83.935559999999995</v>
      </c>
    </row>
    <row r="4850" spans="1:8" s="17" customFormat="1" ht="28.5" hidden="1" customHeight="1" outlineLevel="1" x14ac:dyDescent="0.25">
      <c r="A4850" s="67">
        <v>10354</v>
      </c>
      <c r="B4850" s="8" t="s">
        <v>543</v>
      </c>
      <c r="C4850" s="28" t="s">
        <v>3158</v>
      </c>
      <c r="D4850" s="29">
        <v>2021</v>
      </c>
      <c r="E4850" s="20"/>
      <c r="F4850" s="8">
        <v>1</v>
      </c>
      <c r="G4850" s="8">
        <v>3</v>
      </c>
      <c r="H4850" s="8">
        <v>83.723889999999997</v>
      </c>
    </row>
    <row r="4851" spans="1:8" s="17" customFormat="1" ht="28.5" hidden="1" customHeight="1" outlineLevel="1" x14ac:dyDescent="0.25">
      <c r="A4851" s="67">
        <v>10372</v>
      </c>
      <c r="B4851" s="8" t="s">
        <v>543</v>
      </c>
      <c r="C4851" s="28" t="s">
        <v>3159</v>
      </c>
      <c r="D4851" s="29">
        <v>2021</v>
      </c>
      <c r="E4851" s="20"/>
      <c r="F4851" s="8">
        <v>1</v>
      </c>
      <c r="G4851" s="8">
        <v>5</v>
      </c>
      <c r="H4851" s="8">
        <v>22.147759999999998</v>
      </c>
    </row>
    <row r="4852" spans="1:8" s="17" customFormat="1" ht="28.5" hidden="1" customHeight="1" outlineLevel="1" x14ac:dyDescent="0.25">
      <c r="A4852" s="67">
        <v>9119</v>
      </c>
      <c r="B4852" s="8" t="s">
        <v>543</v>
      </c>
      <c r="C4852" s="28" t="s">
        <v>3160</v>
      </c>
      <c r="D4852" s="29">
        <v>2021</v>
      </c>
      <c r="E4852" s="20"/>
      <c r="F4852" s="8">
        <v>1</v>
      </c>
      <c r="G4852" s="8">
        <v>10</v>
      </c>
      <c r="H4852" s="8">
        <v>21.01276</v>
      </c>
    </row>
    <row r="4853" spans="1:8" s="17" customFormat="1" ht="28.5" hidden="1" customHeight="1" outlineLevel="1" x14ac:dyDescent="0.25">
      <c r="A4853" s="67">
        <v>10352</v>
      </c>
      <c r="B4853" s="8" t="s">
        <v>543</v>
      </c>
      <c r="C4853" s="28" t="s">
        <v>3161</v>
      </c>
      <c r="D4853" s="29">
        <v>2021</v>
      </c>
      <c r="E4853" s="20"/>
      <c r="F4853" s="8">
        <v>1</v>
      </c>
      <c r="G4853" s="8">
        <v>7</v>
      </c>
      <c r="H4853" s="8">
        <v>20.44426</v>
      </c>
    </row>
    <row r="4854" spans="1:8" s="17" customFormat="1" ht="28.5" hidden="1" customHeight="1" outlineLevel="1" x14ac:dyDescent="0.25">
      <c r="A4854" s="67">
        <v>10364</v>
      </c>
      <c r="B4854" s="8" t="s">
        <v>543</v>
      </c>
      <c r="C4854" s="28" t="s">
        <v>3162</v>
      </c>
      <c r="D4854" s="29">
        <v>2021</v>
      </c>
      <c r="E4854" s="20"/>
      <c r="F4854" s="8">
        <v>1</v>
      </c>
      <c r="G4854" s="8">
        <v>7</v>
      </c>
      <c r="H4854" s="8">
        <v>18.248699999999999</v>
      </c>
    </row>
    <row r="4855" spans="1:8" s="17" customFormat="1" ht="28.5" hidden="1" customHeight="1" outlineLevel="1" x14ac:dyDescent="0.25">
      <c r="A4855" s="67">
        <v>10365</v>
      </c>
      <c r="B4855" s="8" t="s">
        <v>543</v>
      </c>
      <c r="C4855" s="28" t="s">
        <v>3163</v>
      </c>
      <c r="D4855" s="29">
        <v>2021</v>
      </c>
      <c r="E4855" s="20"/>
      <c r="F4855" s="8">
        <v>1</v>
      </c>
      <c r="G4855" s="8">
        <v>6</v>
      </c>
      <c r="H4855" s="8">
        <v>22.434169999999998</v>
      </c>
    </row>
    <row r="4856" spans="1:8" s="17" customFormat="1" ht="28.5" hidden="1" customHeight="1" outlineLevel="1" x14ac:dyDescent="0.25">
      <c r="A4856" s="67">
        <v>10362</v>
      </c>
      <c r="B4856" s="8" t="s">
        <v>543</v>
      </c>
      <c r="C4856" s="28" t="s">
        <v>3164</v>
      </c>
      <c r="D4856" s="29">
        <v>2021</v>
      </c>
      <c r="E4856" s="20"/>
      <c r="F4856" s="8">
        <v>1</v>
      </c>
      <c r="G4856" s="8">
        <v>11</v>
      </c>
      <c r="H4856" s="8">
        <v>18.24023</v>
      </c>
    </row>
    <row r="4857" spans="1:8" s="17" customFormat="1" ht="28.5" hidden="1" customHeight="1" outlineLevel="1" x14ac:dyDescent="0.25">
      <c r="A4857" s="67">
        <v>10357</v>
      </c>
      <c r="B4857" s="8" t="s">
        <v>543</v>
      </c>
      <c r="C4857" s="28" t="s">
        <v>3165</v>
      </c>
      <c r="D4857" s="29">
        <v>2021</v>
      </c>
      <c r="E4857" s="20"/>
      <c r="F4857" s="8">
        <v>1</v>
      </c>
      <c r="G4857" s="8">
        <v>7</v>
      </c>
      <c r="H4857" s="8">
        <v>28.114189999999997</v>
      </c>
    </row>
    <row r="4858" spans="1:8" s="17" customFormat="1" ht="28.5" hidden="1" customHeight="1" outlineLevel="1" x14ac:dyDescent="0.25">
      <c r="A4858" s="67">
        <v>10350</v>
      </c>
      <c r="B4858" s="8" t="s">
        <v>543</v>
      </c>
      <c r="C4858" s="28" t="s">
        <v>3166</v>
      </c>
      <c r="D4858" s="29">
        <v>2021</v>
      </c>
      <c r="E4858" s="20"/>
      <c r="F4858" s="8">
        <v>1</v>
      </c>
      <c r="G4858" s="8">
        <v>7</v>
      </c>
      <c r="H4858" s="8">
        <v>18.506430000000002</v>
      </c>
    </row>
    <row r="4859" spans="1:8" s="17" customFormat="1" ht="28.5" hidden="1" customHeight="1" outlineLevel="1" x14ac:dyDescent="0.25">
      <c r="A4859" s="67">
        <v>10376</v>
      </c>
      <c r="B4859" s="8" t="s">
        <v>543</v>
      </c>
      <c r="C4859" s="28" t="s">
        <v>3167</v>
      </c>
      <c r="D4859" s="29">
        <v>2021</v>
      </c>
      <c r="E4859" s="20"/>
      <c r="F4859" s="8">
        <v>1</v>
      </c>
      <c r="G4859" s="8">
        <v>7</v>
      </c>
      <c r="H4859" s="8">
        <v>18.38345</v>
      </c>
    </row>
    <row r="4860" spans="1:8" s="17" customFormat="1" ht="28.5" hidden="1" customHeight="1" outlineLevel="1" x14ac:dyDescent="0.25">
      <c r="A4860" s="67">
        <v>10358</v>
      </c>
      <c r="B4860" s="8" t="s">
        <v>543</v>
      </c>
      <c r="C4860" s="28" t="s">
        <v>3168</v>
      </c>
      <c r="D4860" s="29">
        <v>2021</v>
      </c>
      <c r="E4860" s="20"/>
      <c r="F4860" s="8">
        <v>1</v>
      </c>
      <c r="G4860" s="8">
        <v>2</v>
      </c>
      <c r="H4860" s="8">
        <v>22.743380000000002</v>
      </c>
    </row>
    <row r="4861" spans="1:8" s="17" customFormat="1" ht="28.5" hidden="1" customHeight="1" outlineLevel="1" x14ac:dyDescent="0.25">
      <c r="A4861" s="67">
        <v>9002</v>
      </c>
      <c r="B4861" s="8" t="s">
        <v>543</v>
      </c>
      <c r="C4861" s="28" t="s">
        <v>3169</v>
      </c>
      <c r="D4861" s="29">
        <v>2021</v>
      </c>
      <c r="E4861" s="20"/>
      <c r="F4861" s="8">
        <v>1</v>
      </c>
      <c r="G4861" s="8">
        <v>7</v>
      </c>
      <c r="H4861" s="8">
        <v>19.604099999999999</v>
      </c>
    </row>
    <row r="4862" spans="1:8" s="17" customFormat="1" ht="28.5" hidden="1" customHeight="1" outlineLevel="1" x14ac:dyDescent="0.25">
      <c r="A4862" s="67">
        <v>10360</v>
      </c>
      <c r="B4862" s="8" t="s">
        <v>543</v>
      </c>
      <c r="C4862" s="28" t="s">
        <v>3170</v>
      </c>
      <c r="D4862" s="29">
        <v>2021</v>
      </c>
      <c r="E4862" s="20"/>
      <c r="F4862" s="8">
        <v>1</v>
      </c>
      <c r="G4862" s="8">
        <v>6</v>
      </c>
      <c r="H4862" s="8">
        <v>21.721830000000001</v>
      </c>
    </row>
    <row r="4863" spans="1:8" s="17" customFormat="1" ht="28.5" hidden="1" customHeight="1" outlineLevel="1" x14ac:dyDescent="0.25">
      <c r="A4863" s="67">
        <v>10346</v>
      </c>
      <c r="B4863" s="8" t="s">
        <v>543</v>
      </c>
      <c r="C4863" s="28" t="s">
        <v>3171</v>
      </c>
      <c r="D4863" s="29">
        <v>2021</v>
      </c>
      <c r="E4863" s="20"/>
      <c r="F4863" s="8">
        <v>1</v>
      </c>
      <c r="G4863" s="8">
        <v>5</v>
      </c>
      <c r="H4863" s="8">
        <v>20.234189999999998</v>
      </c>
    </row>
    <row r="4864" spans="1:8" s="17" customFormat="1" ht="28.5" hidden="1" customHeight="1" outlineLevel="1" x14ac:dyDescent="0.25">
      <c r="A4864" s="67">
        <v>9123</v>
      </c>
      <c r="B4864" s="8" t="s">
        <v>543</v>
      </c>
      <c r="C4864" s="28" t="s">
        <v>3172</v>
      </c>
      <c r="D4864" s="29">
        <v>2021</v>
      </c>
      <c r="E4864" s="20"/>
      <c r="F4864" s="8">
        <v>1</v>
      </c>
      <c r="G4864" s="8">
        <v>7</v>
      </c>
      <c r="H4864" s="8">
        <v>18.38354</v>
      </c>
    </row>
    <row r="4865" spans="1:8" s="17" customFormat="1" ht="28.5" hidden="1" customHeight="1" outlineLevel="1" x14ac:dyDescent="0.25">
      <c r="A4865" s="67">
        <v>10375</v>
      </c>
      <c r="B4865" s="8" t="s">
        <v>543</v>
      </c>
      <c r="C4865" s="28" t="s">
        <v>3173</v>
      </c>
      <c r="D4865" s="29">
        <v>2021</v>
      </c>
      <c r="E4865" s="20"/>
      <c r="F4865" s="8">
        <v>1</v>
      </c>
      <c r="G4865" s="8">
        <v>7</v>
      </c>
      <c r="H4865" s="8">
        <v>18.97476</v>
      </c>
    </row>
    <row r="4866" spans="1:8" s="17" customFormat="1" ht="28.5" hidden="1" customHeight="1" outlineLevel="1" x14ac:dyDescent="0.25">
      <c r="A4866" s="67">
        <v>9114</v>
      </c>
      <c r="B4866" s="8" t="s">
        <v>543</v>
      </c>
      <c r="C4866" s="28" t="s">
        <v>3174</v>
      </c>
      <c r="D4866" s="29">
        <v>2021</v>
      </c>
      <c r="E4866" s="20"/>
      <c r="F4866" s="8">
        <v>1</v>
      </c>
      <c r="G4866" s="8">
        <v>7</v>
      </c>
      <c r="H4866" s="8">
        <v>17.653410000000001</v>
      </c>
    </row>
    <row r="4867" spans="1:8" s="17" customFormat="1" ht="28.5" hidden="1" customHeight="1" outlineLevel="1" x14ac:dyDescent="0.25">
      <c r="A4867" s="67">
        <v>9115</v>
      </c>
      <c r="B4867" s="8" t="s">
        <v>543</v>
      </c>
      <c r="C4867" s="28" t="s">
        <v>3175</v>
      </c>
      <c r="D4867" s="29">
        <v>2021</v>
      </c>
      <c r="E4867" s="20"/>
      <c r="F4867" s="8">
        <v>1</v>
      </c>
      <c r="G4867" s="8">
        <v>15</v>
      </c>
      <c r="H4867" s="8">
        <v>17.676650000000002</v>
      </c>
    </row>
    <row r="4868" spans="1:8" s="17" customFormat="1" ht="28.5" hidden="1" customHeight="1" outlineLevel="1" x14ac:dyDescent="0.25">
      <c r="A4868" s="67">
        <v>9040</v>
      </c>
      <c r="B4868" s="8" t="s">
        <v>543</v>
      </c>
      <c r="C4868" s="28" t="s">
        <v>3176</v>
      </c>
      <c r="D4868" s="29">
        <v>2021</v>
      </c>
      <c r="E4868" s="20"/>
      <c r="F4868" s="8">
        <v>1</v>
      </c>
      <c r="G4868" s="8">
        <v>6</v>
      </c>
      <c r="H4868" s="8">
        <v>20.730040000000002</v>
      </c>
    </row>
    <row r="4869" spans="1:8" s="17" customFormat="1" ht="28.5" hidden="1" customHeight="1" outlineLevel="1" x14ac:dyDescent="0.25">
      <c r="A4869" s="67">
        <v>9055</v>
      </c>
      <c r="B4869" s="8" t="s">
        <v>543</v>
      </c>
      <c r="C4869" s="28" t="s">
        <v>3177</v>
      </c>
      <c r="D4869" s="29">
        <v>2021</v>
      </c>
      <c r="E4869" s="20"/>
      <c r="F4869" s="8">
        <v>1</v>
      </c>
      <c r="G4869" s="8">
        <v>5</v>
      </c>
      <c r="H4869" s="8">
        <v>17.960380000000001</v>
      </c>
    </row>
    <row r="4870" spans="1:8" s="17" customFormat="1" ht="28.5" hidden="1" customHeight="1" outlineLevel="1" x14ac:dyDescent="0.25">
      <c r="A4870" s="67">
        <v>9056</v>
      </c>
      <c r="B4870" s="8" t="s">
        <v>543</v>
      </c>
      <c r="C4870" s="28" t="s">
        <v>3178</v>
      </c>
      <c r="D4870" s="29">
        <v>2021</v>
      </c>
      <c r="E4870" s="20"/>
      <c r="F4870" s="8">
        <v>1</v>
      </c>
      <c r="G4870" s="8">
        <v>10</v>
      </c>
      <c r="H4870" s="8">
        <v>17.783930000000002</v>
      </c>
    </row>
    <row r="4871" spans="1:8" s="17" customFormat="1" ht="28.5" hidden="1" customHeight="1" outlineLevel="1" x14ac:dyDescent="0.25">
      <c r="A4871" s="66">
        <v>471</v>
      </c>
      <c r="B4871" s="8" t="s">
        <v>543</v>
      </c>
      <c r="C4871" s="28" t="s">
        <v>3179</v>
      </c>
      <c r="D4871" s="29">
        <v>2021</v>
      </c>
      <c r="E4871" s="20"/>
      <c r="F4871" s="8">
        <v>1</v>
      </c>
      <c r="G4871" s="8">
        <v>7</v>
      </c>
      <c r="H4871" s="8">
        <v>49</v>
      </c>
    </row>
    <row r="4872" spans="1:8" s="17" customFormat="1" ht="28.5" hidden="1" customHeight="1" outlineLevel="1" x14ac:dyDescent="0.25">
      <c r="A4872" s="67">
        <v>9043</v>
      </c>
      <c r="B4872" s="8" t="s">
        <v>543</v>
      </c>
      <c r="C4872" s="28" t="s">
        <v>3180</v>
      </c>
      <c r="D4872" s="29">
        <v>2021</v>
      </c>
      <c r="E4872" s="20"/>
      <c r="F4872" s="8">
        <v>1</v>
      </c>
      <c r="G4872" s="8">
        <v>5</v>
      </c>
      <c r="H4872" s="8">
        <v>17.61345</v>
      </c>
    </row>
    <row r="4873" spans="1:8" s="17" customFormat="1" ht="28.5" hidden="1" customHeight="1" outlineLevel="1" x14ac:dyDescent="0.25">
      <c r="A4873" s="67">
        <v>9042</v>
      </c>
      <c r="B4873" s="8" t="s">
        <v>543</v>
      </c>
      <c r="C4873" s="28" t="s">
        <v>3181</v>
      </c>
      <c r="D4873" s="29">
        <v>2021</v>
      </c>
      <c r="E4873" s="20"/>
      <c r="F4873" s="8">
        <v>1</v>
      </c>
      <c r="G4873" s="8">
        <v>5</v>
      </c>
      <c r="H4873" s="8">
        <v>18.2529</v>
      </c>
    </row>
    <row r="4874" spans="1:8" s="17" customFormat="1" ht="28.5" hidden="1" customHeight="1" outlineLevel="1" x14ac:dyDescent="0.25">
      <c r="A4874" s="67">
        <v>9038</v>
      </c>
      <c r="B4874" s="8" t="s">
        <v>543</v>
      </c>
      <c r="C4874" s="28" t="s">
        <v>3182</v>
      </c>
      <c r="D4874" s="29">
        <v>2021</v>
      </c>
      <c r="E4874" s="20"/>
      <c r="F4874" s="8">
        <v>1</v>
      </c>
      <c r="G4874" s="8">
        <v>5</v>
      </c>
      <c r="H4874" s="8">
        <v>17.597270000000002</v>
      </c>
    </row>
    <row r="4875" spans="1:8" s="17" customFormat="1" ht="28.5" hidden="1" customHeight="1" outlineLevel="1" x14ac:dyDescent="0.25">
      <c r="A4875" s="67">
        <v>9037</v>
      </c>
      <c r="B4875" s="8" t="s">
        <v>543</v>
      </c>
      <c r="C4875" s="28" t="s">
        <v>3183</v>
      </c>
      <c r="D4875" s="29">
        <v>2021</v>
      </c>
      <c r="E4875" s="20"/>
      <c r="F4875" s="8">
        <v>1</v>
      </c>
      <c r="G4875" s="8">
        <v>5</v>
      </c>
      <c r="H4875" s="8">
        <v>17.629090000000001</v>
      </c>
    </row>
    <row r="4876" spans="1:8" s="17" customFormat="1" ht="28.5" hidden="1" customHeight="1" outlineLevel="1" x14ac:dyDescent="0.25">
      <c r="A4876" s="67">
        <v>9054</v>
      </c>
      <c r="B4876" s="8" t="s">
        <v>543</v>
      </c>
      <c r="C4876" s="28" t="s">
        <v>3184</v>
      </c>
      <c r="D4876" s="29">
        <v>2021</v>
      </c>
      <c r="E4876" s="20"/>
      <c r="F4876" s="8">
        <v>1</v>
      </c>
      <c r="G4876" s="8">
        <v>8</v>
      </c>
      <c r="H4876" s="8">
        <v>23.967290000000002</v>
      </c>
    </row>
    <row r="4877" spans="1:8" s="17" customFormat="1" ht="28.5" hidden="1" customHeight="1" outlineLevel="1" x14ac:dyDescent="0.25">
      <c r="A4877" s="67">
        <v>9053</v>
      </c>
      <c r="B4877" s="8" t="s">
        <v>543</v>
      </c>
      <c r="C4877" s="28" t="s">
        <v>3185</v>
      </c>
      <c r="D4877" s="29">
        <v>2021</v>
      </c>
      <c r="E4877" s="20"/>
      <c r="F4877" s="8">
        <v>1</v>
      </c>
      <c r="G4877" s="8">
        <v>15</v>
      </c>
      <c r="H4877" s="8">
        <v>19.532439999999998</v>
      </c>
    </row>
    <row r="4878" spans="1:8" s="17" customFormat="1" ht="28.5" hidden="1" customHeight="1" outlineLevel="1" x14ac:dyDescent="0.25">
      <c r="A4878" s="67">
        <v>9943</v>
      </c>
      <c r="B4878" s="8" t="s">
        <v>543</v>
      </c>
      <c r="C4878" s="28" t="s">
        <v>3186</v>
      </c>
      <c r="D4878" s="29">
        <v>2021</v>
      </c>
      <c r="E4878" s="20"/>
      <c r="F4878" s="8">
        <v>1</v>
      </c>
      <c r="G4878" s="8">
        <v>15</v>
      </c>
      <c r="H4878" s="8">
        <v>35.790219999999998</v>
      </c>
    </row>
    <row r="4879" spans="1:8" s="17" customFormat="1" ht="28.5" hidden="1" customHeight="1" outlineLevel="1" x14ac:dyDescent="0.25">
      <c r="A4879" s="66">
        <v>1478</v>
      </c>
      <c r="B4879" s="8" t="s">
        <v>543</v>
      </c>
      <c r="C4879" s="28" t="s">
        <v>2522</v>
      </c>
      <c r="D4879" s="29">
        <v>2021</v>
      </c>
      <c r="E4879" s="20"/>
      <c r="F4879" s="8">
        <v>1</v>
      </c>
      <c r="G4879" s="8">
        <v>5</v>
      </c>
      <c r="H4879" s="8">
        <v>18.952580000000001</v>
      </c>
    </row>
    <row r="4880" spans="1:8" s="17" customFormat="1" ht="28.5" hidden="1" customHeight="1" outlineLevel="1" x14ac:dyDescent="0.25">
      <c r="A4880" s="66">
        <v>1628</v>
      </c>
      <c r="B4880" s="8" t="s">
        <v>543</v>
      </c>
      <c r="C4880" s="28" t="s">
        <v>3187</v>
      </c>
      <c r="D4880" s="29">
        <v>2021</v>
      </c>
      <c r="E4880" s="20"/>
      <c r="F4880" s="8">
        <v>1</v>
      </c>
      <c r="G4880" s="8">
        <v>10</v>
      </c>
      <c r="H4880" s="8">
        <v>80.848159999999993</v>
      </c>
    </row>
    <row r="4881" spans="1:8" s="17" customFormat="1" ht="28.5" hidden="1" customHeight="1" outlineLevel="1" x14ac:dyDescent="0.25">
      <c r="A4881" s="67">
        <v>9919</v>
      </c>
      <c r="B4881" s="8" t="s">
        <v>543</v>
      </c>
      <c r="C4881" s="28" t="s">
        <v>3188</v>
      </c>
      <c r="D4881" s="29">
        <v>2021</v>
      </c>
      <c r="E4881" s="20"/>
      <c r="F4881" s="8">
        <v>1</v>
      </c>
      <c r="G4881" s="8">
        <v>10</v>
      </c>
      <c r="H4881" s="8">
        <v>67.218119999999999</v>
      </c>
    </row>
    <row r="4882" spans="1:8" s="17" customFormat="1" ht="28.5" hidden="1" customHeight="1" outlineLevel="1" x14ac:dyDescent="0.25">
      <c r="A4882" s="67">
        <v>9930</v>
      </c>
      <c r="B4882" s="8" t="s">
        <v>543</v>
      </c>
      <c r="C4882" s="28" t="s">
        <v>3189</v>
      </c>
      <c r="D4882" s="29">
        <v>2021</v>
      </c>
      <c r="E4882" s="20"/>
      <c r="F4882" s="8">
        <v>1</v>
      </c>
      <c r="G4882" s="8">
        <v>5</v>
      </c>
      <c r="H4882" s="8">
        <v>78.360110000000006</v>
      </c>
    </row>
    <row r="4883" spans="1:8" s="17" customFormat="1" ht="28.5" hidden="1" customHeight="1" outlineLevel="1" x14ac:dyDescent="0.25">
      <c r="A4883" s="67">
        <v>9914</v>
      </c>
      <c r="B4883" s="8" t="s">
        <v>543</v>
      </c>
      <c r="C4883" s="28" t="s">
        <v>3190</v>
      </c>
      <c r="D4883" s="29">
        <v>2021</v>
      </c>
      <c r="E4883" s="20"/>
      <c r="F4883" s="8">
        <v>1</v>
      </c>
      <c r="G4883" s="8">
        <v>15</v>
      </c>
      <c r="H4883" s="8">
        <v>56.280889999999999</v>
      </c>
    </row>
    <row r="4884" spans="1:8" s="17" customFormat="1" ht="28.5" hidden="1" customHeight="1" outlineLevel="1" x14ac:dyDescent="0.25">
      <c r="A4884" s="67">
        <v>9917</v>
      </c>
      <c r="B4884" s="8" t="s">
        <v>543</v>
      </c>
      <c r="C4884" s="28" t="s">
        <v>3191</v>
      </c>
      <c r="D4884" s="29">
        <v>2021</v>
      </c>
      <c r="E4884" s="20"/>
      <c r="F4884" s="8">
        <v>1</v>
      </c>
      <c r="G4884" s="8">
        <v>15</v>
      </c>
      <c r="H4884" s="8">
        <v>60.035049999999998</v>
      </c>
    </row>
    <row r="4885" spans="1:8" s="17" customFormat="1" ht="28.5" hidden="1" customHeight="1" outlineLevel="1" x14ac:dyDescent="0.25">
      <c r="A4885" s="66">
        <v>1596</v>
      </c>
      <c r="B4885" s="8" t="s">
        <v>543</v>
      </c>
      <c r="C4885" s="28" t="s">
        <v>3192</v>
      </c>
      <c r="D4885" s="29">
        <v>2021</v>
      </c>
      <c r="E4885" s="20"/>
      <c r="F4885" s="8">
        <v>1</v>
      </c>
      <c r="G4885" s="8">
        <v>5</v>
      </c>
      <c r="H4885" s="8">
        <v>60.98836</v>
      </c>
    </row>
    <row r="4886" spans="1:8" s="17" customFormat="1" ht="28.5" hidden="1" customHeight="1" outlineLevel="1" x14ac:dyDescent="0.25">
      <c r="A4886" s="67">
        <v>9942</v>
      </c>
      <c r="B4886" s="8" t="s">
        <v>543</v>
      </c>
      <c r="C4886" s="28" t="s">
        <v>3193</v>
      </c>
      <c r="D4886" s="29">
        <v>2021</v>
      </c>
      <c r="E4886" s="20"/>
      <c r="F4886" s="8">
        <v>1</v>
      </c>
      <c r="G4886" s="8">
        <v>10</v>
      </c>
      <c r="H4886" s="8">
        <v>65.955609999999993</v>
      </c>
    </row>
    <row r="4887" spans="1:8" s="17" customFormat="1" ht="28.5" hidden="1" customHeight="1" outlineLevel="1" x14ac:dyDescent="0.25">
      <c r="A4887" s="67">
        <v>9905</v>
      </c>
      <c r="B4887" s="8" t="s">
        <v>543</v>
      </c>
      <c r="C4887" s="28" t="s">
        <v>3194</v>
      </c>
      <c r="D4887" s="29">
        <v>2021</v>
      </c>
      <c r="E4887" s="20"/>
      <c r="F4887" s="8">
        <v>2</v>
      </c>
      <c r="G4887" s="8">
        <v>10</v>
      </c>
      <c r="H4887" s="8">
        <v>93.110560000000007</v>
      </c>
    </row>
    <row r="4888" spans="1:8" s="17" customFormat="1" ht="28.5" hidden="1" customHeight="1" outlineLevel="1" x14ac:dyDescent="0.25">
      <c r="A4888" s="66">
        <v>1021</v>
      </c>
      <c r="B4888" s="8" t="s">
        <v>543</v>
      </c>
      <c r="C4888" s="28" t="s">
        <v>3195</v>
      </c>
      <c r="D4888" s="29">
        <v>2021</v>
      </c>
      <c r="E4888" s="20"/>
      <c r="F4888" s="8">
        <v>1</v>
      </c>
      <c r="G4888" s="8">
        <v>10</v>
      </c>
      <c r="H4888" s="8">
        <v>38.539340000000003</v>
      </c>
    </row>
    <row r="4889" spans="1:8" s="17" customFormat="1" ht="28.5" hidden="1" customHeight="1" outlineLevel="1" x14ac:dyDescent="0.25">
      <c r="A4889" s="67">
        <v>9637</v>
      </c>
      <c r="B4889" s="8" t="s">
        <v>543</v>
      </c>
      <c r="C4889" s="28" t="s">
        <v>3196</v>
      </c>
      <c r="D4889" s="29">
        <v>2021</v>
      </c>
      <c r="E4889" s="20"/>
      <c r="F4889" s="8">
        <v>1</v>
      </c>
      <c r="G4889" s="8">
        <v>8</v>
      </c>
      <c r="H4889" s="8">
        <v>39.632860000000001</v>
      </c>
    </row>
    <row r="4890" spans="1:8" s="17" customFormat="1" ht="28.5" hidden="1" customHeight="1" outlineLevel="1" x14ac:dyDescent="0.25">
      <c r="A4890" s="20">
        <v>2240</v>
      </c>
      <c r="B4890" s="8" t="s">
        <v>543</v>
      </c>
      <c r="C4890" s="28" t="s">
        <v>3197</v>
      </c>
      <c r="D4890" s="29">
        <v>2021</v>
      </c>
      <c r="E4890" s="20"/>
      <c r="F4890" s="8">
        <v>2</v>
      </c>
      <c r="G4890" s="8">
        <v>5</v>
      </c>
      <c r="H4890" s="8">
        <v>63.073794999999997</v>
      </c>
    </row>
    <row r="4891" spans="1:8" s="17" customFormat="1" ht="28.5" hidden="1" customHeight="1" outlineLevel="1" x14ac:dyDescent="0.25">
      <c r="A4891" s="67">
        <v>9893</v>
      </c>
      <c r="B4891" s="8" t="s">
        <v>543</v>
      </c>
      <c r="C4891" s="28" t="s">
        <v>3198</v>
      </c>
      <c r="D4891" s="29">
        <v>2021</v>
      </c>
      <c r="E4891" s="20"/>
      <c r="F4891" s="8">
        <v>2</v>
      </c>
      <c r="G4891" s="8">
        <v>10</v>
      </c>
      <c r="H4891" s="8">
        <v>56.448799999999999</v>
      </c>
    </row>
    <row r="4892" spans="1:8" s="17" customFormat="1" ht="28.5" hidden="1" customHeight="1" outlineLevel="1" x14ac:dyDescent="0.25">
      <c r="A4892" s="67">
        <v>9979</v>
      </c>
      <c r="B4892" s="8" t="s">
        <v>543</v>
      </c>
      <c r="C4892" s="28" t="s">
        <v>3199</v>
      </c>
      <c r="D4892" s="29">
        <v>2021</v>
      </c>
      <c r="E4892" s="20"/>
      <c r="F4892" s="8">
        <v>1</v>
      </c>
      <c r="G4892" s="8">
        <v>10</v>
      </c>
      <c r="H4892" s="8">
        <v>47.454560000000001</v>
      </c>
    </row>
    <row r="4893" spans="1:8" s="17" customFormat="1" ht="28.5" hidden="1" customHeight="1" outlineLevel="1" x14ac:dyDescent="0.25">
      <c r="A4893" s="20">
        <v>2380</v>
      </c>
      <c r="B4893" s="8" t="s">
        <v>543</v>
      </c>
      <c r="C4893" s="28" t="s">
        <v>3200</v>
      </c>
      <c r="D4893" s="29">
        <v>2021</v>
      </c>
      <c r="E4893" s="20"/>
      <c r="F4893" s="8">
        <v>1</v>
      </c>
      <c r="G4893" s="8">
        <v>9</v>
      </c>
      <c r="H4893" s="8">
        <v>24.664390000000001</v>
      </c>
    </row>
    <row r="4894" spans="1:8" s="17" customFormat="1" ht="28.5" hidden="1" customHeight="1" outlineLevel="1" x14ac:dyDescent="0.25">
      <c r="A4894" s="66">
        <v>1589</v>
      </c>
      <c r="B4894" s="8" t="s">
        <v>543</v>
      </c>
      <c r="C4894" s="28" t="s">
        <v>3201</v>
      </c>
      <c r="D4894" s="29">
        <v>2021</v>
      </c>
      <c r="E4894" s="20"/>
      <c r="F4894" s="8">
        <v>1</v>
      </c>
      <c r="G4894" s="8">
        <v>5</v>
      </c>
      <c r="H4894" s="8">
        <v>40.787570000000002</v>
      </c>
    </row>
    <row r="4895" spans="1:8" s="17" customFormat="1" ht="28.5" hidden="1" customHeight="1" outlineLevel="1" x14ac:dyDescent="0.25">
      <c r="A4895" s="67">
        <v>9913</v>
      </c>
      <c r="B4895" s="8" t="s">
        <v>543</v>
      </c>
      <c r="C4895" s="28" t="s">
        <v>3202</v>
      </c>
      <c r="D4895" s="29">
        <v>2021</v>
      </c>
      <c r="E4895" s="20"/>
      <c r="F4895" s="8">
        <v>1</v>
      </c>
      <c r="G4895" s="8">
        <v>5</v>
      </c>
      <c r="H4895" s="8">
        <v>40.788139999999999</v>
      </c>
    </row>
    <row r="4896" spans="1:8" s="17" customFormat="1" ht="28.5" hidden="1" customHeight="1" outlineLevel="1" x14ac:dyDescent="0.25">
      <c r="A4896" s="67">
        <v>9803</v>
      </c>
      <c r="B4896" s="8" t="s">
        <v>543</v>
      </c>
      <c r="C4896" s="28" t="s">
        <v>3203</v>
      </c>
      <c r="D4896" s="29">
        <v>2021</v>
      </c>
      <c r="E4896" s="20"/>
      <c r="F4896" s="8">
        <v>1</v>
      </c>
      <c r="G4896" s="8">
        <v>15</v>
      </c>
      <c r="H4896" s="8">
        <v>44.81494</v>
      </c>
    </row>
    <row r="4897" spans="1:8" s="17" customFormat="1" ht="28.5" hidden="1" customHeight="1" outlineLevel="1" x14ac:dyDescent="0.25">
      <c r="A4897" s="67">
        <v>9819</v>
      </c>
      <c r="B4897" s="8" t="s">
        <v>543</v>
      </c>
      <c r="C4897" s="28" t="s">
        <v>2555</v>
      </c>
      <c r="D4897" s="29">
        <v>2021</v>
      </c>
      <c r="E4897" s="20"/>
      <c r="F4897" s="8">
        <v>1</v>
      </c>
      <c r="G4897" s="8">
        <v>5</v>
      </c>
      <c r="H4897" s="8">
        <v>33.945300000000003</v>
      </c>
    </row>
    <row r="4898" spans="1:8" s="17" customFormat="1" ht="28.5" hidden="1" customHeight="1" outlineLevel="1" x14ac:dyDescent="0.25">
      <c r="A4898" s="67">
        <v>9819</v>
      </c>
      <c r="B4898" s="8" t="s">
        <v>543</v>
      </c>
      <c r="C4898" s="28" t="s">
        <v>2555</v>
      </c>
      <c r="D4898" s="29">
        <v>2021</v>
      </c>
      <c r="E4898" s="20"/>
      <c r="F4898" s="8">
        <v>1</v>
      </c>
      <c r="G4898" s="8">
        <v>5</v>
      </c>
      <c r="H4898" s="8">
        <v>33.945300000000003</v>
      </c>
    </row>
    <row r="4899" spans="1:8" s="17" customFormat="1" ht="28.5" hidden="1" customHeight="1" outlineLevel="1" x14ac:dyDescent="0.25">
      <c r="A4899" s="67">
        <v>9849</v>
      </c>
      <c r="B4899" s="8" t="s">
        <v>543</v>
      </c>
      <c r="C4899" s="28" t="s">
        <v>2561</v>
      </c>
      <c r="D4899" s="29">
        <v>2021</v>
      </c>
      <c r="E4899" s="20"/>
      <c r="F4899" s="8">
        <v>1</v>
      </c>
      <c r="G4899" s="8">
        <v>15</v>
      </c>
      <c r="H4899" s="8">
        <v>31.141369999999998</v>
      </c>
    </row>
    <row r="4900" spans="1:8" s="17" customFormat="1" ht="28.5" hidden="1" customHeight="1" outlineLevel="1" x14ac:dyDescent="0.25">
      <c r="A4900" s="67">
        <v>9922</v>
      </c>
      <c r="B4900" s="8" t="s">
        <v>543</v>
      </c>
      <c r="C4900" s="28" t="s">
        <v>3204</v>
      </c>
      <c r="D4900" s="29">
        <v>2021</v>
      </c>
      <c r="E4900" s="20"/>
      <c r="F4900" s="8">
        <v>1</v>
      </c>
      <c r="G4900" s="8">
        <v>10</v>
      </c>
      <c r="H4900" s="8">
        <v>79.351900000000001</v>
      </c>
    </row>
    <row r="4901" spans="1:8" s="17" customFormat="1" ht="28.5" hidden="1" customHeight="1" outlineLevel="1" x14ac:dyDescent="0.25">
      <c r="A4901" s="67">
        <v>9926</v>
      </c>
      <c r="B4901" s="8" t="s">
        <v>543</v>
      </c>
      <c r="C4901" s="28" t="s">
        <v>3205</v>
      </c>
      <c r="D4901" s="29">
        <v>2021</v>
      </c>
      <c r="E4901" s="20"/>
      <c r="F4901" s="8">
        <v>1</v>
      </c>
      <c r="G4901" s="8">
        <v>10</v>
      </c>
      <c r="H4901" s="8">
        <v>80.395290000000003</v>
      </c>
    </row>
    <row r="4902" spans="1:8" s="17" customFormat="1" ht="28.5" hidden="1" customHeight="1" outlineLevel="1" x14ac:dyDescent="0.25">
      <c r="A4902" s="67">
        <v>9916</v>
      </c>
      <c r="B4902" s="8" t="s">
        <v>543</v>
      </c>
      <c r="C4902" s="28" t="s">
        <v>3206</v>
      </c>
      <c r="D4902" s="29">
        <v>2021</v>
      </c>
      <c r="E4902" s="20"/>
      <c r="F4902" s="8">
        <v>1</v>
      </c>
      <c r="G4902" s="8">
        <v>10</v>
      </c>
      <c r="H4902" s="8">
        <v>29.876899999999999</v>
      </c>
    </row>
    <row r="4903" spans="1:8" s="17" customFormat="1" ht="28.5" hidden="1" customHeight="1" outlineLevel="1" x14ac:dyDescent="0.25">
      <c r="A4903" s="67">
        <v>9921</v>
      </c>
      <c r="B4903" s="8" t="s">
        <v>543</v>
      </c>
      <c r="C4903" s="28" t="s">
        <v>3207</v>
      </c>
      <c r="D4903" s="29">
        <v>2021</v>
      </c>
      <c r="E4903" s="20"/>
      <c r="F4903" s="8">
        <v>1</v>
      </c>
      <c r="G4903" s="8">
        <v>15</v>
      </c>
      <c r="H4903" s="8">
        <v>68.311099999999996</v>
      </c>
    </row>
    <row r="4904" spans="1:8" s="17" customFormat="1" ht="28.5" hidden="1" customHeight="1" outlineLevel="1" x14ac:dyDescent="0.25">
      <c r="A4904" s="67">
        <v>9951</v>
      </c>
      <c r="B4904" s="8" t="s">
        <v>543</v>
      </c>
      <c r="C4904" s="28" t="s">
        <v>3208</v>
      </c>
      <c r="D4904" s="29">
        <v>2021</v>
      </c>
      <c r="E4904" s="20"/>
      <c r="F4904" s="8">
        <v>1</v>
      </c>
      <c r="G4904" s="8">
        <v>12</v>
      </c>
      <c r="H4904" s="8">
        <v>66.907250000000005</v>
      </c>
    </row>
    <row r="4905" spans="1:8" s="17" customFormat="1" ht="28.5" hidden="1" customHeight="1" outlineLevel="1" x14ac:dyDescent="0.25">
      <c r="A4905" s="67">
        <v>9953</v>
      </c>
      <c r="B4905" s="8" t="s">
        <v>543</v>
      </c>
      <c r="C4905" s="28" t="s">
        <v>3209</v>
      </c>
      <c r="D4905" s="29">
        <v>2021</v>
      </c>
      <c r="E4905" s="20"/>
      <c r="F4905" s="8">
        <v>1</v>
      </c>
      <c r="G4905" s="8">
        <v>10</v>
      </c>
      <c r="H4905" s="8">
        <v>77.198070000000001</v>
      </c>
    </row>
    <row r="4906" spans="1:8" s="17" customFormat="1" ht="28.5" hidden="1" customHeight="1" outlineLevel="1" x14ac:dyDescent="0.25">
      <c r="A4906" s="67">
        <v>9952</v>
      </c>
      <c r="B4906" s="8" t="s">
        <v>543</v>
      </c>
      <c r="C4906" s="28" t="s">
        <v>3210</v>
      </c>
      <c r="D4906" s="29">
        <v>2021</v>
      </c>
      <c r="E4906" s="20"/>
      <c r="F4906" s="8">
        <v>1</v>
      </c>
      <c r="G4906" s="8">
        <v>10</v>
      </c>
      <c r="H4906" s="8">
        <v>76.674009999999996</v>
      </c>
    </row>
    <row r="4907" spans="1:8" s="17" customFormat="1" ht="28.5" hidden="1" customHeight="1" outlineLevel="1" x14ac:dyDescent="0.25">
      <c r="A4907" s="66">
        <v>9817</v>
      </c>
      <c r="B4907" s="8" t="s">
        <v>543</v>
      </c>
      <c r="C4907" s="28" t="s">
        <v>3211</v>
      </c>
      <c r="D4907" s="29">
        <v>2021</v>
      </c>
      <c r="E4907" s="20"/>
      <c r="F4907" s="8">
        <v>1</v>
      </c>
      <c r="G4907" s="8">
        <v>10</v>
      </c>
      <c r="H4907" s="8">
        <v>25.198370000000001</v>
      </c>
    </row>
    <row r="4908" spans="1:8" s="17" customFormat="1" ht="28.5" hidden="1" customHeight="1" outlineLevel="1" x14ac:dyDescent="0.25">
      <c r="A4908" s="67">
        <v>9941</v>
      </c>
      <c r="B4908" s="8" t="s">
        <v>543</v>
      </c>
      <c r="C4908" s="28" t="s">
        <v>3212</v>
      </c>
      <c r="D4908" s="29">
        <v>2021</v>
      </c>
      <c r="E4908" s="20"/>
      <c r="F4908" s="8">
        <v>1</v>
      </c>
      <c r="G4908" s="8">
        <v>15</v>
      </c>
      <c r="H4908" s="8">
        <v>66.915620000000004</v>
      </c>
    </row>
    <row r="4909" spans="1:8" s="17" customFormat="1" ht="28.5" hidden="1" customHeight="1" outlineLevel="1" x14ac:dyDescent="0.25">
      <c r="A4909" s="67">
        <v>9950</v>
      </c>
      <c r="B4909" s="8" t="s">
        <v>543</v>
      </c>
      <c r="C4909" s="28" t="s">
        <v>3213</v>
      </c>
      <c r="D4909" s="29">
        <v>2021</v>
      </c>
      <c r="E4909" s="20"/>
      <c r="F4909" s="8">
        <v>1</v>
      </c>
      <c r="G4909" s="8">
        <v>12</v>
      </c>
      <c r="H4909" s="8">
        <v>69.645750000000007</v>
      </c>
    </row>
    <row r="4910" spans="1:8" s="17" customFormat="1" ht="28.5" hidden="1" customHeight="1" outlineLevel="1" x14ac:dyDescent="0.25">
      <c r="A4910" s="67">
        <v>9910</v>
      </c>
      <c r="B4910" s="8" t="s">
        <v>543</v>
      </c>
      <c r="C4910" s="28" t="s">
        <v>3214</v>
      </c>
      <c r="D4910" s="29">
        <v>2021</v>
      </c>
      <c r="E4910" s="20"/>
      <c r="F4910" s="8">
        <v>1</v>
      </c>
      <c r="G4910" s="8">
        <v>15</v>
      </c>
      <c r="H4910" s="8">
        <v>82.406589999999994</v>
      </c>
    </row>
    <row r="4911" spans="1:8" s="17" customFormat="1" ht="28.5" hidden="1" customHeight="1" outlineLevel="1" x14ac:dyDescent="0.25">
      <c r="A4911" s="67">
        <v>9927</v>
      </c>
      <c r="B4911" s="8" t="s">
        <v>543</v>
      </c>
      <c r="C4911" s="28" t="s">
        <v>3215</v>
      </c>
      <c r="D4911" s="29">
        <v>2021</v>
      </c>
      <c r="E4911" s="20"/>
      <c r="F4911" s="8">
        <v>1</v>
      </c>
      <c r="G4911" s="8">
        <v>14.5</v>
      </c>
      <c r="H4911" s="8">
        <v>80.532449999999997</v>
      </c>
    </row>
    <row r="4912" spans="1:8" s="17" customFormat="1" ht="28.5" hidden="1" customHeight="1" outlineLevel="1" x14ac:dyDescent="0.25">
      <c r="A4912" s="67">
        <v>9928</v>
      </c>
      <c r="B4912" s="8" t="s">
        <v>543</v>
      </c>
      <c r="C4912" s="28" t="s">
        <v>3216</v>
      </c>
      <c r="D4912" s="29">
        <v>2021</v>
      </c>
      <c r="E4912" s="20"/>
      <c r="F4912" s="8">
        <v>1</v>
      </c>
      <c r="G4912" s="8">
        <v>15</v>
      </c>
      <c r="H4912" s="8">
        <v>76.794060000000002</v>
      </c>
    </row>
    <row r="4913" spans="1:8" s="17" customFormat="1" ht="28.5" hidden="1" customHeight="1" outlineLevel="1" x14ac:dyDescent="0.25">
      <c r="A4913" s="67">
        <v>9912</v>
      </c>
      <c r="B4913" s="8" t="s">
        <v>543</v>
      </c>
      <c r="C4913" s="28" t="s">
        <v>3217</v>
      </c>
      <c r="D4913" s="29">
        <v>2021</v>
      </c>
      <c r="E4913" s="20"/>
      <c r="F4913" s="8">
        <v>1</v>
      </c>
      <c r="G4913" s="8">
        <v>12</v>
      </c>
      <c r="H4913" s="8">
        <v>79.935850000000002</v>
      </c>
    </row>
    <row r="4914" spans="1:8" s="17" customFormat="1" ht="28.5" hidden="1" customHeight="1" outlineLevel="1" x14ac:dyDescent="0.25">
      <c r="A4914" s="66">
        <v>1611</v>
      </c>
      <c r="B4914" s="8" t="s">
        <v>543</v>
      </c>
      <c r="C4914" s="28" t="s">
        <v>3218</v>
      </c>
      <c r="D4914" s="29">
        <v>2021</v>
      </c>
      <c r="E4914" s="20"/>
      <c r="F4914" s="8">
        <v>1</v>
      </c>
      <c r="G4914" s="8">
        <v>10</v>
      </c>
      <c r="H4914" s="8">
        <v>77.206249999999997</v>
      </c>
    </row>
    <row r="4915" spans="1:8" s="17" customFormat="1" ht="28.5" hidden="1" customHeight="1" outlineLevel="1" x14ac:dyDescent="0.25">
      <c r="A4915" s="67">
        <v>9938</v>
      </c>
      <c r="B4915" s="8" t="s">
        <v>543</v>
      </c>
      <c r="C4915" s="28" t="s">
        <v>3219</v>
      </c>
      <c r="D4915" s="29">
        <v>2021</v>
      </c>
      <c r="E4915" s="20"/>
      <c r="F4915" s="8">
        <v>1</v>
      </c>
      <c r="G4915" s="8">
        <v>15</v>
      </c>
      <c r="H4915" s="8">
        <v>80.48312</v>
      </c>
    </row>
    <row r="4916" spans="1:8" s="17" customFormat="1" ht="28.5" hidden="1" customHeight="1" outlineLevel="1" x14ac:dyDescent="0.25">
      <c r="A4916" s="67">
        <v>9971</v>
      </c>
      <c r="B4916" s="8" t="s">
        <v>543</v>
      </c>
      <c r="C4916" s="28" t="s">
        <v>3220</v>
      </c>
      <c r="D4916" s="29">
        <v>2021</v>
      </c>
      <c r="E4916" s="20"/>
      <c r="F4916" s="8">
        <v>1</v>
      </c>
      <c r="G4916" s="8">
        <v>5</v>
      </c>
      <c r="H4916" s="8">
        <v>32.212159999999997</v>
      </c>
    </row>
    <row r="4917" spans="1:8" s="17" customFormat="1" ht="28.5" hidden="1" customHeight="1" outlineLevel="1" x14ac:dyDescent="0.25">
      <c r="A4917" s="67">
        <v>9983</v>
      </c>
      <c r="B4917" s="8" t="s">
        <v>543</v>
      </c>
      <c r="C4917" s="28" t="s">
        <v>3221</v>
      </c>
      <c r="D4917" s="29">
        <v>2021</v>
      </c>
      <c r="E4917" s="20"/>
      <c r="F4917" s="8">
        <v>1</v>
      </c>
      <c r="G4917" s="8">
        <v>5</v>
      </c>
      <c r="H4917" s="8">
        <v>39.224440000000001</v>
      </c>
    </row>
    <row r="4918" spans="1:8" s="17" customFormat="1" ht="28.5" hidden="1" customHeight="1" outlineLevel="1" x14ac:dyDescent="0.25">
      <c r="A4918" s="66">
        <v>2279</v>
      </c>
      <c r="B4918" s="8" t="s">
        <v>543</v>
      </c>
      <c r="C4918" s="28" t="s">
        <v>3222</v>
      </c>
      <c r="D4918" s="29">
        <v>2021</v>
      </c>
      <c r="E4918" s="20"/>
      <c r="F4918" s="8">
        <v>1</v>
      </c>
      <c r="G4918" s="8">
        <v>15</v>
      </c>
      <c r="H4918" s="8">
        <v>30.08634</v>
      </c>
    </row>
    <row r="4919" spans="1:8" s="17" customFormat="1" ht="28.5" hidden="1" customHeight="1" outlineLevel="1" x14ac:dyDescent="0.25">
      <c r="A4919" s="66">
        <v>1919</v>
      </c>
      <c r="B4919" s="8" t="s">
        <v>543</v>
      </c>
      <c r="C4919" s="28" t="s">
        <v>3223</v>
      </c>
      <c r="D4919" s="29">
        <v>2021</v>
      </c>
      <c r="E4919" s="20"/>
      <c r="F4919" s="8">
        <v>1</v>
      </c>
      <c r="G4919" s="8">
        <v>1</v>
      </c>
      <c r="H4919" s="8">
        <v>30.12677</v>
      </c>
    </row>
    <row r="4920" spans="1:8" s="17" customFormat="1" ht="28.5" hidden="1" customHeight="1" outlineLevel="1" x14ac:dyDescent="0.25">
      <c r="A4920" s="66">
        <v>1892</v>
      </c>
      <c r="B4920" s="8" t="s">
        <v>543</v>
      </c>
      <c r="C4920" s="28" t="s">
        <v>3224</v>
      </c>
      <c r="D4920" s="29">
        <v>2021</v>
      </c>
      <c r="E4920" s="20"/>
      <c r="F4920" s="8">
        <v>1</v>
      </c>
      <c r="G4920" s="8">
        <v>5</v>
      </c>
      <c r="H4920" s="8">
        <v>27.849080000000001</v>
      </c>
    </row>
    <row r="4921" spans="1:8" s="17" customFormat="1" ht="28.5" hidden="1" customHeight="1" outlineLevel="1" x14ac:dyDescent="0.25">
      <c r="A4921" s="67">
        <v>9936</v>
      </c>
      <c r="B4921" s="8" t="s">
        <v>543</v>
      </c>
      <c r="C4921" s="28" t="s">
        <v>3225</v>
      </c>
      <c r="D4921" s="29">
        <v>2021</v>
      </c>
      <c r="E4921" s="20"/>
      <c r="F4921" s="8">
        <v>1</v>
      </c>
      <c r="G4921" s="8">
        <v>8</v>
      </c>
      <c r="H4921" s="8">
        <v>73.622990000000001</v>
      </c>
    </row>
    <row r="4922" spans="1:8" s="17" customFormat="1" ht="28.5" hidden="1" customHeight="1" outlineLevel="1" x14ac:dyDescent="0.25">
      <c r="A4922" s="67">
        <v>9937</v>
      </c>
      <c r="B4922" s="8" t="s">
        <v>543</v>
      </c>
      <c r="C4922" s="28" t="s">
        <v>3226</v>
      </c>
      <c r="D4922" s="29">
        <v>2021</v>
      </c>
      <c r="E4922" s="20"/>
      <c r="F4922" s="8">
        <v>1</v>
      </c>
      <c r="G4922" s="8">
        <v>8</v>
      </c>
      <c r="H4922" s="8">
        <v>66.586849999999998</v>
      </c>
    </row>
    <row r="4923" spans="1:8" s="17" customFormat="1" ht="28.5" hidden="1" customHeight="1" outlineLevel="1" x14ac:dyDescent="0.25">
      <c r="A4923" s="67">
        <v>9935</v>
      </c>
      <c r="B4923" s="8" t="s">
        <v>543</v>
      </c>
      <c r="C4923" s="28" t="s">
        <v>3227</v>
      </c>
      <c r="D4923" s="29">
        <v>2021</v>
      </c>
      <c r="E4923" s="20"/>
      <c r="F4923" s="8">
        <v>1</v>
      </c>
      <c r="G4923" s="8">
        <v>15</v>
      </c>
      <c r="H4923" s="8">
        <v>66.394750000000002</v>
      </c>
    </row>
    <row r="4924" spans="1:8" s="17" customFormat="1" ht="28.5" hidden="1" customHeight="1" outlineLevel="1" x14ac:dyDescent="0.25">
      <c r="A4924" s="67">
        <v>9850</v>
      </c>
      <c r="B4924" s="8" t="s">
        <v>543</v>
      </c>
      <c r="C4924" s="28" t="s">
        <v>3228</v>
      </c>
      <c r="D4924" s="29">
        <v>2021</v>
      </c>
      <c r="E4924" s="20"/>
      <c r="F4924" s="8">
        <v>1</v>
      </c>
      <c r="G4924" s="8">
        <v>45</v>
      </c>
      <c r="H4924" s="8">
        <v>44.375030000000002</v>
      </c>
    </row>
    <row r="4925" spans="1:8" s="17" customFormat="1" ht="28.5" hidden="1" customHeight="1" outlineLevel="1" x14ac:dyDescent="0.25">
      <c r="A4925" s="66">
        <v>1351</v>
      </c>
      <c r="B4925" s="8" t="s">
        <v>543</v>
      </c>
      <c r="C4925" s="28" t="s">
        <v>3229</v>
      </c>
      <c r="D4925" s="29">
        <v>2021</v>
      </c>
      <c r="E4925" s="20"/>
      <c r="F4925" s="8">
        <v>1</v>
      </c>
      <c r="G4925" s="8">
        <v>10</v>
      </c>
      <c r="H4925" s="8">
        <v>22.420269999999999</v>
      </c>
    </row>
    <row r="4926" spans="1:8" s="17" customFormat="1" ht="28.5" hidden="1" customHeight="1" outlineLevel="1" x14ac:dyDescent="0.25">
      <c r="A4926" s="67">
        <v>9906</v>
      </c>
      <c r="B4926" s="8" t="s">
        <v>543</v>
      </c>
      <c r="C4926" s="28" t="s">
        <v>3230</v>
      </c>
      <c r="D4926" s="29">
        <v>2021</v>
      </c>
      <c r="E4926" s="20"/>
      <c r="F4926" s="8">
        <v>1</v>
      </c>
      <c r="G4926" s="8">
        <v>12</v>
      </c>
      <c r="H4926" s="8">
        <v>72.948949999999996</v>
      </c>
    </row>
    <row r="4927" spans="1:8" s="17" customFormat="1" ht="28.5" hidden="1" customHeight="1" outlineLevel="1" x14ac:dyDescent="0.25">
      <c r="A4927" s="66">
        <v>2451</v>
      </c>
      <c r="B4927" s="8" t="s">
        <v>543</v>
      </c>
      <c r="C4927" s="28" t="s">
        <v>3231</v>
      </c>
      <c r="D4927" s="29">
        <v>2021</v>
      </c>
      <c r="E4927" s="20"/>
      <c r="F4927" s="8">
        <v>2</v>
      </c>
      <c r="G4927" s="8">
        <v>15</v>
      </c>
      <c r="H4927" s="8">
        <v>61.828249999999997</v>
      </c>
    </row>
    <row r="4928" spans="1:8" s="17" customFormat="1" ht="28.5" hidden="1" customHeight="1" outlineLevel="1" x14ac:dyDescent="0.25">
      <c r="A4928" s="67">
        <v>9977</v>
      </c>
      <c r="B4928" s="8" t="s">
        <v>543</v>
      </c>
      <c r="C4928" s="28" t="s">
        <v>3232</v>
      </c>
      <c r="D4928" s="29">
        <v>2021</v>
      </c>
      <c r="E4928" s="20"/>
      <c r="F4928" s="8">
        <v>1</v>
      </c>
      <c r="G4928" s="8">
        <v>12</v>
      </c>
      <c r="H4928" s="8">
        <v>29.863880000000002</v>
      </c>
    </row>
    <row r="4929" spans="1:8" s="17" customFormat="1" ht="28.5" hidden="1" customHeight="1" outlineLevel="1" x14ac:dyDescent="0.25">
      <c r="A4929" s="66">
        <v>1792</v>
      </c>
      <c r="B4929" s="8" t="s">
        <v>543</v>
      </c>
      <c r="C4929" s="28" t="s">
        <v>3233</v>
      </c>
      <c r="D4929" s="29">
        <v>2021</v>
      </c>
      <c r="E4929" s="20"/>
      <c r="F4929" s="8">
        <v>1</v>
      </c>
      <c r="G4929" s="8">
        <v>15</v>
      </c>
      <c r="H4929" s="8">
        <v>23.558869999999999</v>
      </c>
    </row>
    <row r="4930" spans="1:8" s="17" customFormat="1" ht="28.5" hidden="1" customHeight="1" outlineLevel="1" x14ac:dyDescent="0.25">
      <c r="A4930" s="67">
        <v>10310</v>
      </c>
      <c r="B4930" s="8" t="s">
        <v>543</v>
      </c>
      <c r="C4930" s="28" t="s">
        <v>3234</v>
      </c>
      <c r="D4930" s="29">
        <v>2021</v>
      </c>
      <c r="E4930" s="20"/>
      <c r="F4930" s="8">
        <v>4</v>
      </c>
      <c r="G4930" s="8">
        <v>5</v>
      </c>
      <c r="H4930" s="8">
        <v>96.234750000000005</v>
      </c>
    </row>
    <row r="4931" spans="1:8" s="17" customFormat="1" ht="28.5" hidden="1" customHeight="1" outlineLevel="1" x14ac:dyDescent="0.25">
      <c r="A4931" s="67">
        <v>10309</v>
      </c>
      <c r="B4931" s="8" t="s">
        <v>543</v>
      </c>
      <c r="C4931" s="28" t="s">
        <v>3235</v>
      </c>
      <c r="D4931" s="29">
        <v>2021</v>
      </c>
      <c r="E4931" s="20"/>
      <c r="F4931" s="8">
        <v>1</v>
      </c>
      <c r="G4931" s="8">
        <v>5</v>
      </c>
      <c r="H4931" s="8">
        <v>32.885309999999997</v>
      </c>
    </row>
    <row r="4932" spans="1:8" s="17" customFormat="1" ht="28.5" hidden="1" customHeight="1" outlineLevel="1" x14ac:dyDescent="0.25">
      <c r="A4932" s="67">
        <v>9993</v>
      </c>
      <c r="B4932" s="8" t="s">
        <v>543</v>
      </c>
      <c r="C4932" s="28" t="s">
        <v>3236</v>
      </c>
      <c r="D4932" s="29">
        <v>2021</v>
      </c>
      <c r="E4932" s="20"/>
      <c r="F4932" s="8">
        <v>1</v>
      </c>
      <c r="G4932" s="8">
        <v>10</v>
      </c>
      <c r="H4932" s="8">
        <v>28.465779999999999</v>
      </c>
    </row>
    <row r="4933" spans="1:8" s="17" customFormat="1" ht="28.5" hidden="1" customHeight="1" outlineLevel="1" x14ac:dyDescent="0.25">
      <c r="A4933" s="67">
        <v>10015</v>
      </c>
      <c r="B4933" s="8" t="s">
        <v>543</v>
      </c>
      <c r="C4933" s="28" t="s">
        <v>3237</v>
      </c>
      <c r="D4933" s="29">
        <v>2021</v>
      </c>
      <c r="E4933" s="20"/>
      <c r="F4933" s="8">
        <v>1</v>
      </c>
      <c r="G4933" s="8">
        <v>14</v>
      </c>
      <c r="H4933" s="8">
        <v>29.053319999999999</v>
      </c>
    </row>
    <row r="4934" spans="1:8" s="17" customFormat="1" ht="28.5" hidden="1" customHeight="1" outlineLevel="1" x14ac:dyDescent="0.25">
      <c r="A4934" s="67">
        <v>10002</v>
      </c>
      <c r="B4934" s="8" t="s">
        <v>543</v>
      </c>
      <c r="C4934" s="28" t="s">
        <v>3238</v>
      </c>
      <c r="D4934" s="29">
        <v>2021</v>
      </c>
      <c r="E4934" s="20"/>
      <c r="F4934" s="8">
        <v>1</v>
      </c>
      <c r="G4934" s="8">
        <v>14</v>
      </c>
      <c r="H4934" s="8">
        <v>30.44961</v>
      </c>
    </row>
    <row r="4935" spans="1:8" s="17" customFormat="1" ht="28.5" hidden="1" customHeight="1" outlineLevel="1" x14ac:dyDescent="0.25">
      <c r="A4935" s="67">
        <v>9970</v>
      </c>
      <c r="B4935" s="8" t="s">
        <v>543</v>
      </c>
      <c r="C4935" s="28" t="s">
        <v>3239</v>
      </c>
      <c r="D4935" s="29">
        <v>2021</v>
      </c>
      <c r="E4935" s="20"/>
      <c r="F4935" s="8">
        <v>1</v>
      </c>
      <c r="G4935" s="8">
        <v>5</v>
      </c>
      <c r="H4935" s="8">
        <v>90.928370000000001</v>
      </c>
    </row>
    <row r="4936" spans="1:8" s="17" customFormat="1" ht="28.5" hidden="1" customHeight="1" outlineLevel="1" x14ac:dyDescent="0.25">
      <c r="A4936" s="67">
        <v>9969</v>
      </c>
      <c r="B4936" s="8" t="s">
        <v>543</v>
      </c>
      <c r="C4936" s="28" t="s">
        <v>3240</v>
      </c>
      <c r="D4936" s="29">
        <v>2021</v>
      </c>
      <c r="E4936" s="20"/>
      <c r="F4936" s="8">
        <v>1</v>
      </c>
      <c r="G4936" s="8">
        <v>5</v>
      </c>
      <c r="H4936" s="8">
        <v>90.928690000000003</v>
      </c>
    </row>
    <row r="4937" spans="1:8" s="17" customFormat="1" ht="28.5" hidden="1" customHeight="1" outlineLevel="1" x14ac:dyDescent="0.25">
      <c r="A4937" s="67">
        <v>10317</v>
      </c>
      <c r="B4937" s="8" t="s">
        <v>543</v>
      </c>
      <c r="C4937" s="28" t="s">
        <v>3241</v>
      </c>
      <c r="D4937" s="29">
        <v>2021</v>
      </c>
      <c r="E4937" s="20"/>
      <c r="F4937" s="8">
        <v>1</v>
      </c>
      <c r="G4937" s="8">
        <v>5</v>
      </c>
      <c r="H4937" s="8">
        <v>30.724419999999999</v>
      </c>
    </row>
    <row r="4938" spans="1:8" s="17" customFormat="1" ht="28.5" hidden="1" customHeight="1" outlineLevel="1" x14ac:dyDescent="0.25">
      <c r="A4938" s="67">
        <v>9998</v>
      </c>
      <c r="B4938" s="8" t="s">
        <v>543</v>
      </c>
      <c r="C4938" s="28" t="s">
        <v>3242</v>
      </c>
      <c r="D4938" s="29">
        <v>2021</v>
      </c>
      <c r="E4938" s="20"/>
      <c r="F4938" s="8">
        <v>1</v>
      </c>
      <c r="G4938" s="8">
        <v>10</v>
      </c>
      <c r="H4938" s="8">
        <v>40.057020000000001</v>
      </c>
    </row>
    <row r="4939" spans="1:8" s="17" customFormat="1" ht="28.5" hidden="1" customHeight="1" outlineLevel="1" x14ac:dyDescent="0.25">
      <c r="A4939" s="67">
        <v>9997</v>
      </c>
      <c r="B4939" s="8" t="s">
        <v>543</v>
      </c>
      <c r="C4939" s="28" t="s">
        <v>3243</v>
      </c>
      <c r="D4939" s="29">
        <v>2021</v>
      </c>
      <c r="E4939" s="20"/>
      <c r="F4939" s="8">
        <v>1</v>
      </c>
      <c r="G4939" s="8">
        <v>8</v>
      </c>
      <c r="H4939" s="8">
        <v>32.751300000000001</v>
      </c>
    </row>
    <row r="4940" spans="1:8" s="17" customFormat="1" ht="28.5" hidden="1" customHeight="1" outlineLevel="1" x14ac:dyDescent="0.25">
      <c r="A4940" s="66">
        <v>2357</v>
      </c>
      <c r="B4940" s="8" t="s">
        <v>543</v>
      </c>
      <c r="C4940" s="28" t="s">
        <v>3244</v>
      </c>
      <c r="D4940" s="29">
        <v>2021</v>
      </c>
      <c r="E4940" s="20"/>
      <c r="F4940" s="8">
        <v>2</v>
      </c>
      <c r="G4940" s="8">
        <v>55</v>
      </c>
      <c r="H4940" s="8">
        <v>63.088140000000003</v>
      </c>
    </row>
    <row r="4941" spans="1:8" s="17" customFormat="1" ht="28.5" hidden="1" customHeight="1" outlineLevel="1" x14ac:dyDescent="0.25">
      <c r="A4941" s="66">
        <v>1853</v>
      </c>
      <c r="B4941" s="8" t="s">
        <v>543</v>
      </c>
      <c r="C4941" s="28" t="s">
        <v>3245</v>
      </c>
      <c r="D4941" s="29">
        <v>2021</v>
      </c>
      <c r="E4941" s="20"/>
      <c r="F4941" s="8">
        <v>1</v>
      </c>
      <c r="G4941" s="8">
        <v>10</v>
      </c>
      <c r="H4941" s="8">
        <v>36.330309999999997</v>
      </c>
    </row>
    <row r="4942" spans="1:8" s="17" customFormat="1" ht="28.5" hidden="1" customHeight="1" outlineLevel="1" x14ac:dyDescent="0.25">
      <c r="A4942" s="66">
        <v>1346</v>
      </c>
      <c r="B4942" s="8" t="s">
        <v>543</v>
      </c>
      <c r="C4942" s="28" t="s">
        <v>2596</v>
      </c>
      <c r="D4942" s="29">
        <v>2021</v>
      </c>
      <c r="E4942" s="20"/>
      <c r="F4942" s="8">
        <v>1</v>
      </c>
      <c r="G4942" s="8">
        <v>15</v>
      </c>
      <c r="H4942" s="8">
        <v>27.375610000000002</v>
      </c>
    </row>
    <row r="4943" spans="1:8" s="17" customFormat="1" ht="28.5" hidden="1" customHeight="1" outlineLevel="1" x14ac:dyDescent="0.25">
      <c r="A4943" s="66">
        <v>1340</v>
      </c>
      <c r="B4943" s="8" t="s">
        <v>543</v>
      </c>
      <c r="C4943" s="28" t="s">
        <v>2598</v>
      </c>
      <c r="D4943" s="29">
        <v>2021</v>
      </c>
      <c r="E4943" s="20"/>
      <c r="F4943" s="8">
        <v>1</v>
      </c>
      <c r="G4943" s="8">
        <v>15</v>
      </c>
      <c r="H4943" s="8">
        <v>90.460830000000001</v>
      </c>
    </row>
    <row r="4944" spans="1:8" s="17" customFormat="1" ht="28.5" hidden="1" customHeight="1" outlineLevel="1" x14ac:dyDescent="0.25">
      <c r="A4944" s="66">
        <v>1913</v>
      </c>
      <c r="B4944" s="8" t="s">
        <v>543</v>
      </c>
      <c r="C4944" s="28" t="s">
        <v>3246</v>
      </c>
      <c r="D4944" s="29">
        <v>2021</v>
      </c>
      <c r="E4944" s="20"/>
      <c r="F4944" s="8">
        <v>1</v>
      </c>
      <c r="G4944" s="8">
        <v>10</v>
      </c>
      <c r="H4944" s="8">
        <v>33.658659999999998</v>
      </c>
    </row>
    <row r="4945" spans="1:8" s="17" customFormat="1" ht="28.5" hidden="1" customHeight="1" outlineLevel="1" x14ac:dyDescent="0.25">
      <c r="A4945" s="66">
        <v>1829</v>
      </c>
      <c r="B4945" s="8" t="s">
        <v>543</v>
      </c>
      <c r="C4945" s="28" t="s">
        <v>3247</v>
      </c>
      <c r="D4945" s="29">
        <v>2021</v>
      </c>
      <c r="E4945" s="20"/>
      <c r="F4945" s="8">
        <v>1</v>
      </c>
      <c r="G4945" s="8">
        <v>15</v>
      </c>
      <c r="H4945" s="8">
        <v>24.723050000000001</v>
      </c>
    </row>
    <row r="4946" spans="1:8" s="17" customFormat="1" ht="28.5" hidden="1" customHeight="1" outlineLevel="1" x14ac:dyDescent="0.25">
      <c r="A4946" s="67">
        <v>10003</v>
      </c>
      <c r="B4946" s="8" t="s">
        <v>543</v>
      </c>
      <c r="C4946" s="28" t="s">
        <v>3248</v>
      </c>
      <c r="D4946" s="29">
        <v>2021</v>
      </c>
      <c r="E4946" s="20"/>
      <c r="F4946" s="8">
        <v>1</v>
      </c>
      <c r="G4946" s="8">
        <v>2</v>
      </c>
      <c r="H4946" s="8">
        <v>38.072830000000003</v>
      </c>
    </row>
    <row r="4947" spans="1:8" s="17" customFormat="1" ht="28.5" hidden="1" customHeight="1" outlineLevel="1" x14ac:dyDescent="0.25">
      <c r="A4947" s="66">
        <v>1836</v>
      </c>
      <c r="B4947" s="8" t="s">
        <v>543</v>
      </c>
      <c r="C4947" s="28" t="s">
        <v>3249</v>
      </c>
      <c r="D4947" s="29">
        <v>2021</v>
      </c>
      <c r="E4947" s="20"/>
      <c r="F4947" s="8">
        <v>1</v>
      </c>
      <c r="G4947" s="8">
        <v>10</v>
      </c>
      <c r="H4947" s="8">
        <v>29.798079999999999</v>
      </c>
    </row>
    <row r="4948" spans="1:8" s="17" customFormat="1" ht="28.5" hidden="1" customHeight="1" outlineLevel="1" x14ac:dyDescent="0.25">
      <c r="A4948" s="66">
        <v>1898</v>
      </c>
      <c r="B4948" s="8" t="s">
        <v>543</v>
      </c>
      <c r="C4948" s="28" t="s">
        <v>3250</v>
      </c>
      <c r="D4948" s="29">
        <v>2021</v>
      </c>
      <c r="E4948" s="20"/>
      <c r="F4948" s="8">
        <v>1</v>
      </c>
      <c r="G4948" s="8">
        <v>15</v>
      </c>
      <c r="H4948" s="8">
        <v>43.56794</v>
      </c>
    </row>
    <row r="4949" spans="1:8" s="17" customFormat="1" ht="28.5" hidden="1" customHeight="1" outlineLevel="1" x14ac:dyDescent="0.25">
      <c r="A4949" s="66">
        <v>1912</v>
      </c>
      <c r="B4949" s="8" t="s">
        <v>543</v>
      </c>
      <c r="C4949" s="28" t="s">
        <v>3251</v>
      </c>
      <c r="D4949" s="29">
        <v>2021</v>
      </c>
      <c r="E4949" s="20"/>
      <c r="F4949" s="8">
        <v>1</v>
      </c>
      <c r="G4949" s="8">
        <v>14</v>
      </c>
      <c r="H4949" s="8">
        <v>57.021140000000003</v>
      </c>
    </row>
    <row r="4950" spans="1:8" s="17" customFormat="1" ht="28.5" hidden="1" customHeight="1" outlineLevel="1" x14ac:dyDescent="0.25">
      <c r="A4950" s="66">
        <v>1865</v>
      </c>
      <c r="B4950" s="8" t="s">
        <v>543</v>
      </c>
      <c r="C4950" s="28" t="s">
        <v>3252</v>
      </c>
      <c r="D4950" s="29">
        <v>2021</v>
      </c>
      <c r="E4950" s="20"/>
      <c r="F4950" s="8">
        <v>1</v>
      </c>
      <c r="G4950" s="8">
        <v>12</v>
      </c>
      <c r="H4950" s="8">
        <v>34.728389999999997</v>
      </c>
    </row>
    <row r="4951" spans="1:8" s="17" customFormat="1" ht="28.5" hidden="1" customHeight="1" outlineLevel="1" x14ac:dyDescent="0.25">
      <c r="A4951" s="67">
        <v>10022</v>
      </c>
      <c r="B4951" s="8" t="s">
        <v>543</v>
      </c>
      <c r="C4951" s="28" t="s">
        <v>3253</v>
      </c>
      <c r="D4951" s="29">
        <v>2021</v>
      </c>
      <c r="E4951" s="20"/>
      <c r="F4951" s="8">
        <v>1</v>
      </c>
      <c r="G4951" s="8">
        <v>3</v>
      </c>
      <c r="H4951" s="8">
        <v>35.843170000000001</v>
      </c>
    </row>
    <row r="4952" spans="1:8" s="17" customFormat="1" ht="28.5" hidden="1" customHeight="1" outlineLevel="1" x14ac:dyDescent="0.25">
      <c r="A4952" s="66">
        <v>1927</v>
      </c>
      <c r="B4952" s="8" t="s">
        <v>543</v>
      </c>
      <c r="C4952" s="28" t="s">
        <v>3064</v>
      </c>
      <c r="D4952" s="29">
        <v>2021</v>
      </c>
      <c r="E4952" s="20"/>
      <c r="F4952" s="8">
        <v>1</v>
      </c>
      <c r="G4952" s="8">
        <v>15</v>
      </c>
      <c r="H4952" s="8">
        <v>34.695639999999997</v>
      </c>
    </row>
    <row r="4953" spans="1:8" s="17" customFormat="1" ht="28.5" hidden="1" customHeight="1" outlineLevel="1" x14ac:dyDescent="0.25">
      <c r="A4953" s="66">
        <v>1926</v>
      </c>
      <c r="B4953" s="8" t="s">
        <v>543</v>
      </c>
      <c r="C4953" s="28" t="s">
        <v>3254</v>
      </c>
      <c r="D4953" s="29">
        <v>2021</v>
      </c>
      <c r="E4953" s="20"/>
      <c r="F4953" s="8">
        <v>1</v>
      </c>
      <c r="G4953" s="8">
        <v>10</v>
      </c>
      <c r="H4953" s="8">
        <v>33.915059999999997</v>
      </c>
    </row>
    <row r="4954" spans="1:8" s="17" customFormat="1" ht="28.5" hidden="1" customHeight="1" outlineLevel="1" x14ac:dyDescent="0.25">
      <c r="A4954" s="67">
        <v>10314</v>
      </c>
      <c r="B4954" s="8" t="s">
        <v>543</v>
      </c>
      <c r="C4954" s="28" t="s">
        <v>3255</v>
      </c>
      <c r="D4954" s="29">
        <v>2021</v>
      </c>
      <c r="E4954" s="20"/>
      <c r="F4954" s="8">
        <v>1</v>
      </c>
      <c r="G4954" s="8">
        <v>5</v>
      </c>
      <c r="H4954" s="8">
        <v>18.18853</v>
      </c>
    </row>
    <row r="4955" spans="1:8" s="17" customFormat="1" ht="28.5" hidden="1" customHeight="1" outlineLevel="1" x14ac:dyDescent="0.25">
      <c r="A4955" s="66">
        <v>1901</v>
      </c>
      <c r="B4955" s="8" t="s">
        <v>543</v>
      </c>
      <c r="C4955" s="28" t="s">
        <v>3256</v>
      </c>
      <c r="D4955" s="29">
        <v>2021</v>
      </c>
      <c r="E4955" s="20"/>
      <c r="F4955" s="8">
        <v>1</v>
      </c>
      <c r="G4955" s="8">
        <v>10</v>
      </c>
      <c r="H4955" s="8">
        <v>19.388760000000001</v>
      </c>
    </row>
    <row r="4956" spans="1:8" s="17" customFormat="1" ht="28.5" hidden="1" customHeight="1" outlineLevel="1" x14ac:dyDescent="0.25">
      <c r="A4956" s="66">
        <v>2412</v>
      </c>
      <c r="B4956" s="8" t="s">
        <v>543</v>
      </c>
      <c r="C4956" s="28" t="s">
        <v>3257</v>
      </c>
      <c r="D4956" s="29">
        <v>2021</v>
      </c>
      <c r="E4956" s="20"/>
      <c r="F4956" s="8">
        <v>1</v>
      </c>
      <c r="G4956" s="8">
        <v>25</v>
      </c>
      <c r="H4956" s="8">
        <v>24.767869999999998</v>
      </c>
    </row>
    <row r="4957" spans="1:8" s="17" customFormat="1" ht="28.5" hidden="1" customHeight="1" outlineLevel="1" x14ac:dyDescent="0.25">
      <c r="A4957" s="66">
        <v>2302</v>
      </c>
      <c r="B4957" s="8" t="s">
        <v>543</v>
      </c>
      <c r="C4957" s="28" t="s">
        <v>3258</v>
      </c>
      <c r="D4957" s="29">
        <v>2021</v>
      </c>
      <c r="E4957" s="20"/>
      <c r="F4957" s="8">
        <v>1</v>
      </c>
      <c r="G4957" s="8">
        <v>15</v>
      </c>
      <c r="H4957" s="8">
        <v>33.103960000000001</v>
      </c>
    </row>
    <row r="4958" spans="1:8" s="17" customFormat="1" ht="28.5" hidden="1" customHeight="1" outlineLevel="1" x14ac:dyDescent="0.25">
      <c r="A4958" s="66">
        <v>1807</v>
      </c>
      <c r="B4958" s="8" t="s">
        <v>543</v>
      </c>
      <c r="C4958" s="28" t="s">
        <v>3259</v>
      </c>
      <c r="D4958" s="29">
        <v>2021</v>
      </c>
      <c r="E4958" s="20"/>
      <c r="F4958" s="8">
        <v>1</v>
      </c>
      <c r="G4958" s="8">
        <v>10</v>
      </c>
      <c r="H4958" s="8">
        <v>24.531500000000001</v>
      </c>
    </row>
    <row r="4959" spans="1:8" s="17" customFormat="1" ht="28.5" hidden="1" customHeight="1" outlineLevel="1" x14ac:dyDescent="0.25">
      <c r="A4959" s="67">
        <v>10019</v>
      </c>
      <c r="B4959" s="8" t="s">
        <v>543</v>
      </c>
      <c r="C4959" s="28" t="s">
        <v>3260</v>
      </c>
      <c r="D4959" s="29">
        <v>2021</v>
      </c>
      <c r="E4959" s="20"/>
      <c r="F4959" s="8">
        <v>1</v>
      </c>
      <c r="G4959" s="8">
        <v>10</v>
      </c>
      <c r="H4959" s="8">
        <v>26.94312</v>
      </c>
    </row>
    <row r="4960" spans="1:8" s="17" customFormat="1" ht="28.5" hidden="1" customHeight="1" outlineLevel="1" x14ac:dyDescent="0.25">
      <c r="A4960" s="67">
        <v>10020</v>
      </c>
      <c r="B4960" s="8" t="s">
        <v>543</v>
      </c>
      <c r="C4960" s="28" t="s">
        <v>3261</v>
      </c>
      <c r="D4960" s="29">
        <v>2021</v>
      </c>
      <c r="E4960" s="20"/>
      <c r="F4960" s="8">
        <v>1</v>
      </c>
      <c r="G4960" s="8">
        <v>6</v>
      </c>
      <c r="H4960" s="8">
        <v>23.870930000000001</v>
      </c>
    </row>
    <row r="4961" spans="1:8" s="17" customFormat="1" ht="28.5" hidden="1" customHeight="1" outlineLevel="1" x14ac:dyDescent="0.25">
      <c r="A4961" s="66">
        <v>1818</v>
      </c>
      <c r="B4961" s="8" t="s">
        <v>543</v>
      </c>
      <c r="C4961" s="28" t="s">
        <v>3262</v>
      </c>
      <c r="D4961" s="29">
        <v>2021</v>
      </c>
      <c r="E4961" s="20"/>
      <c r="F4961" s="8">
        <v>1</v>
      </c>
      <c r="G4961" s="8">
        <v>5</v>
      </c>
      <c r="H4961" s="8">
        <v>23.376909999999999</v>
      </c>
    </row>
    <row r="4962" spans="1:8" s="17" customFormat="1" ht="28.5" hidden="1" customHeight="1" outlineLevel="1" x14ac:dyDescent="0.25">
      <c r="A4962" s="66">
        <v>1909</v>
      </c>
      <c r="B4962" s="8" t="s">
        <v>543</v>
      </c>
      <c r="C4962" s="28" t="s">
        <v>3263</v>
      </c>
      <c r="D4962" s="29">
        <v>2021</v>
      </c>
      <c r="E4962" s="20"/>
      <c r="F4962" s="8">
        <v>1</v>
      </c>
      <c r="G4962" s="8">
        <v>6</v>
      </c>
      <c r="H4962" s="8">
        <v>21.93582</v>
      </c>
    </row>
    <row r="4963" spans="1:8" s="17" customFormat="1" ht="28.5" hidden="1" customHeight="1" outlineLevel="1" x14ac:dyDescent="0.25">
      <c r="A4963" s="66">
        <v>1902</v>
      </c>
      <c r="B4963" s="8" t="s">
        <v>543</v>
      </c>
      <c r="C4963" s="28" t="s">
        <v>3264</v>
      </c>
      <c r="D4963" s="29">
        <v>2021</v>
      </c>
      <c r="E4963" s="20"/>
      <c r="F4963" s="8">
        <v>1</v>
      </c>
      <c r="G4963" s="8">
        <v>10</v>
      </c>
      <c r="H4963" s="8">
        <v>23.877269999999999</v>
      </c>
    </row>
    <row r="4964" spans="1:8" s="17" customFormat="1" ht="28.5" hidden="1" customHeight="1" outlineLevel="1" x14ac:dyDescent="0.25">
      <c r="A4964" s="66">
        <v>1642</v>
      </c>
      <c r="B4964" s="8" t="s">
        <v>543</v>
      </c>
      <c r="C4964" s="28" t="s">
        <v>3265</v>
      </c>
      <c r="D4964" s="29">
        <v>2021</v>
      </c>
      <c r="E4964" s="20"/>
      <c r="F4964" s="8">
        <v>1</v>
      </c>
      <c r="G4964" s="8">
        <v>10</v>
      </c>
      <c r="H4964" s="8">
        <v>29.686050000000002</v>
      </c>
    </row>
    <row r="4965" spans="1:8" s="17" customFormat="1" ht="28.5" hidden="1" customHeight="1" outlineLevel="1" x14ac:dyDescent="0.25">
      <c r="A4965" s="67">
        <v>9748</v>
      </c>
      <c r="B4965" s="8" t="s">
        <v>543</v>
      </c>
      <c r="C4965" s="28" t="s">
        <v>2603</v>
      </c>
      <c r="D4965" s="29">
        <v>2021</v>
      </c>
      <c r="E4965" s="20"/>
      <c r="F4965" s="8">
        <v>1</v>
      </c>
      <c r="G4965" s="8">
        <v>15</v>
      </c>
      <c r="H4965" s="8">
        <v>18.211349999999999</v>
      </c>
    </row>
    <row r="4966" spans="1:8" s="17" customFormat="1" ht="28.5" hidden="1" customHeight="1" outlineLevel="1" x14ac:dyDescent="0.25">
      <c r="A4966" s="66">
        <v>2444</v>
      </c>
      <c r="B4966" s="8" t="s">
        <v>543</v>
      </c>
      <c r="C4966" s="28" t="s">
        <v>3266</v>
      </c>
      <c r="D4966" s="29">
        <v>2021</v>
      </c>
      <c r="E4966" s="20"/>
      <c r="F4966" s="8">
        <v>5</v>
      </c>
      <c r="G4966" s="8">
        <v>65</v>
      </c>
      <c r="H4966" s="8">
        <v>142.36648</v>
      </c>
    </row>
    <row r="4967" spans="1:8" s="17" customFormat="1" ht="28.5" hidden="1" customHeight="1" outlineLevel="1" x14ac:dyDescent="0.25">
      <c r="A4967" s="67">
        <v>10315</v>
      </c>
      <c r="B4967" s="8" t="s">
        <v>543</v>
      </c>
      <c r="C4967" s="28" t="s">
        <v>3267</v>
      </c>
      <c r="D4967" s="29">
        <v>2021</v>
      </c>
      <c r="E4967" s="20"/>
      <c r="F4967" s="8">
        <v>3</v>
      </c>
      <c r="G4967" s="8">
        <v>25</v>
      </c>
      <c r="H4967" s="8">
        <v>100.45766999999999</v>
      </c>
    </row>
    <row r="4968" spans="1:8" s="17" customFormat="1" ht="28.5" hidden="1" customHeight="1" outlineLevel="1" x14ac:dyDescent="0.25">
      <c r="A4968" s="66">
        <v>2465</v>
      </c>
      <c r="B4968" s="8" t="s">
        <v>543</v>
      </c>
      <c r="C4968" s="28" t="s">
        <v>3268</v>
      </c>
      <c r="D4968" s="29">
        <v>2021</v>
      </c>
      <c r="E4968" s="20"/>
      <c r="F4968" s="8">
        <v>1</v>
      </c>
      <c r="G4968" s="8">
        <v>10</v>
      </c>
      <c r="H4968" s="8">
        <v>29.609719999999999</v>
      </c>
    </row>
    <row r="4969" spans="1:8" s="17" customFormat="1" ht="28.5" hidden="1" customHeight="1" outlineLevel="1" x14ac:dyDescent="0.25">
      <c r="A4969" s="66">
        <v>1810</v>
      </c>
      <c r="B4969" s="8" t="s">
        <v>543</v>
      </c>
      <c r="C4969" s="28" t="s">
        <v>3269</v>
      </c>
      <c r="D4969" s="29">
        <v>2021</v>
      </c>
      <c r="E4969" s="20"/>
      <c r="F4969" s="8">
        <v>1</v>
      </c>
      <c r="G4969" s="8">
        <v>15</v>
      </c>
      <c r="H4969" s="8">
        <v>25.74052</v>
      </c>
    </row>
    <row r="4970" spans="1:8" s="17" customFormat="1" ht="28.5" hidden="1" customHeight="1" outlineLevel="1" x14ac:dyDescent="0.25">
      <c r="A4970" s="66">
        <v>1825</v>
      </c>
      <c r="B4970" s="8" t="s">
        <v>543</v>
      </c>
      <c r="C4970" s="28" t="s">
        <v>3270</v>
      </c>
      <c r="D4970" s="29">
        <v>2021</v>
      </c>
      <c r="E4970" s="20"/>
      <c r="F4970" s="8">
        <v>1</v>
      </c>
      <c r="G4970" s="8">
        <v>14</v>
      </c>
      <c r="H4970" s="8">
        <v>26.384620000000002</v>
      </c>
    </row>
    <row r="4971" spans="1:8" s="17" customFormat="1" ht="28.5" hidden="1" customHeight="1" outlineLevel="1" x14ac:dyDescent="0.25">
      <c r="A4971" s="66">
        <v>1828</v>
      </c>
      <c r="B4971" s="8" t="s">
        <v>543</v>
      </c>
      <c r="C4971" s="28" t="s">
        <v>3271</v>
      </c>
      <c r="D4971" s="29">
        <v>2021</v>
      </c>
      <c r="E4971" s="20"/>
      <c r="F4971" s="8">
        <v>1</v>
      </c>
      <c r="G4971" s="8">
        <v>10</v>
      </c>
      <c r="H4971" s="8">
        <v>26.015039999999999</v>
      </c>
    </row>
    <row r="4972" spans="1:8" s="17" customFormat="1" ht="28.5" hidden="1" customHeight="1" outlineLevel="1" x14ac:dyDescent="0.25">
      <c r="A4972" s="67">
        <v>9881</v>
      </c>
      <c r="B4972" s="8" t="s">
        <v>543</v>
      </c>
      <c r="C4972" s="28" t="s">
        <v>2806</v>
      </c>
      <c r="D4972" s="29">
        <v>2021</v>
      </c>
      <c r="E4972" s="20"/>
      <c r="F4972" s="8">
        <v>2</v>
      </c>
      <c r="G4972" s="8">
        <v>20</v>
      </c>
      <c r="H4972" s="8">
        <v>32.777290000000001</v>
      </c>
    </row>
    <row r="4973" spans="1:8" s="17" customFormat="1" ht="28.5" hidden="1" customHeight="1" outlineLevel="1" x14ac:dyDescent="0.25">
      <c r="A4973" s="66">
        <v>1878</v>
      </c>
      <c r="B4973" s="8" t="s">
        <v>543</v>
      </c>
      <c r="C4973" s="28" t="s">
        <v>3272</v>
      </c>
      <c r="D4973" s="29">
        <v>2021</v>
      </c>
      <c r="E4973" s="20"/>
      <c r="F4973" s="8">
        <v>1</v>
      </c>
      <c r="G4973" s="8">
        <v>10</v>
      </c>
      <c r="H4973" s="8">
        <v>30.52281</v>
      </c>
    </row>
    <row r="4974" spans="1:8" s="17" customFormat="1" ht="28.5" hidden="1" customHeight="1" outlineLevel="1" x14ac:dyDescent="0.25">
      <c r="A4974" s="66">
        <v>1850</v>
      </c>
      <c r="B4974" s="8" t="s">
        <v>543</v>
      </c>
      <c r="C4974" s="28" t="s">
        <v>3273</v>
      </c>
      <c r="D4974" s="29">
        <v>2021</v>
      </c>
      <c r="E4974" s="20"/>
      <c r="F4974" s="8">
        <v>1</v>
      </c>
      <c r="G4974" s="8">
        <v>15</v>
      </c>
      <c r="H4974" s="8">
        <v>36.270969999999998</v>
      </c>
    </row>
    <row r="4975" spans="1:8" s="17" customFormat="1" ht="28.5" hidden="1" customHeight="1" outlineLevel="1" x14ac:dyDescent="0.25">
      <c r="A4975" s="66">
        <v>1840</v>
      </c>
      <c r="B4975" s="8" t="s">
        <v>543</v>
      </c>
      <c r="C4975" s="28" t="s">
        <v>3274</v>
      </c>
      <c r="D4975" s="29">
        <v>2021</v>
      </c>
      <c r="E4975" s="20"/>
      <c r="F4975" s="8">
        <v>1</v>
      </c>
      <c r="G4975" s="8">
        <v>15</v>
      </c>
      <c r="H4975" s="8">
        <v>27.297229999999999</v>
      </c>
    </row>
    <row r="4976" spans="1:8" s="17" customFormat="1" ht="28.5" hidden="1" customHeight="1" outlineLevel="1" x14ac:dyDescent="0.25">
      <c r="A4976" s="66">
        <v>1838</v>
      </c>
      <c r="B4976" s="8" t="s">
        <v>543</v>
      </c>
      <c r="C4976" s="28" t="s">
        <v>3275</v>
      </c>
      <c r="D4976" s="29">
        <v>2021</v>
      </c>
      <c r="E4976" s="20"/>
      <c r="F4976" s="8">
        <v>1</v>
      </c>
      <c r="G4976" s="8">
        <v>10</v>
      </c>
      <c r="H4976" s="8">
        <v>33.905659999999997</v>
      </c>
    </row>
    <row r="4977" spans="1:8" s="17" customFormat="1" ht="28.5" hidden="1" customHeight="1" outlineLevel="1" x14ac:dyDescent="0.25">
      <c r="A4977" s="66">
        <v>1849</v>
      </c>
      <c r="B4977" s="8" t="s">
        <v>543</v>
      </c>
      <c r="C4977" s="28" t="s">
        <v>3276</v>
      </c>
      <c r="D4977" s="29">
        <v>2021</v>
      </c>
      <c r="E4977" s="20"/>
      <c r="F4977" s="8">
        <v>1</v>
      </c>
      <c r="G4977" s="8">
        <v>15</v>
      </c>
      <c r="H4977" s="8">
        <v>34.262569999999997</v>
      </c>
    </row>
    <row r="4978" spans="1:8" s="17" customFormat="1" ht="28.5" hidden="1" customHeight="1" outlineLevel="1" x14ac:dyDescent="0.25">
      <c r="A4978" s="66">
        <v>1860</v>
      </c>
      <c r="B4978" s="8" t="s">
        <v>543</v>
      </c>
      <c r="C4978" s="28" t="s">
        <v>3277</v>
      </c>
      <c r="D4978" s="29">
        <v>2021</v>
      </c>
      <c r="E4978" s="20"/>
      <c r="F4978" s="8">
        <v>1</v>
      </c>
      <c r="G4978" s="8">
        <v>10</v>
      </c>
      <c r="H4978" s="8">
        <v>41.849429999999998</v>
      </c>
    </row>
    <row r="4979" spans="1:8" s="17" customFormat="1" ht="28.5" hidden="1" customHeight="1" outlineLevel="1" x14ac:dyDescent="0.25">
      <c r="A4979" s="67">
        <v>10023</v>
      </c>
      <c r="B4979" s="8" t="s">
        <v>543</v>
      </c>
      <c r="C4979" s="28" t="s">
        <v>3278</v>
      </c>
      <c r="D4979" s="29">
        <v>2021</v>
      </c>
      <c r="E4979" s="20"/>
      <c r="F4979" s="8">
        <v>1</v>
      </c>
      <c r="G4979" s="8">
        <v>10</v>
      </c>
      <c r="H4979" s="8">
        <v>37.754429999999999</v>
      </c>
    </row>
    <row r="4980" spans="1:8" s="17" customFormat="1" ht="28.5" hidden="1" customHeight="1" outlineLevel="1" x14ac:dyDescent="0.25">
      <c r="A4980" s="66">
        <v>1823</v>
      </c>
      <c r="B4980" s="8" t="s">
        <v>543</v>
      </c>
      <c r="C4980" s="28" t="s">
        <v>3279</v>
      </c>
      <c r="D4980" s="29">
        <v>2021</v>
      </c>
      <c r="E4980" s="20"/>
      <c r="F4980" s="8">
        <v>1</v>
      </c>
      <c r="G4980" s="8">
        <v>10</v>
      </c>
      <c r="H4980" s="8">
        <v>23.40945</v>
      </c>
    </row>
    <row r="4981" spans="1:8" s="17" customFormat="1" ht="28.5" hidden="1" customHeight="1" outlineLevel="1" x14ac:dyDescent="0.25">
      <c r="A4981" s="67">
        <v>9992</v>
      </c>
      <c r="B4981" s="8" t="s">
        <v>543</v>
      </c>
      <c r="C4981" s="28" t="s">
        <v>3280</v>
      </c>
      <c r="D4981" s="29">
        <v>2021</v>
      </c>
      <c r="E4981" s="20"/>
      <c r="F4981" s="8">
        <v>1</v>
      </c>
      <c r="G4981" s="8">
        <v>10</v>
      </c>
      <c r="H4981" s="8">
        <v>25.575759999999999</v>
      </c>
    </row>
    <row r="4982" spans="1:8" s="17" customFormat="1" ht="28.5" hidden="1" customHeight="1" outlineLevel="1" x14ac:dyDescent="0.25">
      <c r="A4982" s="66">
        <v>1890</v>
      </c>
      <c r="B4982" s="8" t="s">
        <v>543</v>
      </c>
      <c r="C4982" s="28" t="s">
        <v>3281</v>
      </c>
      <c r="D4982" s="29">
        <v>2021</v>
      </c>
      <c r="E4982" s="20"/>
      <c r="F4982" s="8">
        <v>1</v>
      </c>
      <c r="G4982" s="8">
        <v>10</v>
      </c>
      <c r="H4982" s="8">
        <v>36.367190000000001</v>
      </c>
    </row>
    <row r="4983" spans="1:8" s="17" customFormat="1" ht="28.5" hidden="1" customHeight="1" outlineLevel="1" x14ac:dyDescent="0.25">
      <c r="A4983" s="66">
        <v>1916</v>
      </c>
      <c r="B4983" s="8" t="s">
        <v>543</v>
      </c>
      <c r="C4983" s="28" t="s">
        <v>3282</v>
      </c>
      <c r="D4983" s="29">
        <v>2021</v>
      </c>
      <c r="E4983" s="20"/>
      <c r="F4983" s="8">
        <v>1</v>
      </c>
      <c r="G4983" s="8">
        <v>7</v>
      </c>
      <c r="H4983" s="8">
        <v>39.364220000000003</v>
      </c>
    </row>
    <row r="4984" spans="1:8" s="17" customFormat="1" ht="28.5" hidden="1" customHeight="1" outlineLevel="1" x14ac:dyDescent="0.25">
      <c r="A4984" s="66">
        <v>1920</v>
      </c>
      <c r="B4984" s="8" t="s">
        <v>543</v>
      </c>
      <c r="C4984" s="28" t="s">
        <v>3283</v>
      </c>
      <c r="D4984" s="29">
        <v>2021</v>
      </c>
      <c r="E4984" s="20"/>
      <c r="F4984" s="8">
        <v>1</v>
      </c>
      <c r="G4984" s="8">
        <v>10</v>
      </c>
      <c r="H4984" s="8">
        <v>33.262079999999997</v>
      </c>
    </row>
    <row r="4985" spans="1:8" s="17" customFormat="1" ht="28.5" hidden="1" customHeight="1" outlineLevel="1" x14ac:dyDescent="0.25">
      <c r="A4985" s="66">
        <v>2272</v>
      </c>
      <c r="B4985" s="8" t="s">
        <v>543</v>
      </c>
      <c r="C4985" s="28" t="s">
        <v>3284</v>
      </c>
      <c r="D4985" s="29">
        <v>2021</v>
      </c>
      <c r="E4985" s="20"/>
      <c r="F4985" s="8">
        <v>2</v>
      </c>
      <c r="G4985" s="8">
        <v>6</v>
      </c>
      <c r="H4985" s="8">
        <v>78.221010000000007</v>
      </c>
    </row>
    <row r="4986" spans="1:8" s="17" customFormat="1" ht="28.5" hidden="1" customHeight="1" outlineLevel="1" x14ac:dyDescent="0.25">
      <c r="A4986" s="67">
        <v>10321</v>
      </c>
      <c r="B4986" s="8" t="s">
        <v>543</v>
      </c>
      <c r="C4986" s="28" t="s">
        <v>3285</v>
      </c>
      <c r="D4986" s="29">
        <v>2021</v>
      </c>
      <c r="E4986" s="20"/>
      <c r="F4986" s="8">
        <v>1</v>
      </c>
      <c r="G4986" s="8">
        <v>15</v>
      </c>
      <c r="H4986" s="8">
        <v>38.025860000000002</v>
      </c>
    </row>
    <row r="4987" spans="1:8" s="17" customFormat="1" ht="28.5" hidden="1" customHeight="1" outlineLevel="1" x14ac:dyDescent="0.25">
      <c r="A4987" s="66">
        <v>1348</v>
      </c>
      <c r="B4987" s="8" t="s">
        <v>543</v>
      </c>
      <c r="C4987" s="28" t="s">
        <v>2611</v>
      </c>
      <c r="D4987" s="29">
        <v>2021</v>
      </c>
      <c r="E4987" s="20"/>
      <c r="F4987" s="8">
        <v>2</v>
      </c>
      <c r="G4987" s="8">
        <v>24</v>
      </c>
      <c r="H4987" s="8">
        <v>40.763150000000003</v>
      </c>
    </row>
    <row r="4988" spans="1:8" s="17" customFormat="1" ht="28.5" hidden="1" customHeight="1" outlineLevel="1" x14ac:dyDescent="0.25">
      <c r="A4988" s="66">
        <v>1339</v>
      </c>
      <c r="B4988" s="8" t="s">
        <v>543</v>
      </c>
      <c r="C4988" s="28" t="s">
        <v>2613</v>
      </c>
      <c r="D4988" s="29">
        <v>2021</v>
      </c>
      <c r="E4988" s="20"/>
      <c r="F4988" s="8">
        <v>1</v>
      </c>
      <c r="G4988" s="8">
        <v>10</v>
      </c>
      <c r="H4988" s="8">
        <v>14.663819999999999</v>
      </c>
    </row>
    <row r="4989" spans="1:8" s="17" customFormat="1" ht="28.5" hidden="1" customHeight="1" outlineLevel="1" x14ac:dyDescent="0.25">
      <c r="A4989" s="67">
        <v>9752</v>
      </c>
      <c r="B4989" s="8" t="s">
        <v>543</v>
      </c>
      <c r="C4989" s="28" t="s">
        <v>2614</v>
      </c>
      <c r="D4989" s="29">
        <v>2021</v>
      </c>
      <c r="E4989" s="20"/>
      <c r="F4989" s="8">
        <v>1</v>
      </c>
      <c r="G4989" s="8">
        <v>5</v>
      </c>
      <c r="H4989" s="8">
        <v>19.532630000000001</v>
      </c>
    </row>
    <row r="4990" spans="1:8" s="17" customFormat="1" ht="28.5" hidden="1" customHeight="1" outlineLevel="1" x14ac:dyDescent="0.25">
      <c r="A4990" s="66">
        <v>10011</v>
      </c>
      <c r="B4990" s="8" t="s">
        <v>543</v>
      </c>
      <c r="C4990" s="28" t="s">
        <v>3286</v>
      </c>
      <c r="D4990" s="29">
        <v>2021</v>
      </c>
      <c r="E4990" s="20"/>
      <c r="F4990" s="8">
        <v>1</v>
      </c>
      <c r="G4990" s="8">
        <v>10</v>
      </c>
      <c r="H4990" s="8">
        <v>25.201899999999998</v>
      </c>
    </row>
    <row r="4991" spans="1:8" s="17" customFormat="1" ht="28.5" hidden="1" customHeight="1" outlineLevel="1" x14ac:dyDescent="0.25">
      <c r="A4991" s="66">
        <v>1796</v>
      </c>
      <c r="B4991" s="8" t="s">
        <v>543</v>
      </c>
      <c r="C4991" s="28" t="s">
        <v>3287</v>
      </c>
      <c r="D4991" s="29">
        <v>2021</v>
      </c>
      <c r="E4991" s="20"/>
      <c r="F4991" s="8">
        <v>1</v>
      </c>
      <c r="G4991" s="8">
        <v>5</v>
      </c>
      <c r="H4991" s="8">
        <v>27.789400000000001</v>
      </c>
    </row>
    <row r="4992" spans="1:8" s="17" customFormat="1" ht="28.5" hidden="1" customHeight="1" outlineLevel="1" x14ac:dyDescent="0.25">
      <c r="A4992" s="66">
        <v>1816</v>
      </c>
      <c r="B4992" s="8" t="s">
        <v>543</v>
      </c>
      <c r="C4992" s="28" t="s">
        <v>3288</v>
      </c>
      <c r="D4992" s="29">
        <v>2021</v>
      </c>
      <c r="E4992" s="20"/>
      <c r="F4992" s="8">
        <v>1</v>
      </c>
      <c r="G4992" s="8">
        <v>15</v>
      </c>
      <c r="H4992" s="8">
        <v>24.022310000000001</v>
      </c>
    </row>
    <row r="4993" spans="1:8" s="17" customFormat="1" ht="28.5" hidden="1" customHeight="1" outlineLevel="1" x14ac:dyDescent="0.25">
      <c r="A4993" s="66">
        <v>1817</v>
      </c>
      <c r="B4993" s="8" t="s">
        <v>543</v>
      </c>
      <c r="C4993" s="28" t="s">
        <v>3289</v>
      </c>
      <c r="D4993" s="29">
        <v>2021</v>
      </c>
      <c r="E4993" s="20"/>
      <c r="F4993" s="8">
        <v>1</v>
      </c>
      <c r="G4993" s="8">
        <v>5</v>
      </c>
      <c r="H4993" s="8">
        <v>24.603459999999998</v>
      </c>
    </row>
    <row r="4994" spans="1:8" s="17" customFormat="1" ht="28.5" hidden="1" customHeight="1" outlineLevel="1" x14ac:dyDescent="0.25">
      <c r="A4994" s="66">
        <v>1854</v>
      </c>
      <c r="B4994" s="8" t="s">
        <v>543</v>
      </c>
      <c r="C4994" s="28" t="s">
        <v>3290</v>
      </c>
      <c r="D4994" s="29">
        <v>2021</v>
      </c>
      <c r="E4994" s="20"/>
      <c r="F4994" s="8">
        <v>1</v>
      </c>
      <c r="G4994" s="8">
        <v>10</v>
      </c>
      <c r="H4994" s="8">
        <v>31.893260000000001</v>
      </c>
    </row>
    <row r="4995" spans="1:8" s="17" customFormat="1" ht="28.5" hidden="1" customHeight="1" outlineLevel="1" x14ac:dyDescent="0.25">
      <c r="A4995" s="67">
        <v>10007</v>
      </c>
      <c r="B4995" s="8" t="s">
        <v>543</v>
      </c>
      <c r="C4995" s="28" t="s">
        <v>3291</v>
      </c>
      <c r="D4995" s="29">
        <v>2021</v>
      </c>
      <c r="E4995" s="20"/>
      <c r="F4995" s="8">
        <v>1</v>
      </c>
      <c r="G4995" s="8">
        <v>5</v>
      </c>
      <c r="H4995" s="8">
        <v>27.481020000000001</v>
      </c>
    </row>
    <row r="4996" spans="1:8" s="17" customFormat="1" ht="28.5" hidden="1" customHeight="1" outlineLevel="1" x14ac:dyDescent="0.25">
      <c r="A4996" s="67">
        <v>10008</v>
      </c>
      <c r="B4996" s="8" t="s">
        <v>543</v>
      </c>
      <c r="C4996" s="28" t="s">
        <v>3292</v>
      </c>
      <c r="D4996" s="29">
        <v>2021</v>
      </c>
      <c r="E4996" s="20"/>
      <c r="F4996" s="8">
        <v>1</v>
      </c>
      <c r="G4996" s="8">
        <v>10</v>
      </c>
      <c r="H4996" s="8">
        <v>23.360029999999998</v>
      </c>
    </row>
    <row r="4997" spans="1:8" s="17" customFormat="1" ht="28.5" hidden="1" customHeight="1" outlineLevel="1" x14ac:dyDescent="0.25">
      <c r="A4997" s="67">
        <v>10009</v>
      </c>
      <c r="B4997" s="8" t="s">
        <v>543</v>
      </c>
      <c r="C4997" s="28" t="s">
        <v>3293</v>
      </c>
      <c r="D4997" s="29">
        <v>2021</v>
      </c>
      <c r="E4997" s="20"/>
      <c r="F4997" s="8">
        <v>1</v>
      </c>
      <c r="G4997" s="8">
        <v>5</v>
      </c>
      <c r="H4997" s="8">
        <v>20.285540000000001</v>
      </c>
    </row>
    <row r="4998" spans="1:8" s="17" customFormat="1" ht="28.5" hidden="1" customHeight="1" outlineLevel="1" x14ac:dyDescent="0.25">
      <c r="A4998" s="67">
        <v>10016</v>
      </c>
      <c r="B4998" s="8" t="s">
        <v>543</v>
      </c>
      <c r="C4998" s="28" t="s">
        <v>3294</v>
      </c>
      <c r="D4998" s="29">
        <v>2021</v>
      </c>
      <c r="E4998" s="20"/>
      <c r="F4998" s="8">
        <v>1</v>
      </c>
      <c r="G4998" s="8">
        <v>10</v>
      </c>
      <c r="H4998" s="8">
        <v>20.0382</v>
      </c>
    </row>
    <row r="4999" spans="1:8" s="17" customFormat="1" ht="28.5" hidden="1" customHeight="1" outlineLevel="1" x14ac:dyDescent="0.25">
      <c r="A4999" s="67">
        <v>9753</v>
      </c>
      <c r="B4999" s="8" t="s">
        <v>543</v>
      </c>
      <c r="C4999" s="28" t="s">
        <v>2618</v>
      </c>
      <c r="D4999" s="29">
        <v>2021</v>
      </c>
      <c r="E4999" s="20"/>
      <c r="F4999" s="8">
        <v>1</v>
      </c>
      <c r="G4999" s="8">
        <v>10</v>
      </c>
      <c r="H4999" s="8">
        <v>13.57413</v>
      </c>
    </row>
    <row r="5000" spans="1:8" s="17" customFormat="1" ht="28.5" hidden="1" customHeight="1" outlineLevel="1" x14ac:dyDescent="0.25">
      <c r="A5000" s="66">
        <v>1875</v>
      </c>
      <c r="B5000" s="8" t="s">
        <v>543</v>
      </c>
      <c r="C5000" s="28" t="s">
        <v>3295</v>
      </c>
      <c r="D5000" s="29">
        <v>2021</v>
      </c>
      <c r="E5000" s="20"/>
      <c r="F5000" s="8">
        <v>1</v>
      </c>
      <c r="G5000" s="8">
        <v>10</v>
      </c>
      <c r="H5000" s="8">
        <v>27.615400000000001</v>
      </c>
    </row>
    <row r="5001" spans="1:8" s="17" customFormat="1" ht="28.5" hidden="1" customHeight="1" outlineLevel="1" x14ac:dyDescent="0.25">
      <c r="A5001" s="66">
        <v>1811</v>
      </c>
      <c r="B5001" s="8" t="s">
        <v>543</v>
      </c>
      <c r="C5001" s="28" t="s">
        <v>3296</v>
      </c>
      <c r="D5001" s="29">
        <v>2021</v>
      </c>
      <c r="E5001" s="20"/>
      <c r="F5001" s="8">
        <v>1</v>
      </c>
      <c r="G5001" s="8">
        <v>10</v>
      </c>
      <c r="H5001" s="8">
        <v>27.28931</v>
      </c>
    </row>
    <row r="5002" spans="1:8" s="17" customFormat="1" ht="28.5" hidden="1" customHeight="1" outlineLevel="1" x14ac:dyDescent="0.25">
      <c r="A5002" s="67">
        <v>9762</v>
      </c>
      <c r="B5002" s="8" t="s">
        <v>543</v>
      </c>
      <c r="C5002" s="28" t="s">
        <v>2619</v>
      </c>
      <c r="D5002" s="29">
        <v>2021</v>
      </c>
      <c r="E5002" s="20"/>
      <c r="F5002" s="8">
        <v>1</v>
      </c>
      <c r="G5002" s="8">
        <v>14</v>
      </c>
      <c r="H5002" s="8">
        <v>14.068149999999999</v>
      </c>
    </row>
    <row r="5003" spans="1:8" s="17" customFormat="1" ht="28.5" hidden="1" customHeight="1" outlineLevel="1" x14ac:dyDescent="0.25">
      <c r="A5003" s="66">
        <v>1783</v>
      </c>
      <c r="B5003" s="8" t="s">
        <v>543</v>
      </c>
      <c r="C5003" s="28" t="s">
        <v>3297</v>
      </c>
      <c r="D5003" s="29">
        <v>2021</v>
      </c>
      <c r="E5003" s="20"/>
      <c r="F5003" s="8">
        <v>1</v>
      </c>
      <c r="G5003" s="8">
        <v>6</v>
      </c>
      <c r="H5003" s="8">
        <v>33.059600000000003</v>
      </c>
    </row>
    <row r="5004" spans="1:8" s="17" customFormat="1" ht="28.5" hidden="1" customHeight="1" outlineLevel="1" x14ac:dyDescent="0.25">
      <c r="A5004" s="66">
        <v>1906</v>
      </c>
      <c r="B5004" s="8" t="s">
        <v>543</v>
      </c>
      <c r="C5004" s="28" t="s">
        <v>3298</v>
      </c>
      <c r="D5004" s="29">
        <v>2021</v>
      </c>
      <c r="E5004" s="20"/>
      <c r="F5004" s="8">
        <v>1</v>
      </c>
      <c r="G5004" s="8">
        <v>14</v>
      </c>
      <c r="H5004" s="8">
        <v>35.12397</v>
      </c>
    </row>
    <row r="5005" spans="1:8" s="17" customFormat="1" ht="28.5" hidden="1" customHeight="1" outlineLevel="1" x14ac:dyDescent="0.25">
      <c r="A5005" s="66">
        <v>1800</v>
      </c>
      <c r="B5005" s="8" t="s">
        <v>543</v>
      </c>
      <c r="C5005" s="28" t="s">
        <v>3299</v>
      </c>
      <c r="D5005" s="29">
        <v>2021</v>
      </c>
      <c r="E5005" s="20"/>
      <c r="F5005" s="8">
        <v>1</v>
      </c>
      <c r="G5005" s="8">
        <v>15</v>
      </c>
      <c r="H5005" s="8">
        <v>30.38618</v>
      </c>
    </row>
    <row r="5006" spans="1:8" s="17" customFormat="1" ht="28.5" hidden="1" customHeight="1" outlineLevel="1" x14ac:dyDescent="0.25">
      <c r="A5006" s="66">
        <v>1889</v>
      </c>
      <c r="B5006" s="8" t="s">
        <v>543</v>
      </c>
      <c r="C5006" s="28" t="s">
        <v>3300</v>
      </c>
      <c r="D5006" s="29">
        <v>2021</v>
      </c>
      <c r="E5006" s="20"/>
      <c r="F5006" s="8">
        <v>1</v>
      </c>
      <c r="G5006" s="8">
        <v>10</v>
      </c>
      <c r="H5006" s="8">
        <v>35.979950000000002</v>
      </c>
    </row>
    <row r="5007" spans="1:8" s="17" customFormat="1" ht="28.5" hidden="1" customHeight="1" outlineLevel="1" x14ac:dyDescent="0.25">
      <c r="A5007" s="66">
        <v>1931</v>
      </c>
      <c r="B5007" s="8" t="s">
        <v>543</v>
      </c>
      <c r="C5007" s="28" t="s">
        <v>3301</v>
      </c>
      <c r="D5007" s="29">
        <v>2021</v>
      </c>
      <c r="E5007" s="20"/>
      <c r="F5007" s="8">
        <v>1</v>
      </c>
      <c r="G5007" s="8">
        <v>7</v>
      </c>
      <c r="H5007" s="8">
        <v>43.939140000000002</v>
      </c>
    </row>
    <row r="5008" spans="1:8" s="17" customFormat="1" ht="28.5" hidden="1" customHeight="1" outlineLevel="1" x14ac:dyDescent="0.25">
      <c r="A5008" s="67">
        <v>9763</v>
      </c>
      <c r="B5008" s="8" t="s">
        <v>543</v>
      </c>
      <c r="C5008" s="28" t="s">
        <v>2623</v>
      </c>
      <c r="D5008" s="29">
        <v>2021</v>
      </c>
      <c r="E5008" s="20"/>
      <c r="F5008" s="8">
        <v>1</v>
      </c>
      <c r="G5008" s="8">
        <v>30</v>
      </c>
      <c r="H5008" s="8">
        <v>126.40253</v>
      </c>
    </row>
    <row r="5009" spans="1:41" s="17" customFormat="1" ht="28.5" hidden="1" customHeight="1" outlineLevel="1" x14ac:dyDescent="0.25">
      <c r="A5009" s="67">
        <v>9911</v>
      </c>
      <c r="B5009" s="8" t="s">
        <v>543</v>
      </c>
      <c r="C5009" s="28" t="s">
        <v>3302</v>
      </c>
      <c r="D5009" s="29">
        <v>2021</v>
      </c>
      <c r="E5009" s="20"/>
      <c r="F5009" s="8">
        <v>1</v>
      </c>
      <c r="G5009" s="8">
        <v>12</v>
      </c>
      <c r="H5009" s="8">
        <v>73.818770000000001</v>
      </c>
    </row>
    <row r="5010" spans="1:41" s="17" customFormat="1" ht="28.5" hidden="1" customHeight="1" outlineLevel="1" x14ac:dyDescent="0.25">
      <c r="A5010" s="66">
        <v>1458</v>
      </c>
      <c r="B5010" s="8" t="s">
        <v>543</v>
      </c>
      <c r="C5010" s="28" t="s">
        <v>2638</v>
      </c>
      <c r="D5010" s="29">
        <v>2021</v>
      </c>
      <c r="E5010" s="20"/>
      <c r="F5010" s="8">
        <v>1</v>
      </c>
      <c r="G5010" s="8">
        <v>10</v>
      </c>
      <c r="H5010" s="8">
        <v>34.442749999999997</v>
      </c>
    </row>
    <row r="5011" spans="1:41" s="17" customFormat="1" ht="28.5" hidden="1" customHeight="1" outlineLevel="1" x14ac:dyDescent="0.25">
      <c r="A5011" s="66">
        <v>9751</v>
      </c>
      <c r="B5011" s="8" t="s">
        <v>543</v>
      </c>
      <c r="C5011" s="28" t="s">
        <v>3303</v>
      </c>
      <c r="D5011" s="29">
        <v>2021</v>
      </c>
      <c r="E5011" s="20"/>
      <c r="F5011" s="8">
        <v>1</v>
      </c>
      <c r="G5011" s="8">
        <v>12</v>
      </c>
      <c r="H5011" s="8">
        <v>22.870360000000002</v>
      </c>
    </row>
    <row r="5012" spans="1:41" s="17" customFormat="1" ht="28.5" hidden="1" customHeight="1" outlineLevel="1" x14ac:dyDescent="0.25">
      <c r="A5012" s="66">
        <v>1873</v>
      </c>
      <c r="B5012" s="8" t="s">
        <v>543</v>
      </c>
      <c r="C5012" s="28" t="s">
        <v>3304</v>
      </c>
      <c r="D5012" s="29">
        <v>2021</v>
      </c>
      <c r="E5012" s="20"/>
      <c r="F5012" s="8">
        <v>1</v>
      </c>
      <c r="G5012" s="8">
        <v>8</v>
      </c>
      <c r="H5012" s="8">
        <v>31.828340000000001</v>
      </c>
    </row>
    <row r="5013" spans="1:41" s="17" customFormat="1" ht="28.5" hidden="1" customHeight="1" outlineLevel="1" x14ac:dyDescent="0.25">
      <c r="A5013" s="67">
        <v>10006</v>
      </c>
      <c r="B5013" s="8" t="s">
        <v>543</v>
      </c>
      <c r="C5013" s="28" t="s">
        <v>3305</v>
      </c>
      <c r="D5013" s="29">
        <v>2021</v>
      </c>
      <c r="E5013" s="20"/>
      <c r="F5013" s="8">
        <v>1</v>
      </c>
      <c r="G5013" s="8">
        <v>15</v>
      </c>
      <c r="H5013" s="8">
        <v>21.758230000000001</v>
      </c>
    </row>
    <row r="5014" spans="1:41" s="17" customFormat="1" ht="19.5" customHeight="1" collapsed="1" x14ac:dyDescent="0.25">
      <c r="A5014" s="20"/>
      <c r="B5014" s="123" t="s">
        <v>544</v>
      </c>
      <c r="C5014" s="145" t="s">
        <v>4079</v>
      </c>
      <c r="D5014" s="123"/>
      <c r="E5014" s="123" t="s">
        <v>0</v>
      </c>
      <c r="F5014" s="123"/>
      <c r="G5014" s="123"/>
      <c r="H5014" s="123"/>
    </row>
    <row r="5015" spans="1:41" s="18" customFormat="1" ht="16.5" customHeight="1" x14ac:dyDescent="0.25">
      <c r="A5015" s="20"/>
      <c r="B5015" s="125"/>
      <c r="C5015" s="128"/>
      <c r="D5015" s="125" t="s">
        <v>0</v>
      </c>
      <c r="E5015" s="125" t="s">
        <v>0</v>
      </c>
      <c r="F5015" s="125"/>
      <c r="G5015" s="125"/>
      <c r="H5015" s="125"/>
      <c r="I5015" s="17"/>
      <c r="J5015" s="17"/>
      <c r="K5015" s="17"/>
      <c r="L5015" s="17"/>
      <c r="M5015" s="17"/>
      <c r="N5015" s="17"/>
      <c r="O5015" s="17"/>
      <c r="P5015" s="17"/>
      <c r="Q5015" s="17"/>
      <c r="R5015" s="17"/>
      <c r="S5015" s="17"/>
      <c r="T5015" s="17"/>
      <c r="U5015" s="17"/>
      <c r="V5015" s="17"/>
      <c r="W5015" s="17"/>
      <c r="X5015" s="17"/>
      <c r="Y5015" s="17"/>
      <c r="Z5015" s="17"/>
      <c r="AA5015" s="17"/>
      <c r="AB5015" s="17"/>
      <c r="AC5015" s="17"/>
      <c r="AD5015" s="17"/>
      <c r="AE5015" s="17"/>
      <c r="AF5015" s="17"/>
      <c r="AG5015" s="17"/>
      <c r="AH5015" s="17"/>
      <c r="AI5015" s="17"/>
      <c r="AJ5015" s="17"/>
      <c r="AK5015" s="17"/>
      <c r="AL5015" s="17"/>
      <c r="AM5015" s="17"/>
      <c r="AN5015" s="17"/>
      <c r="AO5015" s="17"/>
    </row>
    <row r="5016" spans="1:41" s="18" customFormat="1" ht="28.5" x14ac:dyDescent="0.25">
      <c r="A5016" s="20"/>
      <c r="B5016" s="13" t="s">
        <v>544</v>
      </c>
      <c r="C5016" s="14" t="s">
        <v>1941</v>
      </c>
      <c r="D5016" s="45" t="s">
        <v>1959</v>
      </c>
      <c r="E5016" s="26"/>
      <c r="F5016" s="13">
        <f ca="1">SUMIF($D$5018:$H$5990,$D$5016,$F$5018:$F$5990)</f>
        <v>21</v>
      </c>
      <c r="G5016" s="13">
        <f ca="1">SUMIF($D$5018:$H$5990,$D$5016,$G$5018:$G$5990)</f>
        <v>355</v>
      </c>
      <c r="H5016" s="13">
        <f ca="1">SUMIF($D$5018:$H$5990,$D$5016,$H$5018:$H$5990)</f>
        <v>1078.2448000000004</v>
      </c>
      <c r="I5016" s="17"/>
      <c r="J5016" s="17"/>
      <c r="K5016" s="17"/>
      <c r="L5016" s="17"/>
      <c r="M5016" s="17"/>
      <c r="N5016" s="17"/>
      <c r="O5016" s="17"/>
      <c r="P5016" s="17"/>
      <c r="Q5016" s="17"/>
      <c r="R5016" s="17"/>
      <c r="S5016" s="17"/>
      <c r="T5016" s="17"/>
      <c r="U5016" s="17"/>
      <c r="V5016" s="17"/>
      <c r="W5016" s="17"/>
      <c r="X5016" s="17"/>
      <c r="Y5016" s="17"/>
      <c r="Z5016" s="17"/>
      <c r="AA5016" s="17"/>
      <c r="AB5016" s="17"/>
      <c r="AC5016" s="17"/>
      <c r="AD5016" s="17"/>
      <c r="AE5016" s="17"/>
      <c r="AF5016" s="17"/>
      <c r="AG5016" s="17"/>
      <c r="AH5016" s="17"/>
      <c r="AI5016" s="17"/>
      <c r="AJ5016" s="17"/>
      <c r="AK5016" s="17"/>
      <c r="AL5016" s="17"/>
      <c r="AM5016" s="17"/>
      <c r="AN5016" s="17"/>
      <c r="AO5016" s="17"/>
    </row>
    <row r="5017" spans="1:41" s="37" customFormat="1" ht="16.5" customHeight="1" x14ac:dyDescent="0.25">
      <c r="A5017" s="20"/>
      <c r="B5017" s="13" t="s">
        <v>544</v>
      </c>
      <c r="C5017" s="14" t="s">
        <v>1941</v>
      </c>
      <c r="D5017" s="26">
        <v>2021</v>
      </c>
      <c r="E5017" s="24"/>
      <c r="F5017" s="16">
        <f ca="1">SUMIF($D$5018:$H$5990,$D$5017,$F$5018:$F$5990)</f>
        <v>1242</v>
      </c>
      <c r="G5017" s="13">
        <f ca="1">SUMIF($D$5018:$H$5990,$D$5017,$G$5018:$G$5990)</f>
        <v>20383.13</v>
      </c>
      <c r="H5017" s="16">
        <f ca="1">SUMIF($D$5018:$H$5990,$D$5017,$H$5018:$H$5990)</f>
        <v>50897.983008000003</v>
      </c>
      <c r="I5017" s="17"/>
      <c r="J5017" s="17"/>
      <c r="K5017" s="17"/>
      <c r="L5017" s="17"/>
      <c r="M5017" s="17"/>
      <c r="N5017" s="17"/>
      <c r="O5017" s="17"/>
      <c r="P5017" s="17"/>
      <c r="Q5017" s="17"/>
      <c r="R5017" s="17"/>
      <c r="S5017" s="17"/>
      <c r="T5017" s="17"/>
      <c r="U5017" s="17"/>
      <c r="V5017" s="17"/>
      <c r="W5017" s="17"/>
      <c r="X5017" s="17"/>
      <c r="Y5017" s="17"/>
      <c r="Z5017" s="17"/>
      <c r="AA5017" s="17"/>
      <c r="AB5017" s="17"/>
      <c r="AC5017" s="17"/>
      <c r="AD5017" s="17"/>
      <c r="AE5017" s="17"/>
      <c r="AF5017" s="17"/>
      <c r="AG5017" s="17"/>
      <c r="AH5017" s="17"/>
      <c r="AI5017" s="17"/>
      <c r="AJ5017" s="17"/>
      <c r="AK5017" s="17"/>
      <c r="AL5017" s="17"/>
      <c r="AM5017" s="17"/>
      <c r="AN5017" s="17"/>
      <c r="AO5017" s="17"/>
    </row>
    <row r="5018" spans="1:41" s="17" customFormat="1" ht="29.25" hidden="1" customHeight="1" outlineLevel="1" x14ac:dyDescent="0.25">
      <c r="A5018" s="20">
        <v>1218</v>
      </c>
      <c r="B5018" s="8" t="s">
        <v>544</v>
      </c>
      <c r="C5018" s="54" t="s">
        <v>1962</v>
      </c>
      <c r="D5018" s="58" t="s">
        <v>1959</v>
      </c>
      <c r="E5018" s="20"/>
      <c r="F5018" s="8">
        <v>1</v>
      </c>
      <c r="G5018" s="8">
        <v>15</v>
      </c>
      <c r="H5018" s="59">
        <v>55.732999999999997</v>
      </c>
    </row>
    <row r="5019" spans="1:41" s="17" customFormat="1" ht="29.25" hidden="1" customHeight="1" outlineLevel="1" x14ac:dyDescent="0.25">
      <c r="A5019" s="20">
        <v>1246</v>
      </c>
      <c r="B5019" s="8" t="s">
        <v>544</v>
      </c>
      <c r="C5019" s="54" t="s">
        <v>1963</v>
      </c>
      <c r="D5019" s="58" t="s">
        <v>1959</v>
      </c>
      <c r="E5019" s="20"/>
      <c r="F5019" s="8">
        <v>1</v>
      </c>
      <c r="G5019" s="8">
        <v>15</v>
      </c>
      <c r="H5019" s="59">
        <v>52.582000000000001</v>
      </c>
    </row>
    <row r="5020" spans="1:41" s="17" customFormat="1" ht="29.25" hidden="1" customHeight="1" outlineLevel="1" x14ac:dyDescent="0.25">
      <c r="A5020" s="20">
        <v>1219</v>
      </c>
      <c r="B5020" s="8" t="s">
        <v>544</v>
      </c>
      <c r="C5020" s="54" t="s">
        <v>1964</v>
      </c>
      <c r="D5020" s="58" t="s">
        <v>1959</v>
      </c>
      <c r="E5020" s="20"/>
      <c r="F5020" s="8">
        <v>1</v>
      </c>
      <c r="G5020" s="8">
        <v>15</v>
      </c>
      <c r="H5020" s="59">
        <v>62.484999999999999</v>
      </c>
    </row>
    <row r="5021" spans="1:41" s="17" customFormat="1" ht="29.25" hidden="1" customHeight="1" outlineLevel="1" x14ac:dyDescent="0.25">
      <c r="A5021" s="20">
        <v>1234</v>
      </c>
      <c r="B5021" s="8" t="s">
        <v>544</v>
      </c>
      <c r="C5021" s="54" t="s">
        <v>1965</v>
      </c>
      <c r="D5021" s="58" t="s">
        <v>1959</v>
      </c>
      <c r="E5021" s="20"/>
      <c r="F5021" s="8">
        <v>1</v>
      </c>
      <c r="G5021" s="8">
        <v>15</v>
      </c>
      <c r="H5021" s="59">
        <v>59.707999999999998</v>
      </c>
    </row>
    <row r="5022" spans="1:41" s="17" customFormat="1" ht="29.25" hidden="1" customHeight="1" outlineLevel="1" x14ac:dyDescent="0.25">
      <c r="A5022" s="20">
        <v>1173</v>
      </c>
      <c r="B5022" s="8" t="s">
        <v>544</v>
      </c>
      <c r="C5022" s="54" t="s">
        <v>1966</v>
      </c>
      <c r="D5022" s="58" t="s">
        <v>1959</v>
      </c>
      <c r="E5022" s="20"/>
      <c r="F5022" s="8">
        <v>1</v>
      </c>
      <c r="G5022" s="8">
        <v>15</v>
      </c>
      <c r="H5022" s="59">
        <v>55.536000000000001</v>
      </c>
    </row>
    <row r="5023" spans="1:41" s="17" customFormat="1" ht="29.25" hidden="1" customHeight="1" outlineLevel="1" x14ac:dyDescent="0.25">
      <c r="A5023" s="20">
        <v>1211</v>
      </c>
      <c r="B5023" s="8" t="s">
        <v>544</v>
      </c>
      <c r="C5023" s="54" t="s">
        <v>1967</v>
      </c>
      <c r="D5023" s="58" t="s">
        <v>1959</v>
      </c>
      <c r="E5023" s="20"/>
      <c r="F5023" s="8">
        <v>1</v>
      </c>
      <c r="G5023" s="8">
        <v>15</v>
      </c>
      <c r="H5023" s="59">
        <v>38.258000000000003</v>
      </c>
    </row>
    <row r="5024" spans="1:41" s="17" customFormat="1" ht="29.25" hidden="1" customHeight="1" outlineLevel="1" x14ac:dyDescent="0.25">
      <c r="A5024" s="20">
        <v>1191</v>
      </c>
      <c r="B5024" s="8" t="s">
        <v>544</v>
      </c>
      <c r="C5024" s="54" t="s">
        <v>1968</v>
      </c>
      <c r="D5024" s="58" t="s">
        <v>1959</v>
      </c>
      <c r="E5024" s="20"/>
      <c r="F5024" s="8">
        <v>1</v>
      </c>
      <c r="G5024" s="8">
        <v>15</v>
      </c>
      <c r="H5024" s="59">
        <v>51.682000000000002</v>
      </c>
    </row>
    <row r="5025" spans="1:8" s="17" customFormat="1" ht="29.25" hidden="1" customHeight="1" outlineLevel="1" x14ac:dyDescent="0.25">
      <c r="A5025" s="20">
        <v>1228</v>
      </c>
      <c r="B5025" s="8" t="s">
        <v>544</v>
      </c>
      <c r="C5025" s="54" t="s">
        <v>1969</v>
      </c>
      <c r="D5025" s="58" t="s">
        <v>1959</v>
      </c>
      <c r="E5025" s="20"/>
      <c r="F5025" s="8">
        <v>1</v>
      </c>
      <c r="G5025" s="8">
        <v>15</v>
      </c>
      <c r="H5025" s="59">
        <v>54.654000000000003</v>
      </c>
    </row>
    <row r="5026" spans="1:8" s="17" customFormat="1" ht="29.25" hidden="1" customHeight="1" outlineLevel="1" x14ac:dyDescent="0.25">
      <c r="A5026" s="20">
        <v>1236</v>
      </c>
      <c r="B5026" s="8" t="s">
        <v>544</v>
      </c>
      <c r="C5026" s="54" t="s">
        <v>1970</v>
      </c>
      <c r="D5026" s="58" t="s">
        <v>1959</v>
      </c>
      <c r="E5026" s="20"/>
      <c r="F5026" s="8">
        <v>1</v>
      </c>
      <c r="G5026" s="8">
        <v>15</v>
      </c>
      <c r="H5026" s="59">
        <v>51.976999999999997</v>
      </c>
    </row>
    <row r="5027" spans="1:8" s="17" customFormat="1" ht="29.25" hidden="1" customHeight="1" outlineLevel="1" x14ac:dyDescent="0.25">
      <c r="A5027" s="67">
        <v>9203</v>
      </c>
      <c r="B5027" s="8" t="s">
        <v>544</v>
      </c>
      <c r="C5027" s="54" t="s">
        <v>1971</v>
      </c>
      <c r="D5027" s="58" t="s">
        <v>1959</v>
      </c>
      <c r="E5027" s="20"/>
      <c r="F5027" s="8">
        <v>1</v>
      </c>
      <c r="G5027" s="8">
        <v>30</v>
      </c>
      <c r="H5027" s="59">
        <v>115.923</v>
      </c>
    </row>
    <row r="5028" spans="1:8" s="17" customFormat="1" ht="42" hidden="1" customHeight="1" outlineLevel="1" x14ac:dyDescent="0.25">
      <c r="A5028" s="67">
        <v>9226</v>
      </c>
      <c r="B5028" s="8" t="s">
        <v>544</v>
      </c>
      <c r="C5028" s="28" t="s">
        <v>1979</v>
      </c>
      <c r="D5028" s="58" t="s">
        <v>1959</v>
      </c>
      <c r="E5028" s="20"/>
      <c r="F5028" s="8">
        <v>1</v>
      </c>
      <c r="G5028" s="8">
        <v>15</v>
      </c>
      <c r="H5028" s="8">
        <v>59</v>
      </c>
    </row>
    <row r="5029" spans="1:8" s="17" customFormat="1" ht="42" hidden="1" customHeight="1" outlineLevel="1" x14ac:dyDescent="0.25">
      <c r="A5029" s="20">
        <v>1210</v>
      </c>
      <c r="B5029" s="8" t="s">
        <v>544</v>
      </c>
      <c r="C5029" s="28" t="s">
        <v>1863</v>
      </c>
      <c r="D5029" s="58" t="s">
        <v>1959</v>
      </c>
      <c r="E5029" s="20"/>
      <c r="F5029" s="8">
        <v>1</v>
      </c>
      <c r="G5029" s="8">
        <v>50</v>
      </c>
      <c r="H5029" s="8">
        <v>70.399000000000001</v>
      </c>
    </row>
    <row r="5030" spans="1:8" s="17" customFormat="1" ht="42" hidden="1" customHeight="1" outlineLevel="1" x14ac:dyDescent="0.25">
      <c r="A5030" s="20">
        <v>1159</v>
      </c>
      <c r="B5030" s="8" t="s">
        <v>544</v>
      </c>
      <c r="C5030" s="28" t="s">
        <v>1980</v>
      </c>
      <c r="D5030" s="58" t="s">
        <v>1959</v>
      </c>
      <c r="E5030" s="20"/>
      <c r="F5030" s="8">
        <v>1</v>
      </c>
      <c r="G5030" s="8">
        <v>15</v>
      </c>
      <c r="H5030" s="8">
        <v>40.844000000000001</v>
      </c>
    </row>
    <row r="5031" spans="1:8" s="17" customFormat="1" ht="42" hidden="1" customHeight="1" outlineLevel="1" x14ac:dyDescent="0.25">
      <c r="A5031" s="20">
        <v>1161</v>
      </c>
      <c r="B5031" s="8" t="s">
        <v>544</v>
      </c>
      <c r="C5031" s="28" t="s">
        <v>1981</v>
      </c>
      <c r="D5031" s="58" t="s">
        <v>1959</v>
      </c>
      <c r="E5031" s="20"/>
      <c r="F5031" s="8">
        <v>1</v>
      </c>
      <c r="G5031" s="8">
        <v>15</v>
      </c>
      <c r="H5031" s="8">
        <v>39.165999999999997</v>
      </c>
    </row>
    <row r="5032" spans="1:8" s="17" customFormat="1" ht="42" hidden="1" customHeight="1" outlineLevel="1" x14ac:dyDescent="0.25">
      <c r="A5032" s="20">
        <v>1241</v>
      </c>
      <c r="B5032" s="8" t="s">
        <v>544</v>
      </c>
      <c r="C5032" s="28" t="s">
        <v>1982</v>
      </c>
      <c r="D5032" s="58" t="s">
        <v>1959</v>
      </c>
      <c r="E5032" s="20"/>
      <c r="F5032" s="8">
        <v>1</v>
      </c>
      <c r="G5032" s="8">
        <v>10</v>
      </c>
      <c r="H5032" s="8">
        <v>39.865000000000002</v>
      </c>
    </row>
    <row r="5033" spans="1:8" s="17" customFormat="1" ht="42" hidden="1" customHeight="1" outlineLevel="1" x14ac:dyDescent="0.25">
      <c r="A5033" s="20">
        <v>1166</v>
      </c>
      <c r="B5033" s="8" t="s">
        <v>544</v>
      </c>
      <c r="C5033" s="28" t="s">
        <v>1983</v>
      </c>
      <c r="D5033" s="58" t="s">
        <v>1959</v>
      </c>
      <c r="E5033" s="20"/>
      <c r="F5033" s="8">
        <v>1</v>
      </c>
      <c r="G5033" s="8">
        <v>15</v>
      </c>
      <c r="H5033" s="8">
        <v>43.835000000000001</v>
      </c>
    </row>
    <row r="5034" spans="1:8" s="17" customFormat="1" ht="42" hidden="1" customHeight="1" outlineLevel="1" x14ac:dyDescent="0.25">
      <c r="A5034" s="20">
        <v>1220</v>
      </c>
      <c r="B5034" s="8" t="s">
        <v>544</v>
      </c>
      <c r="C5034" s="28" t="s">
        <v>1984</v>
      </c>
      <c r="D5034" s="58" t="s">
        <v>1959</v>
      </c>
      <c r="E5034" s="20"/>
      <c r="F5034" s="8">
        <v>1</v>
      </c>
      <c r="G5034" s="8">
        <v>15</v>
      </c>
      <c r="H5034" s="8">
        <v>41.057000000000002</v>
      </c>
    </row>
    <row r="5035" spans="1:8" s="17" customFormat="1" ht="42" hidden="1" customHeight="1" outlineLevel="1" x14ac:dyDescent="0.25">
      <c r="A5035" s="20">
        <v>1168</v>
      </c>
      <c r="B5035" s="8" t="s">
        <v>544</v>
      </c>
      <c r="C5035" s="28" t="s">
        <v>1985</v>
      </c>
      <c r="D5035" s="58" t="s">
        <v>1959</v>
      </c>
      <c r="E5035" s="20"/>
      <c r="F5035" s="8">
        <v>1</v>
      </c>
      <c r="G5035" s="8">
        <v>15</v>
      </c>
      <c r="H5035" s="8">
        <v>40.555999999999997</v>
      </c>
    </row>
    <row r="5036" spans="1:8" s="17" customFormat="1" ht="42" hidden="1" customHeight="1" outlineLevel="1" x14ac:dyDescent="0.25">
      <c r="A5036" s="20">
        <v>1167</v>
      </c>
      <c r="B5036" s="8" t="s">
        <v>544</v>
      </c>
      <c r="C5036" s="28" t="s">
        <v>1986</v>
      </c>
      <c r="D5036" s="58" t="s">
        <v>1959</v>
      </c>
      <c r="E5036" s="20"/>
      <c r="F5036" s="8">
        <v>1</v>
      </c>
      <c r="G5036" s="8">
        <v>15</v>
      </c>
      <c r="H5036" s="8">
        <v>39.895000000000003</v>
      </c>
    </row>
    <row r="5037" spans="1:8" s="17" customFormat="1" ht="42" hidden="1" customHeight="1" outlineLevel="1" x14ac:dyDescent="0.25">
      <c r="A5037" s="20">
        <v>1175</v>
      </c>
      <c r="B5037" s="8" t="s">
        <v>544</v>
      </c>
      <c r="C5037" s="28" t="s">
        <v>1987</v>
      </c>
      <c r="D5037" s="58" t="s">
        <v>1959</v>
      </c>
      <c r="E5037" s="20"/>
      <c r="F5037" s="8">
        <v>1</v>
      </c>
      <c r="G5037" s="8">
        <v>10</v>
      </c>
      <c r="H5037" s="8">
        <v>44.38</v>
      </c>
    </row>
    <row r="5038" spans="1:8" s="17" customFormat="1" ht="42" hidden="1" customHeight="1" outlineLevel="1" x14ac:dyDescent="0.25">
      <c r="A5038" s="20">
        <v>1186</v>
      </c>
      <c r="B5038" s="8" t="s">
        <v>544</v>
      </c>
      <c r="C5038" s="28" t="s">
        <v>1988</v>
      </c>
      <c r="D5038" s="58" t="s">
        <v>1959</v>
      </c>
      <c r="E5038" s="20"/>
      <c r="F5038" s="8">
        <v>1</v>
      </c>
      <c r="G5038" s="8">
        <v>15</v>
      </c>
      <c r="H5038" s="8">
        <v>20.709800000000001</v>
      </c>
    </row>
    <row r="5039" spans="1:8" s="17" customFormat="1" ht="19.5" hidden="1" customHeight="1" outlineLevel="1" x14ac:dyDescent="0.25">
      <c r="A5039" s="67">
        <v>9183</v>
      </c>
      <c r="B5039" s="8" t="s">
        <v>544</v>
      </c>
      <c r="C5039" s="54" t="s">
        <v>3306</v>
      </c>
      <c r="D5039" s="29">
        <v>2021</v>
      </c>
      <c r="E5039" s="20"/>
      <c r="F5039" s="8">
        <v>1</v>
      </c>
      <c r="G5039" s="8">
        <v>15</v>
      </c>
      <c r="H5039" s="59">
        <v>87</v>
      </c>
    </row>
    <row r="5040" spans="1:8" s="17" customFormat="1" ht="19.5" hidden="1" customHeight="1" outlineLevel="1" x14ac:dyDescent="0.25">
      <c r="A5040" s="66">
        <v>90</v>
      </c>
      <c r="B5040" s="8" t="s">
        <v>544</v>
      </c>
      <c r="C5040" s="28" t="s">
        <v>3307</v>
      </c>
      <c r="D5040" s="29">
        <v>2021</v>
      </c>
      <c r="E5040" s="20"/>
      <c r="F5040" s="8">
        <v>1</v>
      </c>
      <c r="G5040" s="8">
        <v>15</v>
      </c>
      <c r="H5040" s="8">
        <v>58</v>
      </c>
    </row>
    <row r="5041" spans="1:8" s="17" customFormat="1" ht="19.5" hidden="1" customHeight="1" outlineLevel="1" x14ac:dyDescent="0.25">
      <c r="A5041" s="67">
        <v>9187</v>
      </c>
      <c r="B5041" s="8" t="s">
        <v>544</v>
      </c>
      <c r="C5041" s="28" t="s">
        <v>3308</v>
      </c>
      <c r="D5041" s="29">
        <v>2021</v>
      </c>
      <c r="E5041" s="20"/>
      <c r="F5041" s="8">
        <v>1</v>
      </c>
      <c r="G5041" s="8">
        <v>15</v>
      </c>
      <c r="H5041" s="8">
        <v>103</v>
      </c>
    </row>
    <row r="5042" spans="1:8" s="17" customFormat="1" ht="19.5" hidden="1" customHeight="1" outlineLevel="1" x14ac:dyDescent="0.25">
      <c r="A5042" s="66">
        <v>101</v>
      </c>
      <c r="B5042" s="8" t="s">
        <v>544</v>
      </c>
      <c r="C5042" s="28" t="s">
        <v>3309</v>
      </c>
      <c r="D5042" s="29">
        <v>2021</v>
      </c>
      <c r="E5042" s="20"/>
      <c r="F5042" s="8">
        <v>1</v>
      </c>
      <c r="G5042" s="8">
        <v>15</v>
      </c>
      <c r="H5042" s="8">
        <v>78</v>
      </c>
    </row>
    <row r="5043" spans="1:8" s="17" customFormat="1" ht="19.5" hidden="1" customHeight="1" outlineLevel="1" x14ac:dyDescent="0.25">
      <c r="A5043" s="67">
        <v>9185</v>
      </c>
      <c r="B5043" s="8" t="s">
        <v>544</v>
      </c>
      <c r="C5043" s="28" t="s">
        <v>3310</v>
      </c>
      <c r="D5043" s="29">
        <v>2021</v>
      </c>
      <c r="E5043" s="20"/>
      <c r="F5043" s="8">
        <v>1</v>
      </c>
      <c r="G5043" s="8">
        <v>15</v>
      </c>
      <c r="H5043" s="8">
        <v>117</v>
      </c>
    </row>
    <row r="5044" spans="1:8" s="17" customFormat="1" ht="19.5" hidden="1" customHeight="1" outlineLevel="1" x14ac:dyDescent="0.25">
      <c r="A5044" s="67">
        <v>9796</v>
      </c>
      <c r="B5044" s="8" t="s">
        <v>544</v>
      </c>
      <c r="C5044" s="28" t="s">
        <v>2231</v>
      </c>
      <c r="D5044" s="29">
        <v>2021</v>
      </c>
      <c r="E5044" s="20"/>
      <c r="F5044" s="8">
        <v>1</v>
      </c>
      <c r="G5044" s="8">
        <v>15</v>
      </c>
      <c r="H5044" s="8">
        <v>41</v>
      </c>
    </row>
    <row r="5045" spans="1:8" s="17" customFormat="1" ht="19.5" hidden="1" customHeight="1" outlineLevel="1" x14ac:dyDescent="0.25">
      <c r="A5045" s="66">
        <v>173</v>
      </c>
      <c r="B5045" s="8" t="s">
        <v>544</v>
      </c>
      <c r="C5045" s="28" t="s">
        <v>3311</v>
      </c>
      <c r="D5045" s="29">
        <v>2021</v>
      </c>
      <c r="E5045" s="20"/>
      <c r="F5045" s="8">
        <v>1</v>
      </c>
      <c r="G5045" s="8">
        <v>15</v>
      </c>
      <c r="H5045" s="8">
        <v>88</v>
      </c>
    </row>
    <row r="5046" spans="1:8" s="17" customFormat="1" ht="19.5" hidden="1" customHeight="1" outlineLevel="1" x14ac:dyDescent="0.25">
      <c r="A5046" s="66">
        <v>86</v>
      </c>
      <c r="B5046" s="8" t="s">
        <v>544</v>
      </c>
      <c r="C5046" s="28" t="s">
        <v>3312</v>
      </c>
      <c r="D5046" s="29">
        <v>2021</v>
      </c>
      <c r="E5046" s="20"/>
      <c r="F5046" s="8">
        <v>1</v>
      </c>
      <c r="G5046" s="8">
        <v>15</v>
      </c>
      <c r="H5046" s="8">
        <v>87</v>
      </c>
    </row>
    <row r="5047" spans="1:8" s="17" customFormat="1" ht="19.5" hidden="1" customHeight="1" outlineLevel="1" x14ac:dyDescent="0.25">
      <c r="A5047" s="67">
        <v>9184</v>
      </c>
      <c r="B5047" s="8" t="s">
        <v>544</v>
      </c>
      <c r="C5047" s="28" t="s">
        <v>3313</v>
      </c>
      <c r="D5047" s="29">
        <v>2021</v>
      </c>
      <c r="E5047" s="20"/>
      <c r="F5047" s="8">
        <v>1</v>
      </c>
      <c r="G5047" s="8">
        <v>15</v>
      </c>
      <c r="H5047" s="8">
        <v>74</v>
      </c>
    </row>
    <row r="5048" spans="1:8" s="17" customFormat="1" ht="19.5" hidden="1" customHeight="1" outlineLevel="1" x14ac:dyDescent="0.25">
      <c r="A5048" s="67">
        <v>9180</v>
      </c>
      <c r="B5048" s="8" t="s">
        <v>544</v>
      </c>
      <c r="C5048" s="28" t="s">
        <v>3314</v>
      </c>
      <c r="D5048" s="29">
        <v>2021</v>
      </c>
      <c r="E5048" s="20"/>
      <c r="F5048" s="8">
        <v>1</v>
      </c>
      <c r="G5048" s="8">
        <v>10</v>
      </c>
      <c r="H5048" s="8">
        <v>79</v>
      </c>
    </row>
    <row r="5049" spans="1:8" s="17" customFormat="1" ht="19.5" hidden="1" customHeight="1" outlineLevel="1" x14ac:dyDescent="0.25">
      <c r="A5049" s="66">
        <v>27</v>
      </c>
      <c r="B5049" s="8" t="s">
        <v>544</v>
      </c>
      <c r="C5049" s="28" t="s">
        <v>3315</v>
      </c>
      <c r="D5049" s="29">
        <v>2021</v>
      </c>
      <c r="E5049" s="20"/>
      <c r="F5049" s="8">
        <v>1</v>
      </c>
      <c r="G5049" s="8">
        <v>7</v>
      </c>
      <c r="H5049" s="8">
        <v>68</v>
      </c>
    </row>
    <row r="5050" spans="1:8" s="17" customFormat="1" ht="19.5" hidden="1" customHeight="1" outlineLevel="1" x14ac:dyDescent="0.25">
      <c r="A5050" s="67">
        <v>9191</v>
      </c>
      <c r="B5050" s="8" t="s">
        <v>544</v>
      </c>
      <c r="C5050" s="28" t="s">
        <v>3316</v>
      </c>
      <c r="D5050" s="29">
        <v>2021</v>
      </c>
      <c r="E5050" s="20"/>
      <c r="F5050" s="8">
        <v>1</v>
      </c>
      <c r="G5050" s="8">
        <v>15</v>
      </c>
      <c r="H5050" s="8">
        <v>83</v>
      </c>
    </row>
    <row r="5051" spans="1:8" s="17" customFormat="1" ht="19.5" hidden="1" customHeight="1" outlineLevel="1" x14ac:dyDescent="0.25">
      <c r="A5051" s="66">
        <v>1434</v>
      </c>
      <c r="B5051" s="8" t="s">
        <v>544</v>
      </c>
      <c r="C5051" s="28" t="s">
        <v>2232</v>
      </c>
      <c r="D5051" s="29">
        <v>2021</v>
      </c>
      <c r="E5051" s="20"/>
      <c r="F5051" s="8">
        <v>1</v>
      </c>
      <c r="G5051" s="8">
        <v>15</v>
      </c>
      <c r="H5051" s="8">
        <v>32</v>
      </c>
    </row>
    <row r="5052" spans="1:8" s="17" customFormat="1" ht="19.5" hidden="1" customHeight="1" outlineLevel="1" x14ac:dyDescent="0.25">
      <c r="A5052" s="67">
        <v>9226</v>
      </c>
      <c r="B5052" s="8" t="s">
        <v>544</v>
      </c>
      <c r="C5052" s="28" t="s">
        <v>1979</v>
      </c>
      <c r="D5052" s="29">
        <v>2021</v>
      </c>
      <c r="E5052" s="20"/>
      <c r="F5052" s="8">
        <v>1</v>
      </c>
      <c r="G5052" s="8">
        <v>15</v>
      </c>
      <c r="H5052" s="8">
        <v>59</v>
      </c>
    </row>
    <row r="5053" spans="1:8" s="17" customFormat="1" ht="19.5" hidden="1" customHeight="1" outlineLevel="1" x14ac:dyDescent="0.25">
      <c r="A5053" s="66">
        <v>76</v>
      </c>
      <c r="B5053" s="8" t="s">
        <v>544</v>
      </c>
      <c r="C5053" s="28" t="s">
        <v>3317</v>
      </c>
      <c r="D5053" s="29">
        <v>2021</v>
      </c>
      <c r="E5053" s="20"/>
      <c r="F5053" s="8">
        <v>1</v>
      </c>
      <c r="G5053" s="8">
        <v>15</v>
      </c>
      <c r="H5053" s="8">
        <v>94</v>
      </c>
    </row>
    <row r="5054" spans="1:8" s="17" customFormat="1" ht="19.5" hidden="1" customHeight="1" outlineLevel="1" x14ac:dyDescent="0.25">
      <c r="A5054" s="66">
        <v>1436</v>
      </c>
      <c r="B5054" s="8" t="s">
        <v>544</v>
      </c>
      <c r="C5054" s="28" t="s">
        <v>2236</v>
      </c>
      <c r="D5054" s="29">
        <v>2021</v>
      </c>
      <c r="E5054" s="20"/>
      <c r="F5054" s="8">
        <v>1</v>
      </c>
      <c r="G5054" s="8">
        <v>15</v>
      </c>
      <c r="H5054" s="8">
        <v>30</v>
      </c>
    </row>
    <row r="5055" spans="1:8" s="17" customFormat="1" ht="19.5" hidden="1" customHeight="1" outlineLevel="1" x14ac:dyDescent="0.25">
      <c r="A5055" s="67">
        <v>9190</v>
      </c>
      <c r="B5055" s="8" t="s">
        <v>544</v>
      </c>
      <c r="C5055" s="28" t="s">
        <v>3318</v>
      </c>
      <c r="D5055" s="29">
        <v>2021</v>
      </c>
      <c r="E5055" s="20"/>
      <c r="F5055" s="8">
        <v>1</v>
      </c>
      <c r="G5055" s="8">
        <v>15</v>
      </c>
      <c r="H5055" s="8">
        <v>84</v>
      </c>
    </row>
    <row r="5056" spans="1:8" s="17" customFormat="1" ht="19.5" hidden="1" customHeight="1" outlineLevel="1" x14ac:dyDescent="0.25">
      <c r="A5056" s="67">
        <v>9224</v>
      </c>
      <c r="B5056" s="8" t="s">
        <v>544</v>
      </c>
      <c r="C5056" s="28" t="s">
        <v>3319</v>
      </c>
      <c r="D5056" s="29">
        <v>2021</v>
      </c>
      <c r="E5056" s="20"/>
      <c r="F5056" s="8">
        <v>1</v>
      </c>
      <c r="G5056" s="8">
        <v>7</v>
      </c>
      <c r="H5056" s="8">
        <v>43</v>
      </c>
    </row>
    <row r="5057" spans="1:8" s="17" customFormat="1" ht="19.5" hidden="1" customHeight="1" outlineLevel="1" x14ac:dyDescent="0.25">
      <c r="A5057" s="67">
        <v>9246</v>
      </c>
      <c r="B5057" s="8" t="s">
        <v>544</v>
      </c>
      <c r="C5057" s="28" t="s">
        <v>3320</v>
      </c>
      <c r="D5057" s="29">
        <v>2021</v>
      </c>
      <c r="E5057" s="20"/>
      <c r="F5057" s="8">
        <v>1</v>
      </c>
      <c r="G5057" s="8">
        <v>15</v>
      </c>
      <c r="H5057" s="8">
        <v>62</v>
      </c>
    </row>
    <row r="5058" spans="1:8" s="17" customFormat="1" ht="19.5" hidden="1" customHeight="1" outlineLevel="1" x14ac:dyDescent="0.25">
      <c r="A5058" s="67">
        <v>9243</v>
      </c>
      <c r="B5058" s="8" t="s">
        <v>544</v>
      </c>
      <c r="C5058" s="28" t="s">
        <v>3321</v>
      </c>
      <c r="D5058" s="29">
        <v>2021</v>
      </c>
      <c r="E5058" s="20"/>
      <c r="F5058" s="8">
        <v>1</v>
      </c>
      <c r="G5058" s="8">
        <v>15</v>
      </c>
      <c r="H5058" s="8">
        <v>59</v>
      </c>
    </row>
    <row r="5059" spans="1:8" s="17" customFormat="1" ht="19.5" hidden="1" customHeight="1" outlineLevel="1" x14ac:dyDescent="0.25">
      <c r="A5059" s="67">
        <v>9182</v>
      </c>
      <c r="B5059" s="8" t="s">
        <v>544</v>
      </c>
      <c r="C5059" s="28" t="s">
        <v>3322</v>
      </c>
      <c r="D5059" s="29">
        <v>2021</v>
      </c>
      <c r="E5059" s="20"/>
      <c r="F5059" s="8">
        <v>1</v>
      </c>
      <c r="G5059" s="8">
        <v>15</v>
      </c>
      <c r="H5059" s="8">
        <v>90</v>
      </c>
    </row>
    <row r="5060" spans="1:8" s="17" customFormat="1" ht="19.5" hidden="1" customHeight="1" outlineLevel="1" x14ac:dyDescent="0.25">
      <c r="A5060" s="67">
        <v>9186</v>
      </c>
      <c r="B5060" s="8" t="s">
        <v>544</v>
      </c>
      <c r="C5060" s="28" t="s">
        <v>3323</v>
      </c>
      <c r="D5060" s="29">
        <v>2021</v>
      </c>
      <c r="E5060" s="20"/>
      <c r="F5060" s="8">
        <v>1</v>
      </c>
      <c r="G5060" s="8">
        <v>15</v>
      </c>
      <c r="H5060" s="8">
        <v>66</v>
      </c>
    </row>
    <row r="5061" spans="1:8" s="17" customFormat="1" ht="19.5" hidden="1" customHeight="1" outlineLevel="1" x14ac:dyDescent="0.25">
      <c r="A5061" s="66">
        <v>99</v>
      </c>
      <c r="B5061" s="8" t="s">
        <v>544</v>
      </c>
      <c r="C5061" s="28" t="s">
        <v>3324</v>
      </c>
      <c r="D5061" s="29">
        <v>2021</v>
      </c>
      <c r="E5061" s="20"/>
      <c r="F5061" s="8">
        <v>1</v>
      </c>
      <c r="G5061" s="8">
        <v>15</v>
      </c>
      <c r="H5061" s="8">
        <v>99</v>
      </c>
    </row>
    <row r="5062" spans="1:8" s="17" customFormat="1" ht="19.5" hidden="1" customHeight="1" outlineLevel="1" x14ac:dyDescent="0.25">
      <c r="A5062" s="66">
        <v>83</v>
      </c>
      <c r="B5062" s="8" t="s">
        <v>544</v>
      </c>
      <c r="C5062" s="28" t="s">
        <v>3325</v>
      </c>
      <c r="D5062" s="29">
        <v>2021</v>
      </c>
      <c r="E5062" s="20"/>
      <c r="F5062" s="8">
        <v>1</v>
      </c>
      <c r="G5062" s="8">
        <v>15</v>
      </c>
      <c r="H5062" s="8">
        <v>72</v>
      </c>
    </row>
    <row r="5063" spans="1:8" s="17" customFormat="1" ht="19.5" hidden="1" customHeight="1" outlineLevel="1" x14ac:dyDescent="0.25">
      <c r="A5063" s="66">
        <v>1400</v>
      </c>
      <c r="B5063" s="8" t="s">
        <v>544</v>
      </c>
      <c r="C5063" s="28" t="s">
        <v>2240</v>
      </c>
      <c r="D5063" s="29">
        <v>2021</v>
      </c>
      <c r="E5063" s="20"/>
      <c r="F5063" s="8">
        <v>1</v>
      </c>
      <c r="G5063" s="8">
        <v>15</v>
      </c>
      <c r="H5063" s="8">
        <v>34</v>
      </c>
    </row>
    <row r="5064" spans="1:8" s="17" customFormat="1" ht="19.5" hidden="1" customHeight="1" outlineLevel="1" x14ac:dyDescent="0.25">
      <c r="A5064" s="67">
        <v>9788</v>
      </c>
      <c r="B5064" s="8" t="s">
        <v>544</v>
      </c>
      <c r="C5064" s="28" t="s">
        <v>2241</v>
      </c>
      <c r="D5064" s="29">
        <v>2021</v>
      </c>
      <c r="E5064" s="20"/>
      <c r="F5064" s="8">
        <v>1</v>
      </c>
      <c r="G5064" s="8">
        <v>15</v>
      </c>
      <c r="H5064" s="8">
        <v>39</v>
      </c>
    </row>
    <row r="5065" spans="1:8" s="17" customFormat="1" ht="19.5" hidden="1" customHeight="1" outlineLevel="1" x14ac:dyDescent="0.25">
      <c r="A5065" s="66">
        <v>1491</v>
      </c>
      <c r="B5065" s="8" t="s">
        <v>544</v>
      </c>
      <c r="C5065" s="28" t="s">
        <v>2242</v>
      </c>
      <c r="D5065" s="29">
        <v>2021</v>
      </c>
      <c r="E5065" s="20"/>
      <c r="F5065" s="8">
        <v>1</v>
      </c>
      <c r="G5065" s="8">
        <v>15</v>
      </c>
      <c r="H5065" s="8">
        <v>31</v>
      </c>
    </row>
    <row r="5066" spans="1:8" s="17" customFormat="1" ht="19.5" hidden="1" customHeight="1" outlineLevel="1" x14ac:dyDescent="0.25">
      <c r="A5066" s="66">
        <v>110</v>
      </c>
      <c r="B5066" s="8" t="s">
        <v>544</v>
      </c>
      <c r="C5066" s="28" t="s">
        <v>3326</v>
      </c>
      <c r="D5066" s="29">
        <v>2021</v>
      </c>
      <c r="E5066" s="20"/>
      <c r="F5066" s="8">
        <v>1</v>
      </c>
      <c r="G5066" s="8">
        <v>15</v>
      </c>
      <c r="H5066" s="8">
        <v>70</v>
      </c>
    </row>
    <row r="5067" spans="1:8" s="17" customFormat="1" ht="19.5" hidden="1" customHeight="1" outlineLevel="1" x14ac:dyDescent="0.25">
      <c r="A5067" s="66">
        <v>113</v>
      </c>
      <c r="B5067" s="8" t="s">
        <v>544</v>
      </c>
      <c r="C5067" s="28" t="s">
        <v>3327</v>
      </c>
      <c r="D5067" s="29">
        <v>2021</v>
      </c>
      <c r="E5067" s="20"/>
      <c r="F5067" s="8">
        <v>1</v>
      </c>
      <c r="G5067" s="8">
        <v>15</v>
      </c>
      <c r="H5067" s="8">
        <v>60</v>
      </c>
    </row>
    <row r="5068" spans="1:8" s="17" customFormat="1" ht="19.5" hidden="1" customHeight="1" outlineLevel="1" x14ac:dyDescent="0.25">
      <c r="A5068" s="67">
        <v>9222</v>
      </c>
      <c r="B5068" s="8" t="s">
        <v>544</v>
      </c>
      <c r="C5068" s="28" t="s">
        <v>3328</v>
      </c>
      <c r="D5068" s="29">
        <v>2021</v>
      </c>
      <c r="E5068" s="20"/>
      <c r="F5068" s="8">
        <v>1</v>
      </c>
      <c r="G5068" s="8">
        <v>15</v>
      </c>
      <c r="H5068" s="8">
        <v>88</v>
      </c>
    </row>
    <row r="5069" spans="1:8" s="17" customFormat="1" ht="19.5" hidden="1" customHeight="1" outlineLevel="1" x14ac:dyDescent="0.25">
      <c r="A5069" s="67">
        <v>9223</v>
      </c>
      <c r="B5069" s="8" t="s">
        <v>544</v>
      </c>
      <c r="C5069" s="28" t="s">
        <v>3329</v>
      </c>
      <c r="D5069" s="29">
        <v>2021</v>
      </c>
      <c r="E5069" s="20"/>
      <c r="F5069" s="8">
        <v>1</v>
      </c>
      <c r="G5069" s="8">
        <v>15</v>
      </c>
      <c r="H5069" s="8">
        <v>109</v>
      </c>
    </row>
    <row r="5070" spans="1:8" s="17" customFormat="1" ht="19.5" hidden="1" customHeight="1" outlineLevel="1" x14ac:dyDescent="0.25">
      <c r="A5070" s="67">
        <v>9189</v>
      </c>
      <c r="B5070" s="8" t="s">
        <v>544</v>
      </c>
      <c r="C5070" s="28" t="s">
        <v>3330</v>
      </c>
      <c r="D5070" s="29">
        <v>2021</v>
      </c>
      <c r="E5070" s="20"/>
      <c r="F5070" s="8">
        <v>1</v>
      </c>
      <c r="G5070" s="8">
        <v>15</v>
      </c>
      <c r="H5070" s="8">
        <v>102</v>
      </c>
    </row>
    <row r="5071" spans="1:8" s="17" customFormat="1" ht="19.5" hidden="1" customHeight="1" outlineLevel="1" x14ac:dyDescent="0.25">
      <c r="A5071" s="67">
        <v>9188</v>
      </c>
      <c r="B5071" s="8" t="s">
        <v>544</v>
      </c>
      <c r="C5071" s="28" t="s">
        <v>3331</v>
      </c>
      <c r="D5071" s="29">
        <v>2021</v>
      </c>
      <c r="E5071" s="20"/>
      <c r="F5071" s="8">
        <v>1</v>
      </c>
      <c r="G5071" s="8">
        <v>15</v>
      </c>
      <c r="H5071" s="8">
        <v>107</v>
      </c>
    </row>
    <row r="5072" spans="1:8" s="17" customFormat="1" ht="19.5" hidden="1" customHeight="1" outlineLevel="1" x14ac:dyDescent="0.25">
      <c r="A5072" s="66">
        <v>832</v>
      </c>
      <c r="B5072" s="8" t="s">
        <v>544</v>
      </c>
      <c r="C5072" s="28" t="s">
        <v>2243</v>
      </c>
      <c r="D5072" s="29">
        <v>2021</v>
      </c>
      <c r="E5072" s="20"/>
      <c r="F5072" s="8">
        <v>1</v>
      </c>
      <c r="G5072" s="8">
        <v>30</v>
      </c>
      <c r="H5072" s="8">
        <v>34</v>
      </c>
    </row>
    <row r="5073" spans="1:8" s="17" customFormat="1" ht="19.5" hidden="1" customHeight="1" outlineLevel="1" x14ac:dyDescent="0.25">
      <c r="A5073" s="66">
        <v>1575</v>
      </c>
      <c r="B5073" s="8" t="s">
        <v>544</v>
      </c>
      <c r="C5073" s="28" t="s">
        <v>3332</v>
      </c>
      <c r="D5073" s="29">
        <v>2021</v>
      </c>
      <c r="E5073" s="20"/>
      <c r="F5073" s="8">
        <v>1</v>
      </c>
      <c r="G5073" s="8">
        <v>15</v>
      </c>
      <c r="H5073" s="8">
        <v>112</v>
      </c>
    </row>
    <row r="5074" spans="1:8" s="17" customFormat="1" ht="19.5" hidden="1" customHeight="1" outlineLevel="1" x14ac:dyDescent="0.25">
      <c r="A5074" s="66">
        <v>789</v>
      </c>
      <c r="B5074" s="8" t="s">
        <v>544</v>
      </c>
      <c r="C5074" s="28" t="s">
        <v>2247</v>
      </c>
      <c r="D5074" s="29">
        <v>2021</v>
      </c>
      <c r="E5074" s="20"/>
      <c r="F5074" s="8">
        <v>1</v>
      </c>
      <c r="G5074" s="8">
        <v>15</v>
      </c>
      <c r="H5074" s="8">
        <v>29</v>
      </c>
    </row>
    <row r="5075" spans="1:8" s="17" customFormat="1" ht="19.5" hidden="1" customHeight="1" outlineLevel="1" x14ac:dyDescent="0.25">
      <c r="A5075" s="67">
        <v>9181</v>
      </c>
      <c r="B5075" s="8" t="s">
        <v>544</v>
      </c>
      <c r="C5075" s="28" t="s">
        <v>3333</v>
      </c>
      <c r="D5075" s="29">
        <v>2021</v>
      </c>
      <c r="E5075" s="20"/>
      <c r="F5075" s="8">
        <v>1</v>
      </c>
      <c r="G5075" s="8">
        <v>5</v>
      </c>
      <c r="H5075" s="8">
        <v>116</v>
      </c>
    </row>
    <row r="5076" spans="1:8" s="17" customFormat="1" ht="19.5" hidden="1" customHeight="1" outlineLevel="1" x14ac:dyDescent="0.25">
      <c r="A5076" s="66">
        <v>100</v>
      </c>
      <c r="B5076" s="8" t="s">
        <v>544</v>
      </c>
      <c r="C5076" s="28" t="s">
        <v>3334</v>
      </c>
      <c r="D5076" s="29">
        <v>2021</v>
      </c>
      <c r="E5076" s="20"/>
      <c r="F5076" s="8">
        <v>1</v>
      </c>
      <c r="G5076" s="8">
        <v>15</v>
      </c>
      <c r="H5076" s="8">
        <v>110</v>
      </c>
    </row>
    <row r="5077" spans="1:8" s="17" customFormat="1" ht="19.5" hidden="1" customHeight="1" outlineLevel="1" x14ac:dyDescent="0.25">
      <c r="A5077" s="66">
        <v>1388</v>
      </c>
      <c r="B5077" s="8" t="s">
        <v>544</v>
      </c>
      <c r="C5077" s="28" t="s">
        <v>2248</v>
      </c>
      <c r="D5077" s="29">
        <v>2021</v>
      </c>
      <c r="E5077" s="20"/>
      <c r="F5077" s="8">
        <v>1</v>
      </c>
      <c r="G5077" s="8">
        <v>15</v>
      </c>
      <c r="H5077" s="8">
        <v>52</v>
      </c>
    </row>
    <row r="5078" spans="1:8" s="17" customFormat="1" ht="19.5" hidden="1" customHeight="1" outlineLevel="1" x14ac:dyDescent="0.25">
      <c r="A5078" s="66">
        <v>1395</v>
      </c>
      <c r="B5078" s="8" t="s">
        <v>544</v>
      </c>
      <c r="C5078" s="28" t="s">
        <v>2249</v>
      </c>
      <c r="D5078" s="29">
        <v>2021</v>
      </c>
      <c r="E5078" s="20"/>
      <c r="F5078" s="8">
        <v>1</v>
      </c>
      <c r="G5078" s="8">
        <v>15</v>
      </c>
      <c r="H5078" s="8">
        <v>41</v>
      </c>
    </row>
    <row r="5079" spans="1:8" s="17" customFormat="1" ht="19.5" hidden="1" customHeight="1" outlineLevel="1" x14ac:dyDescent="0.25">
      <c r="A5079" s="66">
        <v>105</v>
      </c>
      <c r="B5079" s="8" t="s">
        <v>544</v>
      </c>
      <c r="C5079" s="28" t="s">
        <v>3335</v>
      </c>
      <c r="D5079" s="29">
        <v>2021</v>
      </c>
      <c r="E5079" s="20"/>
      <c r="F5079" s="8">
        <v>1</v>
      </c>
      <c r="G5079" s="8">
        <v>15</v>
      </c>
      <c r="H5079" s="8">
        <v>109</v>
      </c>
    </row>
    <row r="5080" spans="1:8" s="17" customFormat="1" ht="19.5" hidden="1" customHeight="1" outlineLevel="1" x14ac:dyDescent="0.25">
      <c r="A5080" s="67">
        <v>9898</v>
      </c>
      <c r="B5080" s="8" t="s">
        <v>544</v>
      </c>
      <c r="C5080" s="28" t="s">
        <v>3336</v>
      </c>
      <c r="D5080" s="29">
        <v>2021</v>
      </c>
      <c r="E5080" s="20"/>
      <c r="F5080" s="8">
        <v>1</v>
      </c>
      <c r="G5080" s="8">
        <v>7</v>
      </c>
      <c r="H5080" s="8">
        <v>94</v>
      </c>
    </row>
    <row r="5081" spans="1:8" s="17" customFormat="1" ht="19.5" hidden="1" customHeight="1" outlineLevel="1" x14ac:dyDescent="0.25">
      <c r="A5081" s="66">
        <v>102</v>
      </c>
      <c r="B5081" s="8" t="s">
        <v>544</v>
      </c>
      <c r="C5081" s="28" t="s">
        <v>3337</v>
      </c>
      <c r="D5081" s="29">
        <v>2021</v>
      </c>
      <c r="E5081" s="20"/>
      <c r="F5081" s="8">
        <v>1</v>
      </c>
      <c r="G5081" s="8">
        <v>15</v>
      </c>
      <c r="H5081" s="8">
        <v>52</v>
      </c>
    </row>
    <row r="5082" spans="1:8" s="17" customFormat="1" ht="19.5" hidden="1" customHeight="1" outlineLevel="1" x14ac:dyDescent="0.25">
      <c r="A5082" s="66">
        <v>94</v>
      </c>
      <c r="B5082" s="8" t="s">
        <v>544</v>
      </c>
      <c r="C5082" s="28" t="s">
        <v>3338</v>
      </c>
      <c r="D5082" s="29">
        <v>2021</v>
      </c>
      <c r="E5082" s="20"/>
      <c r="F5082" s="8">
        <v>1</v>
      </c>
      <c r="G5082" s="8">
        <v>15</v>
      </c>
      <c r="H5082" s="8">
        <v>60</v>
      </c>
    </row>
    <row r="5083" spans="1:8" s="17" customFormat="1" ht="19.5" hidden="1" customHeight="1" outlineLevel="1" x14ac:dyDescent="0.25">
      <c r="A5083" s="67">
        <v>9968</v>
      </c>
      <c r="B5083" s="8" t="s">
        <v>544</v>
      </c>
      <c r="C5083" s="28" t="s">
        <v>3339</v>
      </c>
      <c r="D5083" s="29">
        <v>2021</v>
      </c>
      <c r="E5083" s="20"/>
      <c r="F5083" s="8">
        <v>1</v>
      </c>
      <c r="G5083" s="8">
        <v>15</v>
      </c>
      <c r="H5083" s="8">
        <v>50</v>
      </c>
    </row>
    <row r="5084" spans="1:8" s="17" customFormat="1" ht="19.5" hidden="1" customHeight="1" outlineLevel="1" x14ac:dyDescent="0.25">
      <c r="A5084" s="67">
        <v>9901</v>
      </c>
      <c r="B5084" s="8" t="s">
        <v>544</v>
      </c>
      <c r="C5084" s="28" t="s">
        <v>3340</v>
      </c>
      <c r="D5084" s="29">
        <v>2021</v>
      </c>
      <c r="E5084" s="20"/>
      <c r="F5084" s="8">
        <v>1</v>
      </c>
      <c r="G5084" s="8">
        <v>15</v>
      </c>
      <c r="H5084" s="8">
        <v>53</v>
      </c>
    </row>
    <row r="5085" spans="1:8" s="17" customFormat="1" ht="19.5" hidden="1" customHeight="1" outlineLevel="1" x14ac:dyDescent="0.25">
      <c r="A5085" s="66">
        <v>1677</v>
      </c>
      <c r="B5085" s="8" t="s">
        <v>544</v>
      </c>
      <c r="C5085" s="28" t="s">
        <v>3341</v>
      </c>
      <c r="D5085" s="29">
        <v>2021</v>
      </c>
      <c r="E5085" s="20"/>
      <c r="F5085" s="8">
        <v>1</v>
      </c>
      <c r="G5085" s="8">
        <v>15</v>
      </c>
      <c r="H5085" s="8">
        <v>67</v>
      </c>
    </row>
    <row r="5086" spans="1:8" s="17" customFormat="1" ht="19.5" hidden="1" customHeight="1" outlineLevel="1" x14ac:dyDescent="0.25">
      <c r="A5086" s="66">
        <v>75</v>
      </c>
      <c r="B5086" s="8" t="s">
        <v>544</v>
      </c>
      <c r="C5086" s="28" t="s">
        <v>3342</v>
      </c>
      <c r="D5086" s="29">
        <v>2021</v>
      </c>
      <c r="E5086" s="20"/>
      <c r="F5086" s="8">
        <v>1</v>
      </c>
      <c r="G5086" s="8">
        <v>15</v>
      </c>
      <c r="H5086" s="8">
        <v>114</v>
      </c>
    </row>
    <row r="5087" spans="1:8" s="17" customFormat="1" ht="19.5" hidden="1" customHeight="1" outlineLevel="1" x14ac:dyDescent="0.25">
      <c r="A5087" s="67">
        <v>9900</v>
      </c>
      <c r="B5087" s="8" t="s">
        <v>544</v>
      </c>
      <c r="C5087" s="28" t="s">
        <v>3343</v>
      </c>
      <c r="D5087" s="29">
        <v>2021</v>
      </c>
      <c r="E5087" s="20"/>
      <c r="F5087" s="8">
        <v>1</v>
      </c>
      <c r="G5087" s="8">
        <v>15</v>
      </c>
      <c r="H5087" s="8">
        <v>114</v>
      </c>
    </row>
    <row r="5088" spans="1:8" s="17" customFormat="1" ht="19.5" hidden="1" customHeight="1" outlineLevel="1" x14ac:dyDescent="0.25">
      <c r="A5088" s="66">
        <v>120</v>
      </c>
      <c r="B5088" s="8" t="s">
        <v>544</v>
      </c>
      <c r="C5088" s="28" t="s">
        <v>3344</v>
      </c>
      <c r="D5088" s="29">
        <v>2021</v>
      </c>
      <c r="E5088" s="20"/>
      <c r="F5088" s="8">
        <v>1</v>
      </c>
      <c r="G5088" s="8">
        <v>15</v>
      </c>
      <c r="H5088" s="8">
        <v>134</v>
      </c>
    </row>
    <row r="5089" spans="1:8" s="17" customFormat="1" ht="19.5" hidden="1" customHeight="1" outlineLevel="1" x14ac:dyDescent="0.25">
      <c r="A5089" s="66">
        <v>73</v>
      </c>
      <c r="B5089" s="8" t="s">
        <v>544</v>
      </c>
      <c r="C5089" s="28" t="s">
        <v>3345</v>
      </c>
      <c r="D5089" s="29">
        <v>2021</v>
      </c>
      <c r="E5089" s="20"/>
      <c r="F5089" s="8">
        <v>1</v>
      </c>
      <c r="G5089" s="8">
        <v>15</v>
      </c>
      <c r="H5089" s="8">
        <v>125</v>
      </c>
    </row>
    <row r="5090" spans="1:8" s="17" customFormat="1" ht="19.5" hidden="1" customHeight="1" outlineLevel="1" x14ac:dyDescent="0.25">
      <c r="A5090" s="67">
        <v>9899</v>
      </c>
      <c r="B5090" s="8" t="s">
        <v>544</v>
      </c>
      <c r="C5090" s="28" t="s">
        <v>3346</v>
      </c>
      <c r="D5090" s="29">
        <v>2021</v>
      </c>
      <c r="E5090" s="20"/>
      <c r="F5090" s="8">
        <v>1</v>
      </c>
      <c r="G5090" s="8">
        <v>15</v>
      </c>
      <c r="H5090" s="8">
        <v>96</v>
      </c>
    </row>
    <row r="5091" spans="1:8" s="17" customFormat="1" ht="19.5" hidden="1" customHeight="1" outlineLevel="1" x14ac:dyDescent="0.25">
      <c r="A5091" s="67">
        <v>9965</v>
      </c>
      <c r="B5091" s="8" t="s">
        <v>544</v>
      </c>
      <c r="C5091" s="28" t="s">
        <v>3347</v>
      </c>
      <c r="D5091" s="29">
        <v>2021</v>
      </c>
      <c r="E5091" s="20"/>
      <c r="F5091" s="8">
        <v>1</v>
      </c>
      <c r="G5091" s="8">
        <v>50</v>
      </c>
      <c r="H5091" s="8">
        <v>102</v>
      </c>
    </row>
    <row r="5092" spans="1:8" s="17" customFormat="1" ht="19.5" hidden="1" customHeight="1" outlineLevel="1" x14ac:dyDescent="0.25">
      <c r="A5092" s="66">
        <v>1362</v>
      </c>
      <c r="B5092" s="8" t="s">
        <v>544</v>
      </c>
      <c r="C5092" s="28" t="s">
        <v>2251</v>
      </c>
      <c r="D5092" s="29">
        <v>2021</v>
      </c>
      <c r="E5092" s="20"/>
      <c r="F5092" s="8">
        <v>1</v>
      </c>
      <c r="G5092" s="8">
        <v>15</v>
      </c>
      <c r="H5092" s="8">
        <v>61</v>
      </c>
    </row>
    <row r="5093" spans="1:8" s="17" customFormat="1" ht="19.5" hidden="1" customHeight="1" outlineLevel="1" x14ac:dyDescent="0.25">
      <c r="A5093" s="66">
        <v>1405</v>
      </c>
      <c r="B5093" s="8" t="s">
        <v>544</v>
      </c>
      <c r="C5093" s="28" t="s">
        <v>2252</v>
      </c>
      <c r="D5093" s="29">
        <v>2021</v>
      </c>
      <c r="E5093" s="20"/>
      <c r="F5093" s="8">
        <v>2</v>
      </c>
      <c r="G5093" s="8">
        <v>30</v>
      </c>
      <c r="H5093" s="8">
        <v>119</v>
      </c>
    </row>
    <row r="5094" spans="1:8" s="17" customFormat="1" ht="19.5" hidden="1" customHeight="1" outlineLevel="1" x14ac:dyDescent="0.25">
      <c r="A5094" s="66">
        <v>1418</v>
      </c>
      <c r="B5094" s="8" t="s">
        <v>544</v>
      </c>
      <c r="C5094" s="28" t="s">
        <v>2253</v>
      </c>
      <c r="D5094" s="29">
        <v>2021</v>
      </c>
      <c r="E5094" s="20"/>
      <c r="F5094" s="8">
        <v>1</v>
      </c>
      <c r="G5094" s="8">
        <v>15</v>
      </c>
      <c r="H5094" s="8">
        <v>42</v>
      </c>
    </row>
    <row r="5095" spans="1:8" s="17" customFormat="1" ht="19.5" hidden="1" customHeight="1" outlineLevel="1" x14ac:dyDescent="0.25">
      <c r="A5095" s="66">
        <v>1430</v>
      </c>
      <c r="B5095" s="8" t="s">
        <v>544</v>
      </c>
      <c r="C5095" s="28" t="s">
        <v>2254</v>
      </c>
      <c r="D5095" s="29">
        <v>2021</v>
      </c>
      <c r="E5095" s="20"/>
      <c r="F5095" s="8">
        <v>2</v>
      </c>
      <c r="G5095" s="8">
        <v>30</v>
      </c>
      <c r="H5095" s="8">
        <v>70</v>
      </c>
    </row>
    <row r="5096" spans="1:8" s="17" customFormat="1" ht="19.5" hidden="1" customHeight="1" outlineLevel="1" x14ac:dyDescent="0.25">
      <c r="A5096" s="66">
        <v>1396</v>
      </c>
      <c r="B5096" s="8" t="s">
        <v>544</v>
      </c>
      <c r="C5096" s="28" t="s">
        <v>2255</v>
      </c>
      <c r="D5096" s="29">
        <v>2021</v>
      </c>
      <c r="E5096" s="20"/>
      <c r="F5096" s="8">
        <v>1</v>
      </c>
      <c r="G5096" s="8">
        <v>15</v>
      </c>
      <c r="H5096" s="8">
        <v>72</v>
      </c>
    </row>
    <row r="5097" spans="1:8" s="17" customFormat="1" ht="19.5" hidden="1" customHeight="1" outlineLevel="1" x14ac:dyDescent="0.25">
      <c r="A5097" s="67">
        <v>9789</v>
      </c>
      <c r="B5097" s="8" t="s">
        <v>544</v>
      </c>
      <c r="C5097" s="28" t="s">
        <v>2256</v>
      </c>
      <c r="D5097" s="29">
        <v>2021</v>
      </c>
      <c r="E5097" s="20"/>
      <c r="F5097" s="8">
        <v>1</v>
      </c>
      <c r="G5097" s="8">
        <v>15</v>
      </c>
      <c r="H5097" s="8">
        <v>72</v>
      </c>
    </row>
    <row r="5098" spans="1:8" s="17" customFormat="1" ht="19.5" hidden="1" customHeight="1" outlineLevel="1" x14ac:dyDescent="0.25">
      <c r="A5098" s="67">
        <v>9967</v>
      </c>
      <c r="B5098" s="8" t="s">
        <v>544</v>
      </c>
      <c r="C5098" s="28" t="s">
        <v>3348</v>
      </c>
      <c r="D5098" s="29">
        <v>2021</v>
      </c>
      <c r="E5098" s="20"/>
      <c r="F5098" s="8">
        <v>1</v>
      </c>
      <c r="G5098" s="8">
        <v>10</v>
      </c>
      <c r="H5098" s="8">
        <v>67</v>
      </c>
    </row>
    <row r="5099" spans="1:8" s="17" customFormat="1" ht="19.5" hidden="1" customHeight="1" outlineLevel="1" x14ac:dyDescent="0.25">
      <c r="A5099" s="66">
        <v>1674</v>
      </c>
      <c r="B5099" s="8" t="s">
        <v>544</v>
      </c>
      <c r="C5099" s="28" t="s">
        <v>3349</v>
      </c>
      <c r="D5099" s="29">
        <v>2021</v>
      </c>
      <c r="E5099" s="20"/>
      <c r="F5099" s="8">
        <v>1</v>
      </c>
      <c r="G5099" s="8">
        <v>15</v>
      </c>
      <c r="H5099" s="8">
        <v>63</v>
      </c>
    </row>
    <row r="5100" spans="1:8" s="17" customFormat="1" ht="19.5" hidden="1" customHeight="1" outlineLevel="1" x14ac:dyDescent="0.25">
      <c r="A5100" s="67">
        <v>9964</v>
      </c>
      <c r="B5100" s="8" t="s">
        <v>544</v>
      </c>
      <c r="C5100" s="28" t="s">
        <v>3350</v>
      </c>
      <c r="D5100" s="29">
        <v>2021</v>
      </c>
      <c r="E5100" s="20"/>
      <c r="F5100" s="8">
        <v>1</v>
      </c>
      <c r="G5100" s="8">
        <v>30</v>
      </c>
      <c r="H5100" s="8">
        <v>46</v>
      </c>
    </row>
    <row r="5101" spans="1:8" s="17" customFormat="1" ht="19.5" hidden="1" customHeight="1" outlineLevel="1" x14ac:dyDescent="0.25">
      <c r="A5101" s="66">
        <v>92</v>
      </c>
      <c r="B5101" s="8" t="s">
        <v>544</v>
      </c>
      <c r="C5101" s="28" t="s">
        <v>3351</v>
      </c>
      <c r="D5101" s="29">
        <v>2021</v>
      </c>
      <c r="E5101" s="20"/>
      <c r="F5101" s="8">
        <v>1</v>
      </c>
      <c r="G5101" s="8">
        <v>15</v>
      </c>
      <c r="H5101" s="8">
        <v>40</v>
      </c>
    </row>
    <row r="5102" spans="1:8" s="17" customFormat="1" ht="19.5" hidden="1" customHeight="1" outlineLevel="1" x14ac:dyDescent="0.25">
      <c r="A5102" s="66">
        <v>1557</v>
      </c>
      <c r="B5102" s="8" t="s">
        <v>544</v>
      </c>
      <c r="C5102" s="28" t="s">
        <v>3352</v>
      </c>
      <c r="D5102" s="29">
        <v>2021</v>
      </c>
      <c r="E5102" s="20"/>
      <c r="F5102" s="8">
        <v>1</v>
      </c>
      <c r="G5102" s="8">
        <v>15</v>
      </c>
      <c r="H5102" s="8">
        <v>52</v>
      </c>
    </row>
    <row r="5103" spans="1:8" s="17" customFormat="1" ht="19.5" hidden="1" customHeight="1" outlineLevel="1" x14ac:dyDescent="0.25">
      <c r="A5103" s="66">
        <v>1738</v>
      </c>
      <c r="B5103" s="8" t="s">
        <v>544</v>
      </c>
      <c r="C5103" s="28" t="s">
        <v>3353</v>
      </c>
      <c r="D5103" s="29">
        <v>2021</v>
      </c>
      <c r="E5103" s="20"/>
      <c r="F5103" s="8">
        <v>1</v>
      </c>
      <c r="G5103" s="8">
        <v>15</v>
      </c>
      <c r="H5103" s="8">
        <v>45</v>
      </c>
    </row>
    <row r="5104" spans="1:8" s="17" customFormat="1" ht="19.5" hidden="1" customHeight="1" outlineLevel="1" x14ac:dyDescent="0.25">
      <c r="A5104" s="67">
        <v>9746</v>
      </c>
      <c r="B5104" s="8" t="s">
        <v>544</v>
      </c>
      <c r="C5104" s="28" t="s">
        <v>2260</v>
      </c>
      <c r="D5104" s="29">
        <v>2021</v>
      </c>
      <c r="E5104" s="20"/>
      <c r="F5104" s="8">
        <v>1</v>
      </c>
      <c r="G5104" s="8">
        <v>15</v>
      </c>
      <c r="H5104" s="8">
        <v>43</v>
      </c>
    </row>
    <row r="5105" spans="1:8" s="17" customFormat="1" ht="19.5" hidden="1" customHeight="1" outlineLevel="1" x14ac:dyDescent="0.25">
      <c r="A5105" s="66">
        <v>157</v>
      </c>
      <c r="B5105" s="8" t="s">
        <v>544</v>
      </c>
      <c r="C5105" s="28" t="s">
        <v>2865</v>
      </c>
      <c r="D5105" s="29">
        <v>2021</v>
      </c>
      <c r="E5105" s="20"/>
      <c r="F5105" s="8">
        <v>1</v>
      </c>
      <c r="G5105" s="8">
        <v>15</v>
      </c>
      <c r="H5105" s="8">
        <v>32</v>
      </c>
    </row>
    <row r="5106" spans="1:8" s="17" customFormat="1" ht="19.5" hidden="1" customHeight="1" outlineLevel="1" x14ac:dyDescent="0.25">
      <c r="A5106" s="66">
        <v>1720</v>
      </c>
      <c r="B5106" s="8" t="s">
        <v>544</v>
      </c>
      <c r="C5106" s="28" t="s">
        <v>3354</v>
      </c>
      <c r="D5106" s="29">
        <v>2021</v>
      </c>
      <c r="E5106" s="20"/>
      <c r="F5106" s="8">
        <v>1</v>
      </c>
      <c r="G5106" s="8">
        <v>15</v>
      </c>
      <c r="H5106" s="8">
        <v>47</v>
      </c>
    </row>
    <row r="5107" spans="1:8" s="17" customFormat="1" ht="19.5" hidden="1" customHeight="1" outlineLevel="1" x14ac:dyDescent="0.25">
      <c r="A5107" s="66">
        <v>1742</v>
      </c>
      <c r="B5107" s="8" t="s">
        <v>544</v>
      </c>
      <c r="C5107" s="28" t="s">
        <v>3355</v>
      </c>
      <c r="D5107" s="29">
        <v>2021</v>
      </c>
      <c r="E5107" s="20"/>
      <c r="F5107" s="8">
        <v>1</v>
      </c>
      <c r="G5107" s="8">
        <v>15</v>
      </c>
      <c r="H5107" s="8">
        <v>40</v>
      </c>
    </row>
    <row r="5108" spans="1:8" s="17" customFormat="1" ht="19.5" hidden="1" customHeight="1" outlineLevel="1" x14ac:dyDescent="0.25">
      <c r="A5108" s="66">
        <v>1678</v>
      </c>
      <c r="B5108" s="8" t="s">
        <v>544</v>
      </c>
      <c r="C5108" s="28" t="s">
        <v>3356</v>
      </c>
      <c r="D5108" s="29">
        <v>2021</v>
      </c>
      <c r="E5108" s="20"/>
      <c r="F5108" s="8">
        <v>1</v>
      </c>
      <c r="G5108" s="8">
        <v>15</v>
      </c>
      <c r="H5108" s="8">
        <v>49</v>
      </c>
    </row>
    <row r="5109" spans="1:8" s="17" customFormat="1" ht="19.5" hidden="1" customHeight="1" outlineLevel="1" x14ac:dyDescent="0.25">
      <c r="A5109" s="66">
        <v>1710</v>
      </c>
      <c r="B5109" s="8" t="s">
        <v>544</v>
      </c>
      <c r="C5109" s="28" t="s">
        <v>3357</v>
      </c>
      <c r="D5109" s="29">
        <v>2021</v>
      </c>
      <c r="E5109" s="20"/>
      <c r="F5109" s="8">
        <v>1</v>
      </c>
      <c r="G5109" s="8">
        <v>15</v>
      </c>
      <c r="H5109" s="8">
        <v>45</v>
      </c>
    </row>
    <row r="5110" spans="1:8" s="17" customFormat="1" ht="19.5" hidden="1" customHeight="1" outlineLevel="1" x14ac:dyDescent="0.25">
      <c r="A5110" s="67">
        <v>9902</v>
      </c>
      <c r="B5110" s="8" t="s">
        <v>544</v>
      </c>
      <c r="C5110" s="28" t="s">
        <v>3358</v>
      </c>
      <c r="D5110" s="29">
        <v>2021</v>
      </c>
      <c r="E5110" s="20"/>
      <c r="F5110" s="8">
        <v>1</v>
      </c>
      <c r="G5110" s="8">
        <v>15</v>
      </c>
      <c r="H5110" s="8">
        <v>54</v>
      </c>
    </row>
    <row r="5111" spans="1:8" s="17" customFormat="1" ht="19.5" hidden="1" customHeight="1" outlineLevel="1" x14ac:dyDescent="0.25">
      <c r="A5111" s="67">
        <v>10308</v>
      </c>
      <c r="B5111" s="8" t="s">
        <v>544</v>
      </c>
      <c r="C5111" s="28" t="s">
        <v>3359</v>
      </c>
      <c r="D5111" s="29">
        <v>2021</v>
      </c>
      <c r="E5111" s="20"/>
      <c r="F5111" s="8">
        <v>2</v>
      </c>
      <c r="G5111" s="8">
        <v>28</v>
      </c>
      <c r="H5111" s="8">
        <v>87</v>
      </c>
    </row>
    <row r="5112" spans="1:8" s="17" customFormat="1" ht="19.5" hidden="1" customHeight="1" outlineLevel="1" x14ac:dyDescent="0.25">
      <c r="A5112" s="66">
        <v>1719</v>
      </c>
      <c r="B5112" s="8" t="s">
        <v>544</v>
      </c>
      <c r="C5112" s="28" t="s">
        <v>3360</v>
      </c>
      <c r="D5112" s="29">
        <v>2021</v>
      </c>
      <c r="E5112" s="20"/>
      <c r="F5112" s="8">
        <v>1</v>
      </c>
      <c r="G5112" s="8">
        <v>15</v>
      </c>
      <c r="H5112" s="8">
        <v>43</v>
      </c>
    </row>
    <row r="5113" spans="1:8" s="17" customFormat="1" ht="19.5" hidden="1" customHeight="1" outlineLevel="1" x14ac:dyDescent="0.25">
      <c r="A5113" s="67">
        <v>9962</v>
      </c>
      <c r="B5113" s="8" t="s">
        <v>544</v>
      </c>
      <c r="C5113" s="28" t="s">
        <v>3361</v>
      </c>
      <c r="D5113" s="29">
        <v>2021</v>
      </c>
      <c r="E5113" s="20"/>
      <c r="F5113" s="8">
        <v>1</v>
      </c>
      <c r="G5113" s="8">
        <v>50</v>
      </c>
      <c r="H5113" s="8">
        <v>33</v>
      </c>
    </row>
    <row r="5114" spans="1:8" s="17" customFormat="1" ht="19.5" hidden="1" customHeight="1" outlineLevel="1" x14ac:dyDescent="0.25">
      <c r="A5114" s="66">
        <v>1574</v>
      </c>
      <c r="B5114" s="8" t="s">
        <v>544</v>
      </c>
      <c r="C5114" s="28" t="s">
        <v>3362</v>
      </c>
      <c r="D5114" s="29">
        <v>2021</v>
      </c>
      <c r="E5114" s="20"/>
      <c r="F5114" s="8">
        <v>1</v>
      </c>
      <c r="G5114" s="8">
        <v>15</v>
      </c>
      <c r="H5114" s="8">
        <v>49</v>
      </c>
    </row>
    <row r="5115" spans="1:8" s="17" customFormat="1" ht="19.5" hidden="1" customHeight="1" outlineLevel="1" x14ac:dyDescent="0.25">
      <c r="A5115" s="66">
        <v>1715</v>
      </c>
      <c r="B5115" s="8" t="s">
        <v>544</v>
      </c>
      <c r="C5115" s="28" t="s">
        <v>3363</v>
      </c>
      <c r="D5115" s="29">
        <v>2021</v>
      </c>
      <c r="E5115" s="20"/>
      <c r="F5115" s="8">
        <v>1</v>
      </c>
      <c r="G5115" s="8">
        <v>15</v>
      </c>
      <c r="H5115" s="8">
        <v>49</v>
      </c>
    </row>
    <row r="5116" spans="1:8" s="17" customFormat="1" ht="19.5" hidden="1" customHeight="1" outlineLevel="1" x14ac:dyDescent="0.25">
      <c r="A5116" s="66">
        <v>1696</v>
      </c>
      <c r="B5116" s="8" t="s">
        <v>544</v>
      </c>
      <c r="C5116" s="28" t="s">
        <v>3364</v>
      </c>
      <c r="D5116" s="29">
        <v>2021</v>
      </c>
      <c r="E5116" s="20"/>
      <c r="F5116" s="8">
        <v>1</v>
      </c>
      <c r="G5116" s="8">
        <v>15</v>
      </c>
      <c r="H5116" s="8">
        <v>35</v>
      </c>
    </row>
    <row r="5117" spans="1:8" s="17" customFormat="1" ht="19.5" hidden="1" customHeight="1" outlineLevel="1" x14ac:dyDescent="0.25">
      <c r="A5117" s="67">
        <v>9966</v>
      </c>
      <c r="B5117" s="8" t="s">
        <v>544</v>
      </c>
      <c r="C5117" s="28" t="s">
        <v>3365</v>
      </c>
      <c r="D5117" s="29">
        <v>2021</v>
      </c>
      <c r="E5117" s="20"/>
      <c r="F5117" s="8">
        <v>1</v>
      </c>
      <c r="G5117" s="8">
        <v>20</v>
      </c>
      <c r="H5117" s="8">
        <v>42</v>
      </c>
    </row>
    <row r="5118" spans="1:8" s="17" customFormat="1" ht="19.5" hidden="1" customHeight="1" outlineLevel="1" x14ac:dyDescent="0.25">
      <c r="A5118" s="67">
        <v>9785</v>
      </c>
      <c r="B5118" s="8" t="s">
        <v>544</v>
      </c>
      <c r="C5118" s="28" t="s">
        <v>2266</v>
      </c>
      <c r="D5118" s="29">
        <v>2021</v>
      </c>
      <c r="E5118" s="20"/>
      <c r="F5118" s="8">
        <v>1</v>
      </c>
      <c r="G5118" s="8">
        <v>15</v>
      </c>
      <c r="H5118" s="8">
        <v>42</v>
      </c>
    </row>
    <row r="5119" spans="1:8" s="17" customFormat="1" ht="19.5" hidden="1" customHeight="1" outlineLevel="1" x14ac:dyDescent="0.25">
      <c r="A5119" s="66">
        <v>830</v>
      </c>
      <c r="B5119" s="8" t="s">
        <v>544</v>
      </c>
      <c r="C5119" s="28" t="s">
        <v>2267</v>
      </c>
      <c r="D5119" s="29">
        <v>2021</v>
      </c>
      <c r="E5119" s="20"/>
      <c r="F5119" s="8">
        <v>1</v>
      </c>
      <c r="G5119" s="8">
        <v>10</v>
      </c>
      <c r="H5119" s="8">
        <v>36</v>
      </c>
    </row>
    <row r="5120" spans="1:8" s="17" customFormat="1" ht="19.5" hidden="1" customHeight="1" outlineLevel="1" x14ac:dyDescent="0.25">
      <c r="A5120" s="66">
        <v>1391</v>
      </c>
      <c r="B5120" s="8" t="s">
        <v>544</v>
      </c>
      <c r="C5120" s="28" t="s">
        <v>2269</v>
      </c>
      <c r="D5120" s="29">
        <v>2021</v>
      </c>
      <c r="E5120" s="20"/>
      <c r="F5120" s="8">
        <v>1</v>
      </c>
      <c r="G5120" s="8">
        <v>30</v>
      </c>
      <c r="H5120" s="8">
        <v>57</v>
      </c>
    </row>
    <row r="5121" spans="1:8" s="17" customFormat="1" ht="19.5" hidden="1" customHeight="1" outlineLevel="1" x14ac:dyDescent="0.25">
      <c r="A5121" s="66">
        <v>1697</v>
      </c>
      <c r="B5121" s="8" t="s">
        <v>544</v>
      </c>
      <c r="C5121" s="28" t="s">
        <v>3366</v>
      </c>
      <c r="D5121" s="29">
        <v>2021</v>
      </c>
      <c r="E5121" s="20"/>
      <c r="F5121" s="8">
        <v>1</v>
      </c>
      <c r="G5121" s="8">
        <v>15</v>
      </c>
      <c r="H5121" s="8">
        <v>43</v>
      </c>
    </row>
    <row r="5122" spans="1:8" s="17" customFormat="1" ht="19.5" hidden="1" customHeight="1" outlineLevel="1" x14ac:dyDescent="0.25">
      <c r="A5122" s="66">
        <v>1683</v>
      </c>
      <c r="B5122" s="8" t="s">
        <v>544</v>
      </c>
      <c r="C5122" s="28" t="s">
        <v>3367</v>
      </c>
      <c r="D5122" s="29">
        <v>2021</v>
      </c>
      <c r="E5122" s="20"/>
      <c r="F5122" s="8">
        <v>1</v>
      </c>
      <c r="G5122" s="8">
        <v>15</v>
      </c>
      <c r="H5122" s="8">
        <v>41</v>
      </c>
    </row>
    <row r="5123" spans="1:8" s="17" customFormat="1" ht="19.5" hidden="1" customHeight="1" outlineLevel="1" x14ac:dyDescent="0.25">
      <c r="A5123" s="66">
        <v>1741</v>
      </c>
      <c r="B5123" s="8" t="s">
        <v>544</v>
      </c>
      <c r="C5123" s="28" t="s">
        <v>3368</v>
      </c>
      <c r="D5123" s="29">
        <v>2021</v>
      </c>
      <c r="E5123" s="20"/>
      <c r="F5123" s="8">
        <v>1</v>
      </c>
      <c r="G5123" s="8">
        <v>15</v>
      </c>
      <c r="H5123" s="8">
        <v>34</v>
      </c>
    </row>
    <row r="5124" spans="1:8" s="17" customFormat="1" ht="19.5" hidden="1" customHeight="1" outlineLevel="1" x14ac:dyDescent="0.25">
      <c r="A5124" s="66">
        <v>115</v>
      </c>
      <c r="B5124" s="8" t="s">
        <v>544</v>
      </c>
      <c r="C5124" s="28" t="s">
        <v>3369</v>
      </c>
      <c r="D5124" s="29">
        <v>2021</v>
      </c>
      <c r="E5124" s="20"/>
      <c r="F5124" s="8">
        <v>1</v>
      </c>
      <c r="G5124" s="8">
        <v>15</v>
      </c>
      <c r="H5124" s="8">
        <v>46</v>
      </c>
    </row>
    <row r="5125" spans="1:8" s="17" customFormat="1" ht="19.5" hidden="1" customHeight="1" outlineLevel="1" x14ac:dyDescent="0.25">
      <c r="A5125" s="66">
        <v>1728</v>
      </c>
      <c r="B5125" s="8" t="s">
        <v>544</v>
      </c>
      <c r="C5125" s="28" t="s">
        <v>3370</v>
      </c>
      <c r="D5125" s="29">
        <v>2021</v>
      </c>
      <c r="E5125" s="20"/>
      <c r="F5125" s="8">
        <v>1</v>
      </c>
      <c r="G5125" s="8">
        <v>15</v>
      </c>
      <c r="H5125" s="8">
        <v>48</v>
      </c>
    </row>
    <row r="5126" spans="1:8" s="17" customFormat="1" ht="19.5" hidden="1" customHeight="1" outlineLevel="1" x14ac:dyDescent="0.25">
      <c r="A5126" s="66">
        <v>1567</v>
      </c>
      <c r="B5126" s="8" t="s">
        <v>544</v>
      </c>
      <c r="C5126" s="28" t="s">
        <v>3371</v>
      </c>
      <c r="D5126" s="29">
        <v>2021</v>
      </c>
      <c r="E5126" s="20"/>
      <c r="F5126" s="8">
        <v>1</v>
      </c>
      <c r="G5126" s="8">
        <v>15</v>
      </c>
      <c r="H5126" s="8">
        <v>52</v>
      </c>
    </row>
    <row r="5127" spans="1:8" s="17" customFormat="1" ht="19.5" hidden="1" customHeight="1" outlineLevel="1" x14ac:dyDescent="0.25">
      <c r="A5127" s="66">
        <v>1661</v>
      </c>
      <c r="B5127" s="8" t="s">
        <v>544</v>
      </c>
      <c r="C5127" s="28" t="s">
        <v>3372</v>
      </c>
      <c r="D5127" s="29">
        <v>2021</v>
      </c>
      <c r="E5127" s="20"/>
      <c r="F5127" s="8">
        <v>1</v>
      </c>
      <c r="G5127" s="8">
        <v>15</v>
      </c>
      <c r="H5127" s="8">
        <v>40</v>
      </c>
    </row>
    <row r="5128" spans="1:8" s="17" customFormat="1" ht="19.5" hidden="1" customHeight="1" outlineLevel="1" x14ac:dyDescent="0.25">
      <c r="A5128" s="67">
        <v>9903</v>
      </c>
      <c r="B5128" s="8" t="s">
        <v>544</v>
      </c>
      <c r="C5128" s="28" t="s">
        <v>3373</v>
      </c>
      <c r="D5128" s="29">
        <v>2021</v>
      </c>
      <c r="E5128" s="20"/>
      <c r="F5128" s="8">
        <v>1</v>
      </c>
      <c r="G5128" s="8">
        <v>10</v>
      </c>
      <c r="H5128" s="8">
        <v>38</v>
      </c>
    </row>
    <row r="5129" spans="1:8" s="17" customFormat="1" ht="19.5" hidden="1" customHeight="1" outlineLevel="1" x14ac:dyDescent="0.25">
      <c r="A5129" s="66">
        <v>1704</v>
      </c>
      <c r="B5129" s="8" t="s">
        <v>544</v>
      </c>
      <c r="C5129" s="28" t="s">
        <v>3374</v>
      </c>
      <c r="D5129" s="29">
        <v>2021</v>
      </c>
      <c r="E5129" s="20"/>
      <c r="F5129" s="8">
        <v>1</v>
      </c>
      <c r="G5129" s="8">
        <v>15</v>
      </c>
      <c r="H5129" s="8">
        <v>36</v>
      </c>
    </row>
    <row r="5130" spans="1:8" s="17" customFormat="1" ht="19.5" hidden="1" customHeight="1" outlineLevel="1" x14ac:dyDescent="0.25">
      <c r="A5130" s="66">
        <v>1743</v>
      </c>
      <c r="B5130" s="8" t="s">
        <v>544</v>
      </c>
      <c r="C5130" s="28" t="s">
        <v>3375</v>
      </c>
      <c r="D5130" s="29">
        <v>2021</v>
      </c>
      <c r="E5130" s="20"/>
      <c r="F5130" s="8">
        <v>1</v>
      </c>
      <c r="G5130" s="8">
        <v>15</v>
      </c>
      <c r="H5130" s="8">
        <v>48</v>
      </c>
    </row>
    <row r="5131" spans="1:8" s="17" customFormat="1" ht="19.5" hidden="1" customHeight="1" outlineLevel="1" x14ac:dyDescent="0.25">
      <c r="A5131" s="66">
        <v>1703</v>
      </c>
      <c r="B5131" s="8" t="s">
        <v>544</v>
      </c>
      <c r="C5131" s="28" t="s">
        <v>3376</v>
      </c>
      <c r="D5131" s="29">
        <v>2021</v>
      </c>
      <c r="E5131" s="20"/>
      <c r="F5131" s="8">
        <v>1</v>
      </c>
      <c r="G5131" s="8">
        <v>15</v>
      </c>
      <c r="H5131" s="8">
        <v>46</v>
      </c>
    </row>
    <row r="5132" spans="1:8" s="17" customFormat="1" ht="19.5" hidden="1" customHeight="1" outlineLevel="1" x14ac:dyDescent="0.25">
      <c r="A5132" s="66">
        <v>109</v>
      </c>
      <c r="B5132" s="8" t="s">
        <v>544</v>
      </c>
      <c r="C5132" s="28" t="s">
        <v>3377</v>
      </c>
      <c r="D5132" s="29">
        <v>2021</v>
      </c>
      <c r="E5132" s="20"/>
      <c r="F5132" s="8">
        <v>1</v>
      </c>
      <c r="G5132" s="8">
        <v>15</v>
      </c>
      <c r="H5132" s="8">
        <v>55</v>
      </c>
    </row>
    <row r="5133" spans="1:8" s="17" customFormat="1" ht="19.5" hidden="1" customHeight="1" outlineLevel="1" x14ac:dyDescent="0.25">
      <c r="A5133" s="66">
        <v>95</v>
      </c>
      <c r="B5133" s="8" t="s">
        <v>544</v>
      </c>
      <c r="C5133" s="28" t="s">
        <v>3378</v>
      </c>
      <c r="D5133" s="29">
        <v>2021</v>
      </c>
      <c r="E5133" s="20"/>
      <c r="F5133" s="8">
        <v>1</v>
      </c>
      <c r="G5133" s="8">
        <v>15</v>
      </c>
      <c r="H5133" s="8">
        <v>54</v>
      </c>
    </row>
    <row r="5134" spans="1:8" s="17" customFormat="1" ht="19.5" hidden="1" customHeight="1" outlineLevel="1" x14ac:dyDescent="0.25">
      <c r="A5134" s="66">
        <v>1698</v>
      </c>
      <c r="B5134" s="8" t="s">
        <v>544</v>
      </c>
      <c r="C5134" s="28" t="s">
        <v>3379</v>
      </c>
      <c r="D5134" s="29">
        <v>2021</v>
      </c>
      <c r="E5134" s="20"/>
      <c r="F5134" s="8">
        <v>1</v>
      </c>
      <c r="G5134" s="8">
        <v>15</v>
      </c>
      <c r="H5134" s="8">
        <v>41</v>
      </c>
    </row>
    <row r="5135" spans="1:8" s="17" customFormat="1" ht="19.5" hidden="1" customHeight="1" outlineLevel="1" x14ac:dyDescent="0.25">
      <c r="A5135" s="66">
        <v>835</v>
      </c>
      <c r="B5135" s="8" t="s">
        <v>544</v>
      </c>
      <c r="C5135" s="28" t="s">
        <v>2272</v>
      </c>
      <c r="D5135" s="29">
        <v>2021</v>
      </c>
      <c r="E5135" s="20"/>
      <c r="F5135" s="8">
        <v>1</v>
      </c>
      <c r="G5135" s="8">
        <v>15</v>
      </c>
      <c r="H5135" s="8">
        <v>36</v>
      </c>
    </row>
    <row r="5136" spans="1:8" s="17" customFormat="1" ht="19.5" hidden="1" customHeight="1" outlineLevel="1" x14ac:dyDescent="0.25">
      <c r="A5136" s="67">
        <v>9787</v>
      </c>
      <c r="B5136" s="8" t="s">
        <v>544</v>
      </c>
      <c r="C5136" s="28" t="s">
        <v>2273</v>
      </c>
      <c r="D5136" s="29">
        <v>2021</v>
      </c>
      <c r="E5136" s="20"/>
      <c r="F5136" s="8">
        <v>1</v>
      </c>
      <c r="G5136" s="8">
        <v>15</v>
      </c>
      <c r="H5136" s="8">
        <v>36</v>
      </c>
    </row>
    <row r="5137" spans="1:8" s="17" customFormat="1" ht="19.5" hidden="1" customHeight="1" outlineLevel="1" x14ac:dyDescent="0.25">
      <c r="A5137" s="66">
        <v>1415</v>
      </c>
      <c r="B5137" s="8" t="s">
        <v>544</v>
      </c>
      <c r="C5137" s="28" t="s">
        <v>2280</v>
      </c>
      <c r="D5137" s="29">
        <v>2021</v>
      </c>
      <c r="E5137" s="20"/>
      <c r="F5137" s="8">
        <v>1</v>
      </c>
      <c r="G5137" s="8">
        <v>15</v>
      </c>
      <c r="H5137" s="8">
        <v>49</v>
      </c>
    </row>
    <row r="5138" spans="1:8" s="17" customFormat="1" ht="19.5" hidden="1" customHeight="1" outlineLevel="1" x14ac:dyDescent="0.25">
      <c r="A5138" s="67">
        <v>9742</v>
      </c>
      <c r="B5138" s="8" t="s">
        <v>544</v>
      </c>
      <c r="C5138" s="28" t="s">
        <v>2650</v>
      </c>
      <c r="D5138" s="29">
        <v>2021</v>
      </c>
      <c r="E5138" s="20"/>
      <c r="F5138" s="8">
        <v>1</v>
      </c>
      <c r="G5138" s="8">
        <v>20</v>
      </c>
      <c r="H5138" s="8">
        <v>144</v>
      </c>
    </row>
    <row r="5139" spans="1:8" s="17" customFormat="1" ht="19.5" hidden="1" customHeight="1" outlineLevel="1" x14ac:dyDescent="0.25">
      <c r="A5139" s="66">
        <v>1397</v>
      </c>
      <c r="B5139" s="8" t="s">
        <v>544</v>
      </c>
      <c r="C5139" s="28" t="s">
        <v>2282</v>
      </c>
      <c r="D5139" s="29">
        <v>2021</v>
      </c>
      <c r="E5139" s="20"/>
      <c r="F5139" s="8">
        <v>1</v>
      </c>
      <c r="G5139" s="8">
        <v>15</v>
      </c>
      <c r="H5139" s="8">
        <v>52</v>
      </c>
    </row>
    <row r="5140" spans="1:8" s="17" customFormat="1" ht="19.5" hidden="1" customHeight="1" outlineLevel="1" x14ac:dyDescent="0.25">
      <c r="A5140" s="66">
        <v>1265</v>
      </c>
      <c r="B5140" s="8" t="s">
        <v>544</v>
      </c>
      <c r="C5140" s="28" t="s">
        <v>2283</v>
      </c>
      <c r="D5140" s="29">
        <v>2021</v>
      </c>
      <c r="E5140" s="20"/>
      <c r="F5140" s="8">
        <v>1</v>
      </c>
      <c r="G5140" s="8">
        <v>15</v>
      </c>
      <c r="H5140" s="8">
        <v>53</v>
      </c>
    </row>
    <row r="5141" spans="1:8" s="17" customFormat="1" ht="19.5" hidden="1" customHeight="1" outlineLevel="1" x14ac:dyDescent="0.25">
      <c r="A5141" s="66">
        <v>829</v>
      </c>
      <c r="B5141" s="8" t="s">
        <v>544</v>
      </c>
      <c r="C5141" s="28" t="s">
        <v>2284</v>
      </c>
      <c r="D5141" s="29">
        <v>2021</v>
      </c>
      <c r="E5141" s="20"/>
      <c r="F5141" s="8">
        <v>1</v>
      </c>
      <c r="G5141" s="8">
        <v>15</v>
      </c>
      <c r="H5141" s="8">
        <v>52</v>
      </c>
    </row>
    <row r="5142" spans="1:8" s="17" customFormat="1" ht="19.5" hidden="1" customHeight="1" outlineLevel="1" x14ac:dyDescent="0.25">
      <c r="A5142" s="66">
        <v>213</v>
      </c>
      <c r="B5142" s="8" t="s">
        <v>544</v>
      </c>
      <c r="C5142" s="28" t="s">
        <v>3380</v>
      </c>
      <c r="D5142" s="29">
        <v>2021</v>
      </c>
      <c r="E5142" s="20"/>
      <c r="F5142" s="8">
        <v>2</v>
      </c>
      <c r="G5142" s="8">
        <v>10</v>
      </c>
      <c r="H5142" s="8">
        <v>84.909270000000006</v>
      </c>
    </row>
    <row r="5143" spans="1:8" s="17" customFormat="1" ht="19.5" hidden="1" customHeight="1" outlineLevel="1" x14ac:dyDescent="0.25">
      <c r="A5143" s="66">
        <v>219</v>
      </c>
      <c r="B5143" s="8" t="s">
        <v>544</v>
      </c>
      <c r="C5143" s="28" t="s">
        <v>3381</v>
      </c>
      <c r="D5143" s="29">
        <v>2021</v>
      </c>
      <c r="E5143" s="20"/>
      <c r="F5143" s="8">
        <v>1</v>
      </c>
      <c r="G5143" s="8">
        <v>15</v>
      </c>
      <c r="H5143" s="8">
        <v>70.043599999999998</v>
      </c>
    </row>
    <row r="5144" spans="1:8" s="17" customFormat="1" ht="19.5" hidden="1" customHeight="1" outlineLevel="1" x14ac:dyDescent="0.25">
      <c r="A5144" s="66">
        <v>222</v>
      </c>
      <c r="B5144" s="8" t="s">
        <v>544</v>
      </c>
      <c r="C5144" s="28" t="s">
        <v>3382</v>
      </c>
      <c r="D5144" s="29">
        <v>2021</v>
      </c>
      <c r="E5144" s="20"/>
      <c r="F5144" s="8">
        <v>1</v>
      </c>
      <c r="G5144" s="8">
        <v>15</v>
      </c>
      <c r="H5144" s="8">
        <v>56.446109999999997</v>
      </c>
    </row>
    <row r="5145" spans="1:8" s="17" customFormat="1" ht="19.5" hidden="1" customHeight="1" outlineLevel="1" x14ac:dyDescent="0.25">
      <c r="A5145" s="67">
        <v>9004</v>
      </c>
      <c r="B5145" s="8" t="s">
        <v>544</v>
      </c>
      <c r="C5145" s="28" t="s">
        <v>3383</v>
      </c>
      <c r="D5145" s="29">
        <v>2021</v>
      </c>
      <c r="E5145" s="20"/>
      <c r="F5145" s="8">
        <v>1</v>
      </c>
      <c r="G5145" s="8">
        <v>15</v>
      </c>
      <c r="H5145" s="8">
        <v>55.785539999999997</v>
      </c>
    </row>
    <row r="5146" spans="1:8" s="17" customFormat="1" ht="19.5" hidden="1" customHeight="1" outlineLevel="1" x14ac:dyDescent="0.25">
      <c r="A5146" s="67">
        <v>9540</v>
      </c>
      <c r="B5146" s="8" t="s">
        <v>544</v>
      </c>
      <c r="C5146" s="28" t="s">
        <v>1998</v>
      </c>
      <c r="D5146" s="29">
        <v>2021</v>
      </c>
      <c r="E5146" s="20"/>
      <c r="F5146" s="8">
        <v>1</v>
      </c>
      <c r="G5146" s="8">
        <v>50</v>
      </c>
      <c r="H5146" s="8">
        <v>31.010840000000002</v>
      </c>
    </row>
    <row r="5147" spans="1:8" s="17" customFormat="1" ht="19.5" hidden="1" customHeight="1" outlineLevel="1" x14ac:dyDescent="0.25">
      <c r="A5147" s="66">
        <v>188</v>
      </c>
      <c r="B5147" s="8" t="s">
        <v>544</v>
      </c>
      <c r="C5147" s="28" t="s">
        <v>3384</v>
      </c>
      <c r="D5147" s="29">
        <v>2021</v>
      </c>
      <c r="E5147" s="20"/>
      <c r="F5147" s="8">
        <v>1</v>
      </c>
      <c r="G5147" s="8">
        <v>15</v>
      </c>
      <c r="H5147" s="8">
        <v>58.5349</v>
      </c>
    </row>
    <row r="5148" spans="1:8" s="17" customFormat="1" ht="19.5" hidden="1" customHeight="1" outlineLevel="1" x14ac:dyDescent="0.25">
      <c r="A5148" s="66">
        <v>184</v>
      </c>
      <c r="B5148" s="8" t="s">
        <v>544</v>
      </c>
      <c r="C5148" s="28" t="s">
        <v>3385</v>
      </c>
      <c r="D5148" s="29">
        <v>2021</v>
      </c>
      <c r="E5148" s="20"/>
      <c r="F5148" s="8">
        <v>1</v>
      </c>
      <c r="G5148" s="8">
        <v>15</v>
      </c>
      <c r="H5148" s="8">
        <v>64.937389999999994</v>
      </c>
    </row>
    <row r="5149" spans="1:8" s="17" customFormat="1" ht="19.5" hidden="1" customHeight="1" outlineLevel="1" x14ac:dyDescent="0.25">
      <c r="A5149" s="67">
        <v>9006</v>
      </c>
      <c r="B5149" s="8" t="s">
        <v>544</v>
      </c>
      <c r="C5149" s="28" t="s">
        <v>3386</v>
      </c>
      <c r="D5149" s="29">
        <v>2021</v>
      </c>
      <c r="E5149" s="20"/>
      <c r="F5149" s="8">
        <v>1</v>
      </c>
      <c r="G5149" s="8">
        <v>30</v>
      </c>
      <c r="H5149" s="8">
        <v>53.23395</v>
      </c>
    </row>
    <row r="5150" spans="1:8" s="17" customFormat="1" ht="19.5" hidden="1" customHeight="1" outlineLevel="1" x14ac:dyDescent="0.25">
      <c r="A5150" s="67">
        <v>9562</v>
      </c>
      <c r="B5150" s="8" t="s">
        <v>544</v>
      </c>
      <c r="C5150" s="28" t="s">
        <v>2141</v>
      </c>
      <c r="D5150" s="29">
        <v>2021</v>
      </c>
      <c r="E5150" s="20"/>
      <c r="F5150" s="8">
        <v>1</v>
      </c>
      <c r="G5150" s="8">
        <v>15</v>
      </c>
      <c r="H5150" s="8">
        <v>24.238510000000002</v>
      </c>
    </row>
    <row r="5151" spans="1:8" s="17" customFormat="1" ht="19.5" hidden="1" customHeight="1" outlineLevel="1" x14ac:dyDescent="0.25">
      <c r="A5151" s="66">
        <v>227</v>
      </c>
      <c r="B5151" s="8" t="s">
        <v>544</v>
      </c>
      <c r="C5151" s="28" t="s">
        <v>3387</v>
      </c>
      <c r="D5151" s="29">
        <v>2021</v>
      </c>
      <c r="E5151" s="20"/>
      <c r="F5151" s="8">
        <v>2</v>
      </c>
      <c r="G5151" s="8">
        <v>30</v>
      </c>
      <c r="H5151" s="8">
        <v>89.336590000000001</v>
      </c>
    </row>
    <row r="5152" spans="1:8" s="17" customFormat="1" ht="19.5" hidden="1" customHeight="1" outlineLevel="1" x14ac:dyDescent="0.25">
      <c r="A5152" s="66">
        <v>243</v>
      </c>
      <c r="B5152" s="8" t="s">
        <v>544</v>
      </c>
      <c r="C5152" s="28" t="s">
        <v>3388</v>
      </c>
      <c r="D5152" s="29">
        <v>2021</v>
      </c>
      <c r="E5152" s="20"/>
      <c r="F5152" s="8">
        <v>1</v>
      </c>
      <c r="G5152" s="8">
        <v>10</v>
      </c>
      <c r="H5152" s="8">
        <v>30.795819999999999</v>
      </c>
    </row>
    <row r="5153" spans="1:8" s="17" customFormat="1" ht="19.5" hidden="1" customHeight="1" outlineLevel="1" x14ac:dyDescent="0.25">
      <c r="A5153" s="66">
        <v>244</v>
      </c>
      <c r="B5153" s="8" t="s">
        <v>544</v>
      </c>
      <c r="C5153" s="28" t="s">
        <v>3389</v>
      </c>
      <c r="D5153" s="29">
        <v>2021</v>
      </c>
      <c r="E5153" s="20"/>
      <c r="F5153" s="8">
        <v>1</v>
      </c>
      <c r="G5153" s="8">
        <v>15</v>
      </c>
      <c r="H5153" s="8">
        <v>79.269419999999997</v>
      </c>
    </row>
    <row r="5154" spans="1:8" s="17" customFormat="1" ht="19.5" hidden="1" customHeight="1" outlineLevel="1" x14ac:dyDescent="0.25">
      <c r="A5154" s="66">
        <v>198</v>
      </c>
      <c r="B5154" s="8" t="s">
        <v>544</v>
      </c>
      <c r="C5154" s="28" t="s">
        <v>3390</v>
      </c>
      <c r="D5154" s="29">
        <v>2021</v>
      </c>
      <c r="E5154" s="20"/>
      <c r="F5154" s="8">
        <v>1</v>
      </c>
      <c r="G5154" s="8">
        <v>15</v>
      </c>
      <c r="H5154" s="8">
        <v>33.205640000000002</v>
      </c>
    </row>
    <row r="5155" spans="1:8" s="17" customFormat="1" ht="19.5" hidden="1" customHeight="1" outlineLevel="1" x14ac:dyDescent="0.25">
      <c r="A5155" s="67">
        <v>9135</v>
      </c>
      <c r="B5155" s="8" t="s">
        <v>544</v>
      </c>
      <c r="C5155" s="28" t="s">
        <v>3391</v>
      </c>
      <c r="D5155" s="29">
        <v>2021</v>
      </c>
      <c r="E5155" s="20"/>
      <c r="F5155" s="8">
        <v>1</v>
      </c>
      <c r="G5155" s="8">
        <v>9</v>
      </c>
      <c r="H5155" s="8">
        <v>33.50423</v>
      </c>
    </row>
    <row r="5156" spans="1:8" s="17" customFormat="1" ht="19.5" hidden="1" customHeight="1" outlineLevel="1" x14ac:dyDescent="0.25">
      <c r="A5156" s="67">
        <v>9134</v>
      </c>
      <c r="B5156" s="8" t="s">
        <v>544</v>
      </c>
      <c r="C5156" s="28" t="s">
        <v>3392</v>
      </c>
      <c r="D5156" s="29">
        <v>2021</v>
      </c>
      <c r="E5156" s="20"/>
      <c r="F5156" s="8">
        <v>1</v>
      </c>
      <c r="G5156" s="8">
        <v>9</v>
      </c>
      <c r="H5156" s="8">
        <v>32.924329999999998</v>
      </c>
    </row>
    <row r="5157" spans="1:8" s="17" customFormat="1" ht="19.5" hidden="1" customHeight="1" outlineLevel="1" x14ac:dyDescent="0.25">
      <c r="A5157" s="67">
        <v>9234</v>
      </c>
      <c r="B5157" s="8" t="s">
        <v>544</v>
      </c>
      <c r="C5157" s="28" t="s">
        <v>3393</v>
      </c>
      <c r="D5157" s="29">
        <v>2021</v>
      </c>
      <c r="E5157" s="20"/>
      <c r="F5157" s="8">
        <v>1</v>
      </c>
      <c r="G5157" s="8">
        <v>30</v>
      </c>
      <c r="H5157" s="8">
        <v>42.860419999999998</v>
      </c>
    </row>
    <row r="5158" spans="1:8" s="17" customFormat="1" ht="19.5" hidden="1" customHeight="1" outlineLevel="1" x14ac:dyDescent="0.25">
      <c r="A5158" s="66">
        <v>234</v>
      </c>
      <c r="B5158" s="8" t="s">
        <v>544</v>
      </c>
      <c r="C5158" s="28" t="s">
        <v>2925</v>
      </c>
      <c r="D5158" s="29">
        <v>2021</v>
      </c>
      <c r="E5158" s="20"/>
      <c r="F5158" s="8">
        <v>2</v>
      </c>
      <c r="G5158" s="8">
        <v>50</v>
      </c>
      <c r="H5158" s="8">
        <v>42.1004</v>
      </c>
    </row>
    <row r="5159" spans="1:8" s="17" customFormat="1" ht="19.5" hidden="1" customHeight="1" outlineLevel="1" x14ac:dyDescent="0.25">
      <c r="A5159" s="66">
        <v>237</v>
      </c>
      <c r="B5159" s="8" t="s">
        <v>544</v>
      </c>
      <c r="C5159" s="28" t="s">
        <v>2926</v>
      </c>
      <c r="D5159" s="29">
        <v>2021</v>
      </c>
      <c r="E5159" s="20"/>
      <c r="F5159" s="8">
        <v>1</v>
      </c>
      <c r="G5159" s="8">
        <v>35</v>
      </c>
      <c r="H5159" s="8">
        <v>41.028399999999998</v>
      </c>
    </row>
    <row r="5160" spans="1:8" s="17" customFormat="1" ht="19.5" hidden="1" customHeight="1" outlineLevel="1" x14ac:dyDescent="0.25">
      <c r="A5160" s="66">
        <v>247</v>
      </c>
      <c r="B5160" s="8" t="s">
        <v>544</v>
      </c>
      <c r="C5160" s="28" t="s">
        <v>2927</v>
      </c>
      <c r="D5160" s="29">
        <v>2021</v>
      </c>
      <c r="E5160" s="20"/>
      <c r="F5160" s="8">
        <v>4</v>
      </c>
      <c r="G5160" s="8">
        <v>55</v>
      </c>
      <c r="H5160" s="8">
        <v>120.1448</v>
      </c>
    </row>
    <row r="5161" spans="1:8" s="17" customFormat="1" ht="19.5" hidden="1" customHeight="1" outlineLevel="1" x14ac:dyDescent="0.25">
      <c r="A5161" s="20">
        <v>59</v>
      </c>
      <c r="B5161" s="8" t="s">
        <v>544</v>
      </c>
      <c r="C5161" s="28" t="s">
        <v>2928</v>
      </c>
      <c r="D5161" s="29">
        <v>2021</v>
      </c>
      <c r="E5161" s="20"/>
      <c r="F5161" s="8">
        <v>2</v>
      </c>
      <c r="G5161" s="8">
        <v>30</v>
      </c>
      <c r="H5161" s="8">
        <v>52.8</v>
      </c>
    </row>
    <row r="5162" spans="1:8" s="17" customFormat="1" ht="19.5" hidden="1" customHeight="1" outlineLevel="1" x14ac:dyDescent="0.25">
      <c r="A5162" s="66">
        <v>240</v>
      </c>
      <c r="B5162" s="8" t="s">
        <v>544</v>
      </c>
      <c r="C5162" s="28" t="s">
        <v>2929</v>
      </c>
      <c r="D5162" s="29">
        <v>2021</v>
      </c>
      <c r="E5162" s="20"/>
      <c r="F5162" s="8">
        <v>1</v>
      </c>
      <c r="G5162" s="8">
        <v>25</v>
      </c>
      <c r="H5162" s="8">
        <v>53.38</v>
      </c>
    </row>
    <row r="5163" spans="1:8" s="17" customFormat="1" ht="19.5" hidden="1" customHeight="1" outlineLevel="1" x14ac:dyDescent="0.25">
      <c r="A5163" s="20">
        <v>224</v>
      </c>
      <c r="B5163" s="8" t="s">
        <v>544</v>
      </c>
      <c r="C5163" s="28" t="s">
        <v>2930</v>
      </c>
      <c r="D5163" s="29">
        <v>2021</v>
      </c>
      <c r="E5163" s="20"/>
      <c r="F5163" s="8">
        <v>1</v>
      </c>
      <c r="G5163" s="8">
        <v>10</v>
      </c>
      <c r="H5163" s="8">
        <v>48.12</v>
      </c>
    </row>
    <row r="5164" spans="1:8" s="17" customFormat="1" ht="19.5" hidden="1" customHeight="1" outlineLevel="1" x14ac:dyDescent="0.25">
      <c r="A5164" s="66">
        <v>202</v>
      </c>
      <c r="B5164" s="8" t="s">
        <v>544</v>
      </c>
      <c r="C5164" s="28" t="s">
        <v>2931</v>
      </c>
      <c r="D5164" s="29">
        <v>2021</v>
      </c>
      <c r="E5164" s="20"/>
      <c r="F5164" s="8">
        <v>1</v>
      </c>
      <c r="G5164" s="8">
        <v>31</v>
      </c>
      <c r="H5164" s="8">
        <v>42.722999999999999</v>
      </c>
    </row>
    <row r="5165" spans="1:8" s="17" customFormat="1" ht="19.5" hidden="1" customHeight="1" outlineLevel="1" x14ac:dyDescent="0.25">
      <c r="A5165" s="66">
        <v>205</v>
      </c>
      <c r="B5165" s="8" t="s">
        <v>544</v>
      </c>
      <c r="C5165" s="28" t="s">
        <v>2932</v>
      </c>
      <c r="D5165" s="29">
        <v>2021</v>
      </c>
      <c r="E5165" s="20"/>
      <c r="F5165" s="8">
        <v>1</v>
      </c>
      <c r="G5165" s="8">
        <v>23</v>
      </c>
      <c r="H5165" s="8">
        <v>42.051319999999997</v>
      </c>
    </row>
    <row r="5166" spans="1:8" s="17" customFormat="1" ht="19.5" hidden="1" customHeight="1" outlineLevel="1" x14ac:dyDescent="0.25">
      <c r="A5166" s="66">
        <v>206</v>
      </c>
      <c r="B5166" s="8" t="s">
        <v>544</v>
      </c>
      <c r="C5166" s="28" t="s">
        <v>2933</v>
      </c>
      <c r="D5166" s="29">
        <v>2021</v>
      </c>
      <c r="E5166" s="20"/>
      <c r="F5166" s="8">
        <v>1</v>
      </c>
      <c r="G5166" s="8">
        <v>23</v>
      </c>
      <c r="H5166" s="8">
        <v>42.856999999999999</v>
      </c>
    </row>
    <row r="5167" spans="1:8" s="17" customFormat="1" ht="19.5" hidden="1" customHeight="1" outlineLevel="1" x14ac:dyDescent="0.25">
      <c r="A5167" s="66">
        <v>828</v>
      </c>
      <c r="B5167" s="8" t="s">
        <v>544</v>
      </c>
      <c r="C5167" s="28" t="s">
        <v>2149</v>
      </c>
      <c r="D5167" s="29">
        <v>2021</v>
      </c>
      <c r="E5167" s="20"/>
      <c r="F5167" s="8">
        <v>1</v>
      </c>
      <c r="G5167" s="8">
        <v>150</v>
      </c>
      <c r="H5167" s="8">
        <v>27.00948</v>
      </c>
    </row>
    <row r="5168" spans="1:8" s="17" customFormat="1" ht="19.5" hidden="1" customHeight="1" outlineLevel="1" x14ac:dyDescent="0.25">
      <c r="A5168" s="66">
        <v>814</v>
      </c>
      <c r="B5168" s="8" t="s">
        <v>544</v>
      </c>
      <c r="C5168" s="28" t="s">
        <v>2150</v>
      </c>
      <c r="D5168" s="29">
        <v>2021</v>
      </c>
      <c r="E5168" s="20"/>
      <c r="F5168" s="8">
        <v>1</v>
      </c>
      <c r="G5168" s="8">
        <v>15</v>
      </c>
      <c r="H5168" s="8">
        <v>22.197279999999999</v>
      </c>
    </row>
    <row r="5169" spans="1:8" s="17" customFormat="1" ht="19.5" hidden="1" customHeight="1" outlineLevel="1" x14ac:dyDescent="0.25">
      <c r="A5169" s="66">
        <v>233</v>
      </c>
      <c r="B5169" s="8" t="s">
        <v>544</v>
      </c>
      <c r="C5169" s="28" t="s">
        <v>3394</v>
      </c>
      <c r="D5169" s="29">
        <v>2021</v>
      </c>
      <c r="E5169" s="20"/>
      <c r="F5169" s="8">
        <v>1</v>
      </c>
      <c r="G5169" s="8">
        <v>15</v>
      </c>
      <c r="H5169" s="8">
        <v>24.210909999999998</v>
      </c>
    </row>
    <row r="5170" spans="1:8" s="17" customFormat="1" ht="19.5" hidden="1" customHeight="1" outlineLevel="1" x14ac:dyDescent="0.25">
      <c r="A5170" s="67">
        <v>10097</v>
      </c>
      <c r="B5170" s="8" t="s">
        <v>544</v>
      </c>
      <c r="C5170" s="28" t="s">
        <v>3395</v>
      </c>
      <c r="D5170" s="29">
        <v>2021</v>
      </c>
      <c r="E5170" s="20"/>
      <c r="F5170" s="8">
        <v>1</v>
      </c>
      <c r="G5170" s="8">
        <v>15</v>
      </c>
      <c r="H5170" s="8">
        <v>27.75881</v>
      </c>
    </row>
    <row r="5171" spans="1:8" s="17" customFormat="1" ht="19.5" hidden="1" customHeight="1" outlineLevel="1" x14ac:dyDescent="0.25">
      <c r="A5171" s="67">
        <v>10213</v>
      </c>
      <c r="B5171" s="8" t="s">
        <v>544</v>
      </c>
      <c r="C5171" s="28" t="s">
        <v>3396</v>
      </c>
      <c r="D5171" s="29">
        <v>2021</v>
      </c>
      <c r="E5171" s="20"/>
      <c r="F5171" s="8">
        <v>1</v>
      </c>
      <c r="G5171" s="8">
        <v>15</v>
      </c>
      <c r="H5171" s="8">
        <v>27.787790000000001</v>
      </c>
    </row>
    <row r="5172" spans="1:8" s="17" customFormat="1" ht="19.5" hidden="1" customHeight="1" outlineLevel="1" x14ac:dyDescent="0.25">
      <c r="A5172" s="67">
        <v>10126</v>
      </c>
      <c r="B5172" s="8" t="s">
        <v>544</v>
      </c>
      <c r="C5172" s="28" t="s">
        <v>3397</v>
      </c>
      <c r="D5172" s="29">
        <v>2021</v>
      </c>
      <c r="E5172" s="20"/>
      <c r="F5172" s="8">
        <v>1</v>
      </c>
      <c r="G5172" s="8">
        <v>15</v>
      </c>
      <c r="H5172" s="8">
        <v>27.758790000000001</v>
      </c>
    </row>
    <row r="5173" spans="1:8" s="17" customFormat="1" ht="19.5" hidden="1" customHeight="1" outlineLevel="1" x14ac:dyDescent="0.25">
      <c r="A5173" s="67">
        <v>10237</v>
      </c>
      <c r="B5173" s="8" t="s">
        <v>544</v>
      </c>
      <c r="C5173" s="28" t="s">
        <v>3398</v>
      </c>
      <c r="D5173" s="29">
        <v>2021</v>
      </c>
      <c r="E5173" s="20"/>
      <c r="F5173" s="8">
        <v>1</v>
      </c>
      <c r="G5173" s="8">
        <v>15</v>
      </c>
      <c r="H5173" s="8">
        <v>27.786159999999999</v>
      </c>
    </row>
    <row r="5174" spans="1:8" s="17" customFormat="1" ht="19.5" hidden="1" customHeight="1" outlineLevel="1" x14ac:dyDescent="0.25">
      <c r="A5174" s="67">
        <v>10220</v>
      </c>
      <c r="B5174" s="8" t="s">
        <v>544</v>
      </c>
      <c r="C5174" s="28" t="s">
        <v>3399</v>
      </c>
      <c r="D5174" s="29">
        <v>2021</v>
      </c>
      <c r="E5174" s="20"/>
      <c r="F5174" s="8">
        <v>1</v>
      </c>
      <c r="G5174" s="8">
        <v>15</v>
      </c>
      <c r="H5174" s="8">
        <v>27.931370000000001</v>
      </c>
    </row>
    <row r="5175" spans="1:8" s="17" customFormat="1" ht="19.5" hidden="1" customHeight="1" outlineLevel="1" x14ac:dyDescent="0.25">
      <c r="A5175" s="67">
        <v>10201</v>
      </c>
      <c r="B5175" s="8" t="s">
        <v>544</v>
      </c>
      <c r="C5175" s="28" t="s">
        <v>3400</v>
      </c>
      <c r="D5175" s="29">
        <v>2021</v>
      </c>
      <c r="E5175" s="20"/>
      <c r="F5175" s="8">
        <v>1</v>
      </c>
      <c r="G5175" s="8">
        <v>15</v>
      </c>
      <c r="H5175" s="8">
        <v>29.229240000000001</v>
      </c>
    </row>
    <row r="5176" spans="1:8" s="17" customFormat="1" ht="19.5" hidden="1" customHeight="1" outlineLevel="1" x14ac:dyDescent="0.25">
      <c r="A5176" s="67">
        <v>10221</v>
      </c>
      <c r="B5176" s="8" t="s">
        <v>544</v>
      </c>
      <c r="C5176" s="28" t="s">
        <v>3401</v>
      </c>
      <c r="D5176" s="29">
        <v>2021</v>
      </c>
      <c r="E5176" s="20"/>
      <c r="F5176" s="8">
        <v>1</v>
      </c>
      <c r="G5176" s="8">
        <v>15</v>
      </c>
      <c r="H5176" s="8">
        <v>27.783740000000002</v>
      </c>
    </row>
    <row r="5177" spans="1:8" s="17" customFormat="1" ht="19.5" hidden="1" customHeight="1" outlineLevel="1" x14ac:dyDescent="0.25">
      <c r="A5177" s="67">
        <v>10255</v>
      </c>
      <c r="B5177" s="8" t="s">
        <v>544</v>
      </c>
      <c r="C5177" s="28" t="s">
        <v>3402</v>
      </c>
      <c r="D5177" s="29">
        <v>2021</v>
      </c>
      <c r="E5177" s="20"/>
      <c r="F5177" s="8">
        <v>1</v>
      </c>
      <c r="G5177" s="8">
        <v>15</v>
      </c>
      <c r="H5177" s="8">
        <v>28.940899999999999</v>
      </c>
    </row>
    <row r="5178" spans="1:8" s="17" customFormat="1" ht="19.5" hidden="1" customHeight="1" outlineLevel="1" x14ac:dyDescent="0.25">
      <c r="A5178" s="67">
        <v>10140</v>
      </c>
      <c r="B5178" s="8" t="s">
        <v>544</v>
      </c>
      <c r="C5178" s="28" t="s">
        <v>3403</v>
      </c>
      <c r="D5178" s="29">
        <v>2021</v>
      </c>
      <c r="E5178" s="20"/>
      <c r="F5178" s="8">
        <v>1</v>
      </c>
      <c r="G5178" s="8">
        <v>15</v>
      </c>
      <c r="H5178" s="8">
        <v>29.940819999999999</v>
      </c>
    </row>
    <row r="5179" spans="1:8" s="17" customFormat="1" ht="19.5" hidden="1" customHeight="1" outlineLevel="1" x14ac:dyDescent="0.25">
      <c r="A5179" s="67">
        <v>10096</v>
      </c>
      <c r="B5179" s="8" t="s">
        <v>544</v>
      </c>
      <c r="C5179" s="28" t="s">
        <v>3404</v>
      </c>
      <c r="D5179" s="29">
        <v>2021</v>
      </c>
      <c r="E5179" s="20"/>
      <c r="F5179" s="8">
        <v>1</v>
      </c>
      <c r="G5179" s="8">
        <v>15</v>
      </c>
      <c r="H5179" s="8">
        <v>27.641940000000002</v>
      </c>
    </row>
    <row r="5180" spans="1:8" s="17" customFormat="1" ht="19.5" hidden="1" customHeight="1" outlineLevel="1" x14ac:dyDescent="0.25">
      <c r="A5180" s="67">
        <v>10111</v>
      </c>
      <c r="B5180" s="8" t="s">
        <v>544</v>
      </c>
      <c r="C5180" s="28" t="s">
        <v>3405</v>
      </c>
      <c r="D5180" s="29">
        <v>2021</v>
      </c>
      <c r="E5180" s="20"/>
      <c r="F5180" s="8">
        <v>1</v>
      </c>
      <c r="G5180" s="8">
        <v>25</v>
      </c>
      <c r="H5180" s="8">
        <v>32.788139999999999</v>
      </c>
    </row>
    <row r="5181" spans="1:8" s="17" customFormat="1" ht="19.5" hidden="1" customHeight="1" outlineLevel="1" x14ac:dyDescent="0.25">
      <c r="A5181" s="67">
        <v>9239</v>
      </c>
      <c r="B5181" s="8" t="s">
        <v>544</v>
      </c>
      <c r="C5181" s="28" t="s">
        <v>3406</v>
      </c>
      <c r="D5181" s="29">
        <v>2021</v>
      </c>
      <c r="E5181" s="20"/>
      <c r="F5181" s="8">
        <v>1</v>
      </c>
      <c r="G5181" s="8">
        <v>15</v>
      </c>
      <c r="H5181" s="8">
        <v>32.64432</v>
      </c>
    </row>
    <row r="5182" spans="1:8" s="17" customFormat="1" ht="19.5" hidden="1" customHeight="1" outlineLevel="1" x14ac:dyDescent="0.25">
      <c r="A5182" s="66">
        <v>209</v>
      </c>
      <c r="B5182" s="8" t="s">
        <v>544</v>
      </c>
      <c r="C5182" s="28" t="s">
        <v>3407</v>
      </c>
      <c r="D5182" s="29">
        <v>2021</v>
      </c>
      <c r="E5182" s="20"/>
      <c r="F5182" s="8">
        <v>1</v>
      </c>
      <c r="G5182" s="8">
        <v>15</v>
      </c>
      <c r="H5182" s="8">
        <v>32.414839999999998</v>
      </c>
    </row>
    <row r="5183" spans="1:8" s="17" customFormat="1" ht="19.5" hidden="1" customHeight="1" outlineLevel="1" x14ac:dyDescent="0.25">
      <c r="A5183" s="67">
        <v>10210</v>
      </c>
      <c r="B5183" s="8" t="s">
        <v>544</v>
      </c>
      <c r="C5183" s="28" t="s">
        <v>3408</v>
      </c>
      <c r="D5183" s="29">
        <v>2021</v>
      </c>
      <c r="E5183" s="20"/>
      <c r="F5183" s="8">
        <v>1</v>
      </c>
      <c r="G5183" s="8">
        <v>15</v>
      </c>
      <c r="H5183" s="8">
        <v>34.539180000000002</v>
      </c>
    </row>
    <row r="5184" spans="1:8" s="17" customFormat="1" ht="19.5" hidden="1" customHeight="1" outlineLevel="1" x14ac:dyDescent="0.25">
      <c r="A5184" s="67">
        <v>10098</v>
      </c>
      <c r="B5184" s="8" t="s">
        <v>544</v>
      </c>
      <c r="C5184" s="28" t="s">
        <v>3409</v>
      </c>
      <c r="D5184" s="29">
        <v>2021</v>
      </c>
      <c r="E5184" s="20"/>
      <c r="F5184" s="8">
        <v>1</v>
      </c>
      <c r="G5184" s="8">
        <v>10</v>
      </c>
      <c r="H5184" s="8">
        <v>39.014000000000003</v>
      </c>
    </row>
    <row r="5185" spans="1:8" s="17" customFormat="1" ht="19.5" hidden="1" customHeight="1" outlineLevel="1" x14ac:dyDescent="0.25">
      <c r="A5185" s="67">
        <v>9959</v>
      </c>
      <c r="B5185" s="8" t="s">
        <v>544</v>
      </c>
      <c r="C5185" s="28" t="s">
        <v>3410</v>
      </c>
      <c r="D5185" s="29">
        <v>2021</v>
      </c>
      <c r="E5185" s="20"/>
      <c r="F5185" s="8">
        <v>1</v>
      </c>
      <c r="G5185" s="8">
        <v>10</v>
      </c>
      <c r="H5185" s="8">
        <v>32.373820000000002</v>
      </c>
    </row>
    <row r="5186" spans="1:8" s="17" customFormat="1" ht="19.5" hidden="1" customHeight="1" outlineLevel="1" x14ac:dyDescent="0.25">
      <c r="A5186" s="67">
        <v>9542</v>
      </c>
      <c r="B5186" s="8" t="s">
        <v>544</v>
      </c>
      <c r="C5186" s="28" t="s">
        <v>2004</v>
      </c>
      <c r="D5186" s="29">
        <v>2021</v>
      </c>
      <c r="E5186" s="20"/>
      <c r="F5186" s="8">
        <v>1</v>
      </c>
      <c r="G5186" s="8">
        <v>15</v>
      </c>
      <c r="H5186" s="8">
        <v>38.942999999999998</v>
      </c>
    </row>
    <row r="5187" spans="1:8" s="17" customFormat="1" ht="19.5" hidden="1" customHeight="1" outlineLevel="1" x14ac:dyDescent="0.25">
      <c r="A5187" s="67">
        <v>9563</v>
      </c>
      <c r="B5187" s="8" t="s">
        <v>544</v>
      </c>
      <c r="C5187" s="28" t="s">
        <v>2169</v>
      </c>
      <c r="D5187" s="29">
        <v>2021</v>
      </c>
      <c r="E5187" s="20"/>
      <c r="F5187" s="8">
        <v>1</v>
      </c>
      <c r="G5187" s="8">
        <v>15</v>
      </c>
      <c r="H5187" s="8">
        <v>30.483000000000001</v>
      </c>
    </row>
    <row r="5188" spans="1:8" s="17" customFormat="1" ht="19.5" hidden="1" customHeight="1" outlineLevel="1" x14ac:dyDescent="0.25">
      <c r="A5188" s="67">
        <v>9554</v>
      </c>
      <c r="B5188" s="8" t="s">
        <v>544</v>
      </c>
      <c r="C5188" s="28" t="s">
        <v>2170</v>
      </c>
      <c r="D5188" s="29">
        <v>2021</v>
      </c>
      <c r="E5188" s="20"/>
      <c r="F5188" s="8">
        <v>1</v>
      </c>
      <c r="G5188" s="8">
        <v>15</v>
      </c>
      <c r="H5188" s="8">
        <v>29.59</v>
      </c>
    </row>
    <row r="5189" spans="1:8" s="17" customFormat="1" ht="19.5" hidden="1" customHeight="1" outlineLevel="1" x14ac:dyDescent="0.25">
      <c r="A5189" s="67">
        <v>9561</v>
      </c>
      <c r="B5189" s="8" t="s">
        <v>544</v>
      </c>
      <c r="C5189" s="28" t="s">
        <v>2171</v>
      </c>
      <c r="D5189" s="29">
        <v>2021</v>
      </c>
      <c r="E5189" s="20"/>
      <c r="F5189" s="8">
        <v>1</v>
      </c>
      <c r="G5189" s="8">
        <v>15</v>
      </c>
      <c r="H5189" s="8">
        <v>28.588000000000001</v>
      </c>
    </row>
    <row r="5190" spans="1:8" s="17" customFormat="1" ht="19.5" hidden="1" customHeight="1" outlineLevel="1" x14ac:dyDescent="0.25">
      <c r="A5190" s="67">
        <v>10095</v>
      </c>
      <c r="B5190" s="8" t="s">
        <v>544</v>
      </c>
      <c r="C5190" s="28" t="s">
        <v>3411</v>
      </c>
      <c r="D5190" s="29">
        <v>2021</v>
      </c>
      <c r="E5190" s="20"/>
      <c r="F5190" s="8">
        <v>1</v>
      </c>
      <c r="G5190" s="8">
        <v>15</v>
      </c>
      <c r="H5190" s="8">
        <v>25.181000000000001</v>
      </c>
    </row>
    <row r="5191" spans="1:8" s="17" customFormat="1" ht="19.5" hidden="1" customHeight="1" outlineLevel="1" x14ac:dyDescent="0.25">
      <c r="A5191" s="67">
        <v>10165</v>
      </c>
      <c r="B5191" s="8" t="s">
        <v>544</v>
      </c>
      <c r="C5191" s="28" t="s">
        <v>3412</v>
      </c>
      <c r="D5191" s="29">
        <v>2021</v>
      </c>
      <c r="E5191" s="20"/>
      <c r="F5191" s="8">
        <v>1</v>
      </c>
      <c r="G5191" s="8">
        <v>15</v>
      </c>
      <c r="H5191" s="8">
        <v>24.852</v>
      </c>
    </row>
    <row r="5192" spans="1:8" s="17" customFormat="1" ht="19.5" hidden="1" customHeight="1" outlineLevel="1" x14ac:dyDescent="0.25">
      <c r="A5192" s="66">
        <v>2043</v>
      </c>
      <c r="B5192" s="8" t="s">
        <v>544</v>
      </c>
      <c r="C5192" s="28" t="s">
        <v>3413</v>
      </c>
      <c r="D5192" s="29">
        <v>2021</v>
      </c>
      <c r="E5192" s="20"/>
      <c r="F5192" s="8">
        <v>1</v>
      </c>
      <c r="G5192" s="8">
        <v>15</v>
      </c>
      <c r="H5192" s="8">
        <v>25.338999999999999</v>
      </c>
    </row>
    <row r="5193" spans="1:8" s="17" customFormat="1" ht="19.5" hidden="1" customHeight="1" outlineLevel="1" x14ac:dyDescent="0.25">
      <c r="A5193" s="67">
        <v>10195</v>
      </c>
      <c r="B5193" s="8" t="s">
        <v>544</v>
      </c>
      <c r="C5193" s="28" t="s">
        <v>3414</v>
      </c>
      <c r="D5193" s="29">
        <v>2021</v>
      </c>
      <c r="E5193" s="20"/>
      <c r="F5193" s="8">
        <v>1</v>
      </c>
      <c r="G5193" s="8">
        <v>15</v>
      </c>
      <c r="H5193" s="8">
        <v>24.852</v>
      </c>
    </row>
    <row r="5194" spans="1:8" s="17" customFormat="1" ht="19.5" hidden="1" customHeight="1" outlineLevel="1" x14ac:dyDescent="0.25">
      <c r="A5194" s="66">
        <v>826</v>
      </c>
      <c r="B5194" s="8" t="s">
        <v>544</v>
      </c>
      <c r="C5194" s="28" t="s">
        <v>2006</v>
      </c>
      <c r="D5194" s="29">
        <v>2021</v>
      </c>
      <c r="E5194" s="20"/>
      <c r="F5194" s="8">
        <v>1</v>
      </c>
      <c r="G5194" s="8">
        <v>15</v>
      </c>
      <c r="H5194" s="8">
        <v>26.571000000000002</v>
      </c>
    </row>
    <row r="5195" spans="1:8" s="17" customFormat="1" ht="19.5" hidden="1" customHeight="1" outlineLevel="1" x14ac:dyDescent="0.25">
      <c r="A5195" s="67">
        <v>9560</v>
      </c>
      <c r="B5195" s="8" t="s">
        <v>544</v>
      </c>
      <c r="C5195" s="28" t="s">
        <v>3415</v>
      </c>
      <c r="D5195" s="29">
        <v>2021</v>
      </c>
      <c r="E5195" s="20"/>
      <c r="F5195" s="8">
        <v>1</v>
      </c>
      <c r="G5195" s="8">
        <v>25</v>
      </c>
      <c r="H5195" s="8">
        <v>29.27</v>
      </c>
    </row>
    <row r="5196" spans="1:8" s="17" customFormat="1" ht="19.5" hidden="1" customHeight="1" outlineLevel="1" x14ac:dyDescent="0.25">
      <c r="A5196" s="67">
        <v>9543</v>
      </c>
      <c r="B5196" s="8" t="s">
        <v>544</v>
      </c>
      <c r="C5196" s="28" t="s">
        <v>2007</v>
      </c>
      <c r="D5196" s="29">
        <v>2021</v>
      </c>
      <c r="E5196" s="20"/>
      <c r="F5196" s="8">
        <v>2</v>
      </c>
      <c r="G5196" s="8">
        <v>30</v>
      </c>
      <c r="H5196" s="8">
        <v>58.712000000000003</v>
      </c>
    </row>
    <row r="5197" spans="1:8" s="17" customFormat="1" ht="19.5" hidden="1" customHeight="1" outlineLevel="1" x14ac:dyDescent="0.25">
      <c r="A5197" s="66">
        <v>812</v>
      </c>
      <c r="B5197" s="8" t="s">
        <v>544</v>
      </c>
      <c r="C5197" s="28" t="s">
        <v>2008</v>
      </c>
      <c r="D5197" s="29">
        <v>2021</v>
      </c>
      <c r="E5197" s="20"/>
      <c r="F5197" s="8">
        <v>1</v>
      </c>
      <c r="G5197" s="8">
        <v>15</v>
      </c>
      <c r="H5197" s="8">
        <v>27.771000000000001</v>
      </c>
    </row>
    <row r="5198" spans="1:8" s="17" customFormat="1" ht="19.5" hidden="1" customHeight="1" outlineLevel="1" x14ac:dyDescent="0.25">
      <c r="A5198" s="67">
        <v>9559</v>
      </c>
      <c r="B5198" s="8" t="s">
        <v>544</v>
      </c>
      <c r="C5198" s="28" t="s">
        <v>2173</v>
      </c>
      <c r="D5198" s="29">
        <v>2021</v>
      </c>
      <c r="E5198" s="20"/>
      <c r="F5198" s="8">
        <v>1</v>
      </c>
      <c r="G5198" s="8">
        <v>15</v>
      </c>
      <c r="H5198" s="8">
        <v>30.189</v>
      </c>
    </row>
    <row r="5199" spans="1:8" s="17" customFormat="1" ht="19.5" hidden="1" customHeight="1" outlineLevel="1" x14ac:dyDescent="0.25">
      <c r="A5199" s="66">
        <v>1181</v>
      </c>
      <c r="B5199" s="8" t="s">
        <v>544</v>
      </c>
      <c r="C5199" s="28" t="s">
        <v>2174</v>
      </c>
      <c r="D5199" s="29">
        <v>2021</v>
      </c>
      <c r="E5199" s="20"/>
      <c r="F5199" s="8">
        <v>2</v>
      </c>
      <c r="G5199" s="8">
        <v>100</v>
      </c>
      <c r="H5199" s="8">
        <v>57.8</v>
      </c>
    </row>
    <row r="5200" spans="1:8" s="17" customFormat="1" ht="19.5" hidden="1" customHeight="1" outlineLevel="1" x14ac:dyDescent="0.25">
      <c r="A5200" s="67">
        <v>9221</v>
      </c>
      <c r="B5200" s="8" t="s">
        <v>544</v>
      </c>
      <c r="C5200" s="28" t="s">
        <v>3416</v>
      </c>
      <c r="D5200" s="29">
        <v>2021</v>
      </c>
      <c r="E5200" s="20"/>
      <c r="F5200" s="8">
        <v>1</v>
      </c>
      <c r="G5200" s="8">
        <v>40</v>
      </c>
      <c r="H5200" s="8">
        <v>27.882000000000001</v>
      </c>
    </row>
    <row r="5201" spans="1:8" s="17" customFormat="1" ht="19.5" hidden="1" customHeight="1" outlineLevel="1" x14ac:dyDescent="0.25">
      <c r="A5201" s="67">
        <v>9237</v>
      </c>
      <c r="B5201" s="8" t="s">
        <v>544</v>
      </c>
      <c r="C5201" s="28" t="s">
        <v>3417</v>
      </c>
      <c r="D5201" s="29">
        <v>2021</v>
      </c>
      <c r="E5201" s="20"/>
      <c r="F5201" s="8">
        <v>1</v>
      </c>
      <c r="G5201" s="8">
        <v>15</v>
      </c>
      <c r="H5201" s="8">
        <v>27.844999999999999</v>
      </c>
    </row>
    <row r="5202" spans="1:8" s="17" customFormat="1" ht="19.5" hidden="1" customHeight="1" outlineLevel="1" x14ac:dyDescent="0.25">
      <c r="A5202" s="67">
        <v>9891</v>
      </c>
      <c r="B5202" s="8" t="s">
        <v>544</v>
      </c>
      <c r="C5202" s="28" t="s">
        <v>3418</v>
      </c>
      <c r="D5202" s="29">
        <v>2021</v>
      </c>
      <c r="E5202" s="20"/>
      <c r="F5202" s="8">
        <v>1</v>
      </c>
      <c r="G5202" s="8">
        <v>148.61000000000001</v>
      </c>
      <c r="H5202" s="8">
        <v>32.459000000000003</v>
      </c>
    </row>
    <row r="5203" spans="1:8" s="17" customFormat="1" ht="19.5" hidden="1" customHeight="1" outlineLevel="1" x14ac:dyDescent="0.25">
      <c r="A5203" s="67">
        <v>9546</v>
      </c>
      <c r="B5203" s="8" t="s">
        <v>544</v>
      </c>
      <c r="C5203" s="28" t="s">
        <v>2177</v>
      </c>
      <c r="D5203" s="29">
        <v>2021</v>
      </c>
      <c r="E5203" s="20"/>
      <c r="F5203" s="8">
        <v>1</v>
      </c>
      <c r="G5203" s="8">
        <v>15</v>
      </c>
      <c r="H5203" s="8">
        <v>30.114000000000001</v>
      </c>
    </row>
    <row r="5204" spans="1:8" s="17" customFormat="1" ht="19.5" hidden="1" customHeight="1" outlineLevel="1" x14ac:dyDescent="0.25">
      <c r="A5204" s="67">
        <v>9550</v>
      </c>
      <c r="B5204" s="8" t="s">
        <v>544</v>
      </c>
      <c r="C5204" s="28" t="s">
        <v>2009</v>
      </c>
      <c r="D5204" s="29">
        <v>2021</v>
      </c>
      <c r="E5204" s="20"/>
      <c r="F5204" s="8">
        <v>1</v>
      </c>
      <c r="G5204" s="8">
        <v>15</v>
      </c>
      <c r="H5204" s="8">
        <v>31.558</v>
      </c>
    </row>
    <row r="5205" spans="1:8" s="17" customFormat="1" ht="19.5" hidden="1" customHeight="1" outlineLevel="1" x14ac:dyDescent="0.25">
      <c r="A5205" s="67">
        <v>9548</v>
      </c>
      <c r="B5205" s="8" t="s">
        <v>544</v>
      </c>
      <c r="C5205" s="28" t="s">
        <v>2010</v>
      </c>
      <c r="D5205" s="29">
        <v>2021</v>
      </c>
      <c r="E5205" s="20"/>
      <c r="F5205" s="8">
        <v>1</v>
      </c>
      <c r="G5205" s="8">
        <v>15</v>
      </c>
      <c r="H5205" s="8">
        <v>34.454999999999998</v>
      </c>
    </row>
    <row r="5206" spans="1:8" s="17" customFormat="1" ht="19.5" hidden="1" customHeight="1" outlineLevel="1" x14ac:dyDescent="0.25">
      <c r="A5206" s="67">
        <v>9235</v>
      </c>
      <c r="B5206" s="8" t="s">
        <v>544</v>
      </c>
      <c r="C5206" s="28" t="s">
        <v>2963</v>
      </c>
      <c r="D5206" s="29">
        <v>2021</v>
      </c>
      <c r="E5206" s="20"/>
      <c r="F5206" s="8">
        <v>1</v>
      </c>
      <c r="G5206" s="8">
        <v>15</v>
      </c>
      <c r="H5206" s="8">
        <v>32.5</v>
      </c>
    </row>
    <row r="5207" spans="1:8" s="17" customFormat="1" ht="19.5" hidden="1" customHeight="1" outlineLevel="1" x14ac:dyDescent="0.25">
      <c r="A5207" s="67">
        <v>9227</v>
      </c>
      <c r="B5207" s="8" t="s">
        <v>544</v>
      </c>
      <c r="C5207" s="28" t="s">
        <v>3419</v>
      </c>
      <c r="D5207" s="29">
        <v>2021</v>
      </c>
      <c r="E5207" s="20"/>
      <c r="F5207" s="8">
        <v>1</v>
      </c>
      <c r="G5207" s="8">
        <v>15</v>
      </c>
      <c r="H5207" s="8">
        <v>38.81</v>
      </c>
    </row>
    <row r="5208" spans="1:8" s="17" customFormat="1" ht="19.5" hidden="1" customHeight="1" outlineLevel="1" x14ac:dyDescent="0.25">
      <c r="A5208" s="67">
        <v>9230</v>
      </c>
      <c r="B5208" s="8" t="s">
        <v>544</v>
      </c>
      <c r="C5208" s="28" t="s">
        <v>3420</v>
      </c>
      <c r="D5208" s="29">
        <v>2021</v>
      </c>
      <c r="E5208" s="20"/>
      <c r="F5208" s="8">
        <v>1</v>
      </c>
      <c r="G5208" s="8">
        <v>10</v>
      </c>
      <c r="H5208" s="8">
        <v>35.609000000000002</v>
      </c>
    </row>
    <row r="5209" spans="1:8" s="17" customFormat="1" ht="19.5" hidden="1" customHeight="1" outlineLevel="1" x14ac:dyDescent="0.25">
      <c r="A5209" s="67">
        <v>10130</v>
      </c>
      <c r="B5209" s="8" t="s">
        <v>544</v>
      </c>
      <c r="C5209" s="28" t="s">
        <v>3421</v>
      </c>
      <c r="D5209" s="29">
        <v>2021</v>
      </c>
      <c r="E5209" s="20"/>
      <c r="F5209" s="8">
        <v>1</v>
      </c>
      <c r="G5209" s="8">
        <v>15</v>
      </c>
      <c r="H5209" s="8">
        <v>33.036999999999999</v>
      </c>
    </row>
    <row r="5210" spans="1:8" s="17" customFormat="1" ht="19.5" hidden="1" customHeight="1" outlineLevel="1" x14ac:dyDescent="0.25">
      <c r="A5210" s="67">
        <v>10152</v>
      </c>
      <c r="B5210" s="8" t="s">
        <v>544</v>
      </c>
      <c r="C5210" s="28" t="s">
        <v>3422</v>
      </c>
      <c r="D5210" s="29">
        <v>2021</v>
      </c>
      <c r="E5210" s="20"/>
      <c r="F5210" s="8">
        <v>1</v>
      </c>
      <c r="G5210" s="8">
        <v>15</v>
      </c>
      <c r="H5210" s="8">
        <v>24.396999999999998</v>
      </c>
    </row>
    <row r="5211" spans="1:8" s="17" customFormat="1" ht="19.5" hidden="1" customHeight="1" outlineLevel="1" x14ac:dyDescent="0.25">
      <c r="A5211" s="67">
        <v>9229</v>
      </c>
      <c r="B5211" s="8" t="s">
        <v>544</v>
      </c>
      <c r="C5211" s="28" t="s">
        <v>3423</v>
      </c>
      <c r="D5211" s="29">
        <v>2021</v>
      </c>
      <c r="E5211" s="20"/>
      <c r="F5211" s="8">
        <v>1</v>
      </c>
      <c r="G5211" s="8">
        <v>15</v>
      </c>
      <c r="H5211" s="8">
        <v>39.927999999999997</v>
      </c>
    </row>
    <row r="5212" spans="1:8" s="17" customFormat="1" ht="19.5" hidden="1" customHeight="1" outlineLevel="1" x14ac:dyDescent="0.25">
      <c r="A5212" s="67">
        <v>9539</v>
      </c>
      <c r="B5212" s="8" t="s">
        <v>544</v>
      </c>
      <c r="C5212" s="28" t="s">
        <v>2011</v>
      </c>
      <c r="D5212" s="29">
        <v>2021</v>
      </c>
      <c r="E5212" s="20"/>
      <c r="F5212" s="8">
        <v>1</v>
      </c>
      <c r="G5212" s="8">
        <v>15</v>
      </c>
      <c r="H5212" s="8">
        <v>27.373000000000001</v>
      </c>
    </row>
    <row r="5213" spans="1:8" s="17" customFormat="1" ht="19.5" hidden="1" customHeight="1" outlineLevel="1" x14ac:dyDescent="0.25">
      <c r="A5213" s="66">
        <v>1170</v>
      </c>
      <c r="B5213" s="8" t="s">
        <v>544</v>
      </c>
      <c r="C5213" s="28" t="s">
        <v>2179</v>
      </c>
      <c r="D5213" s="29">
        <v>2021</v>
      </c>
      <c r="E5213" s="20"/>
      <c r="F5213" s="8">
        <v>1</v>
      </c>
      <c r="G5213" s="8">
        <v>60</v>
      </c>
      <c r="H5213" s="8">
        <v>32.5</v>
      </c>
    </row>
    <row r="5214" spans="1:8" s="17" customFormat="1" ht="19.5" hidden="1" customHeight="1" outlineLevel="1" x14ac:dyDescent="0.25">
      <c r="A5214" s="67">
        <v>10120</v>
      </c>
      <c r="B5214" s="8" t="s">
        <v>544</v>
      </c>
      <c r="C5214" s="28" t="s">
        <v>3424</v>
      </c>
      <c r="D5214" s="29">
        <v>2021</v>
      </c>
      <c r="E5214" s="20"/>
      <c r="F5214" s="8">
        <v>1</v>
      </c>
      <c r="G5214" s="8">
        <v>15</v>
      </c>
      <c r="H5214" s="8">
        <v>24.029</v>
      </c>
    </row>
    <row r="5215" spans="1:8" s="17" customFormat="1" ht="19.5" hidden="1" customHeight="1" outlineLevel="1" x14ac:dyDescent="0.25">
      <c r="A5215" s="67">
        <v>10236</v>
      </c>
      <c r="B5215" s="8" t="s">
        <v>544</v>
      </c>
      <c r="C5215" s="28" t="s">
        <v>3425</v>
      </c>
      <c r="D5215" s="29">
        <v>2021</v>
      </c>
      <c r="E5215" s="20"/>
      <c r="F5215" s="8">
        <v>1</v>
      </c>
      <c r="G5215" s="8">
        <v>15</v>
      </c>
      <c r="H5215" s="8">
        <v>24.029</v>
      </c>
    </row>
    <row r="5216" spans="1:8" s="17" customFormat="1" ht="19.5" hidden="1" customHeight="1" outlineLevel="1" x14ac:dyDescent="0.25">
      <c r="A5216" s="67">
        <v>10061</v>
      </c>
      <c r="B5216" s="8" t="s">
        <v>544</v>
      </c>
      <c r="C5216" s="28" t="s">
        <v>3426</v>
      </c>
      <c r="D5216" s="29">
        <v>2021</v>
      </c>
      <c r="E5216" s="20"/>
      <c r="F5216" s="8">
        <v>1</v>
      </c>
      <c r="G5216" s="8">
        <v>15</v>
      </c>
      <c r="H5216" s="8">
        <v>24.018000000000001</v>
      </c>
    </row>
    <row r="5217" spans="1:8" s="17" customFormat="1" ht="19.5" hidden="1" customHeight="1" outlineLevel="1" x14ac:dyDescent="0.25">
      <c r="A5217" s="67">
        <v>10118</v>
      </c>
      <c r="B5217" s="8" t="s">
        <v>544</v>
      </c>
      <c r="C5217" s="28" t="s">
        <v>3427</v>
      </c>
      <c r="D5217" s="29">
        <v>2021</v>
      </c>
      <c r="E5217" s="20"/>
      <c r="F5217" s="8">
        <v>1</v>
      </c>
      <c r="G5217" s="8">
        <v>15</v>
      </c>
      <c r="H5217" s="8">
        <v>24.018000000000001</v>
      </c>
    </row>
    <row r="5218" spans="1:8" s="17" customFormat="1" ht="19.5" hidden="1" customHeight="1" outlineLevel="1" x14ac:dyDescent="0.25">
      <c r="A5218" s="67">
        <v>10117</v>
      </c>
      <c r="B5218" s="8" t="s">
        <v>544</v>
      </c>
      <c r="C5218" s="28" t="s">
        <v>3428</v>
      </c>
      <c r="D5218" s="29">
        <v>2021</v>
      </c>
      <c r="E5218" s="20"/>
      <c r="F5218" s="8">
        <v>1</v>
      </c>
      <c r="G5218" s="8">
        <v>15</v>
      </c>
      <c r="H5218" s="8">
        <v>25.481999999999999</v>
      </c>
    </row>
    <row r="5219" spans="1:8" s="17" customFormat="1" ht="19.5" hidden="1" customHeight="1" outlineLevel="1" x14ac:dyDescent="0.25">
      <c r="A5219" s="67">
        <v>10324</v>
      </c>
      <c r="B5219" s="8" t="s">
        <v>544</v>
      </c>
      <c r="C5219" s="28" t="s">
        <v>2972</v>
      </c>
      <c r="D5219" s="29">
        <v>2021</v>
      </c>
      <c r="E5219" s="20"/>
      <c r="F5219" s="8">
        <v>1</v>
      </c>
      <c r="G5219" s="8">
        <v>15</v>
      </c>
      <c r="H5219" s="8">
        <v>24.51</v>
      </c>
    </row>
    <row r="5220" spans="1:8" s="17" customFormat="1" ht="19.5" hidden="1" customHeight="1" outlineLevel="1" x14ac:dyDescent="0.25">
      <c r="A5220" s="67">
        <v>10235</v>
      </c>
      <c r="B5220" s="8" t="s">
        <v>544</v>
      </c>
      <c r="C5220" s="28" t="s">
        <v>3429</v>
      </c>
      <c r="D5220" s="29">
        <v>2021</v>
      </c>
      <c r="E5220" s="20"/>
      <c r="F5220" s="8">
        <v>1</v>
      </c>
      <c r="G5220" s="8">
        <v>15</v>
      </c>
      <c r="H5220" s="8">
        <v>25.475999999999999</v>
      </c>
    </row>
    <row r="5221" spans="1:8" s="17" customFormat="1" ht="19.5" hidden="1" customHeight="1" outlineLevel="1" x14ac:dyDescent="0.25">
      <c r="A5221" s="67">
        <v>9158</v>
      </c>
      <c r="B5221" s="8" t="s">
        <v>544</v>
      </c>
      <c r="C5221" s="28" t="s">
        <v>3430</v>
      </c>
      <c r="D5221" s="29">
        <v>2021</v>
      </c>
      <c r="E5221" s="20"/>
      <c r="F5221" s="8">
        <v>1</v>
      </c>
      <c r="G5221" s="8">
        <v>36</v>
      </c>
      <c r="H5221" s="8">
        <v>30.341999999999999</v>
      </c>
    </row>
    <row r="5222" spans="1:8" s="17" customFormat="1" ht="19.5" hidden="1" customHeight="1" outlineLevel="1" x14ac:dyDescent="0.25">
      <c r="A5222" s="67">
        <v>10116</v>
      </c>
      <c r="B5222" s="8" t="s">
        <v>544</v>
      </c>
      <c r="C5222" s="28" t="s">
        <v>3431</v>
      </c>
      <c r="D5222" s="29">
        <v>2021</v>
      </c>
      <c r="E5222" s="20"/>
      <c r="F5222" s="8">
        <v>1</v>
      </c>
      <c r="G5222" s="8">
        <v>150</v>
      </c>
      <c r="H5222" s="8">
        <v>32.366</v>
      </c>
    </row>
    <row r="5223" spans="1:8" s="17" customFormat="1" ht="19.5" hidden="1" customHeight="1" outlineLevel="1" x14ac:dyDescent="0.25">
      <c r="A5223" s="67">
        <v>9558</v>
      </c>
      <c r="B5223" s="8" t="s">
        <v>544</v>
      </c>
      <c r="C5223" s="28" t="s">
        <v>3432</v>
      </c>
      <c r="D5223" s="29">
        <v>2021</v>
      </c>
      <c r="E5223" s="20"/>
      <c r="F5223" s="8">
        <v>1</v>
      </c>
      <c r="G5223" s="8">
        <v>15</v>
      </c>
      <c r="H5223" s="8">
        <v>28.378</v>
      </c>
    </row>
    <row r="5224" spans="1:8" s="17" customFormat="1" ht="19.5" hidden="1" customHeight="1" outlineLevel="1" x14ac:dyDescent="0.25">
      <c r="A5224" s="67">
        <v>9233</v>
      </c>
      <c r="B5224" s="8" t="s">
        <v>544</v>
      </c>
      <c r="C5224" s="28" t="s">
        <v>3433</v>
      </c>
      <c r="D5224" s="29">
        <v>2021</v>
      </c>
      <c r="E5224" s="20"/>
      <c r="F5224" s="8">
        <v>1</v>
      </c>
      <c r="G5224" s="8">
        <v>30</v>
      </c>
      <c r="H5224" s="8">
        <v>31.352</v>
      </c>
    </row>
    <row r="5225" spans="1:8" s="17" customFormat="1" ht="19.5" hidden="1" customHeight="1" outlineLevel="1" x14ac:dyDescent="0.25">
      <c r="A5225" s="67">
        <v>9232</v>
      </c>
      <c r="B5225" s="8" t="s">
        <v>544</v>
      </c>
      <c r="C5225" s="28" t="s">
        <v>3434</v>
      </c>
      <c r="D5225" s="29">
        <v>2021</v>
      </c>
      <c r="E5225" s="20"/>
      <c r="F5225" s="8">
        <v>1</v>
      </c>
      <c r="G5225" s="8">
        <v>30</v>
      </c>
      <c r="H5225" s="8">
        <v>29.271999999999998</v>
      </c>
    </row>
    <row r="5226" spans="1:8" s="17" customFormat="1" ht="19.5" hidden="1" customHeight="1" outlineLevel="1" x14ac:dyDescent="0.25">
      <c r="A5226" s="67">
        <v>9682</v>
      </c>
      <c r="B5226" s="8" t="s">
        <v>544</v>
      </c>
      <c r="C5226" s="28" t="s">
        <v>2014</v>
      </c>
      <c r="D5226" s="29">
        <v>2021</v>
      </c>
      <c r="E5226" s="20"/>
      <c r="F5226" s="8">
        <v>1</v>
      </c>
      <c r="G5226" s="8">
        <v>15</v>
      </c>
      <c r="H5226" s="8">
        <v>29.013999999999999</v>
      </c>
    </row>
    <row r="5227" spans="1:8" s="17" customFormat="1" ht="19.5" hidden="1" customHeight="1" outlineLevel="1" x14ac:dyDescent="0.25">
      <c r="A5227" s="67">
        <v>9434</v>
      </c>
      <c r="B5227" s="8" t="s">
        <v>544</v>
      </c>
      <c r="C5227" s="28" t="s">
        <v>2015</v>
      </c>
      <c r="D5227" s="29">
        <v>2021</v>
      </c>
      <c r="E5227" s="20"/>
      <c r="F5227" s="8">
        <v>1</v>
      </c>
      <c r="G5227" s="8">
        <v>15</v>
      </c>
      <c r="H5227" s="8">
        <v>27.908999999999999</v>
      </c>
    </row>
    <row r="5228" spans="1:8" s="17" customFormat="1" ht="19.5" hidden="1" customHeight="1" outlineLevel="1" x14ac:dyDescent="0.25">
      <c r="A5228" s="67">
        <v>10053</v>
      </c>
      <c r="B5228" s="8" t="s">
        <v>544</v>
      </c>
      <c r="C5228" s="28" t="s">
        <v>3435</v>
      </c>
      <c r="D5228" s="29">
        <v>2021</v>
      </c>
      <c r="E5228" s="20"/>
      <c r="F5228" s="8">
        <v>1</v>
      </c>
      <c r="G5228" s="8">
        <v>14</v>
      </c>
      <c r="H5228" s="8">
        <v>28.36</v>
      </c>
    </row>
    <row r="5229" spans="1:8" s="17" customFormat="1" ht="19.5" hidden="1" customHeight="1" outlineLevel="1" x14ac:dyDescent="0.25">
      <c r="A5229" s="67">
        <v>10099</v>
      </c>
      <c r="B5229" s="8" t="s">
        <v>544</v>
      </c>
      <c r="C5229" s="28" t="s">
        <v>3436</v>
      </c>
      <c r="D5229" s="29">
        <v>2021</v>
      </c>
      <c r="E5229" s="20"/>
      <c r="F5229" s="8">
        <v>1</v>
      </c>
      <c r="G5229" s="8">
        <v>14</v>
      </c>
      <c r="H5229" s="8">
        <v>24.640999999999998</v>
      </c>
    </row>
    <row r="5230" spans="1:8" s="17" customFormat="1" ht="19.5" hidden="1" customHeight="1" outlineLevel="1" x14ac:dyDescent="0.25">
      <c r="A5230" s="67">
        <v>10252</v>
      </c>
      <c r="B5230" s="8" t="s">
        <v>544</v>
      </c>
      <c r="C5230" s="28" t="s">
        <v>3437</v>
      </c>
      <c r="D5230" s="29">
        <v>2021</v>
      </c>
      <c r="E5230" s="20"/>
      <c r="F5230" s="8">
        <v>1</v>
      </c>
      <c r="G5230" s="8">
        <v>15</v>
      </c>
      <c r="H5230" s="8">
        <v>24.260999999999999</v>
      </c>
    </row>
    <row r="5231" spans="1:8" s="17" customFormat="1" ht="19.5" hidden="1" customHeight="1" outlineLevel="1" x14ac:dyDescent="0.25">
      <c r="A5231" s="67">
        <v>9435</v>
      </c>
      <c r="B5231" s="8" t="s">
        <v>544</v>
      </c>
      <c r="C5231" s="28" t="s">
        <v>2016</v>
      </c>
      <c r="D5231" s="29">
        <v>2021</v>
      </c>
      <c r="E5231" s="20"/>
      <c r="F5231" s="8">
        <v>1</v>
      </c>
      <c r="G5231" s="8">
        <v>15</v>
      </c>
      <c r="H5231" s="8">
        <v>23.748000000000001</v>
      </c>
    </row>
    <row r="5232" spans="1:8" s="17" customFormat="1" ht="19.5" hidden="1" customHeight="1" outlineLevel="1" x14ac:dyDescent="0.25">
      <c r="A5232" s="67">
        <v>10121</v>
      </c>
      <c r="B5232" s="8" t="s">
        <v>544</v>
      </c>
      <c r="C5232" s="28" t="s">
        <v>3438</v>
      </c>
      <c r="D5232" s="29">
        <v>2021</v>
      </c>
      <c r="E5232" s="20"/>
      <c r="F5232" s="8">
        <v>1</v>
      </c>
      <c r="G5232" s="8">
        <v>15</v>
      </c>
      <c r="H5232" s="8">
        <v>26.657</v>
      </c>
    </row>
    <row r="5233" spans="1:8" s="17" customFormat="1" ht="19.5" hidden="1" customHeight="1" outlineLevel="1" x14ac:dyDescent="0.25">
      <c r="A5233" s="67">
        <v>10139</v>
      </c>
      <c r="B5233" s="8" t="s">
        <v>544</v>
      </c>
      <c r="C5233" s="28" t="s">
        <v>3439</v>
      </c>
      <c r="D5233" s="29">
        <v>2021</v>
      </c>
      <c r="E5233" s="20"/>
      <c r="F5233" s="8">
        <v>1</v>
      </c>
      <c r="G5233" s="8">
        <v>15</v>
      </c>
      <c r="H5233" s="8">
        <v>25.574000000000002</v>
      </c>
    </row>
    <row r="5234" spans="1:8" s="17" customFormat="1" ht="19.5" hidden="1" customHeight="1" outlineLevel="1" x14ac:dyDescent="0.25">
      <c r="A5234" s="20">
        <v>245</v>
      </c>
      <c r="B5234" s="8" t="s">
        <v>544</v>
      </c>
      <c r="C5234" s="28" t="s">
        <v>2997</v>
      </c>
      <c r="D5234" s="29">
        <v>2021</v>
      </c>
      <c r="E5234" s="20"/>
      <c r="F5234" s="8">
        <v>1</v>
      </c>
      <c r="G5234" s="8">
        <v>25</v>
      </c>
      <c r="H5234" s="8">
        <v>25.68</v>
      </c>
    </row>
    <row r="5235" spans="1:8" s="17" customFormat="1" ht="19.5" hidden="1" customHeight="1" outlineLevel="1" x14ac:dyDescent="0.25">
      <c r="A5235" s="66">
        <v>836</v>
      </c>
      <c r="B5235" s="8" t="s">
        <v>544</v>
      </c>
      <c r="C5235" s="28" t="s">
        <v>2183</v>
      </c>
      <c r="D5235" s="29">
        <v>2021</v>
      </c>
      <c r="E5235" s="20"/>
      <c r="F5235" s="8">
        <v>4</v>
      </c>
      <c r="G5235" s="8">
        <v>150</v>
      </c>
      <c r="H5235" s="8">
        <v>151.77000000000001</v>
      </c>
    </row>
    <row r="5236" spans="1:8" s="17" customFormat="1" ht="19.5" hidden="1" customHeight="1" outlineLevel="1" x14ac:dyDescent="0.25">
      <c r="A5236" s="67">
        <v>9093</v>
      </c>
      <c r="B5236" s="8" t="s">
        <v>544</v>
      </c>
      <c r="C5236" s="28" t="s">
        <v>2306</v>
      </c>
      <c r="D5236" s="29">
        <v>2021</v>
      </c>
      <c r="E5236" s="20"/>
      <c r="F5236" s="8">
        <v>1</v>
      </c>
      <c r="G5236" s="8" t="s">
        <v>2291</v>
      </c>
      <c r="H5236" s="8">
        <v>64</v>
      </c>
    </row>
    <row r="5237" spans="1:8" s="17" customFormat="1" ht="19.5" hidden="1" customHeight="1" outlineLevel="1" x14ac:dyDescent="0.25">
      <c r="A5237" s="67">
        <v>9261</v>
      </c>
      <c r="B5237" s="8" t="s">
        <v>544</v>
      </c>
      <c r="C5237" s="28" t="s">
        <v>3440</v>
      </c>
      <c r="D5237" s="29">
        <v>2021</v>
      </c>
      <c r="E5237" s="20"/>
      <c r="F5237" s="8">
        <v>1</v>
      </c>
      <c r="G5237" s="8" t="s">
        <v>2286</v>
      </c>
      <c r="H5237" s="8">
        <v>100</v>
      </c>
    </row>
    <row r="5238" spans="1:8" s="17" customFormat="1" ht="19.5" hidden="1" customHeight="1" outlineLevel="1" x14ac:dyDescent="0.25">
      <c r="A5238" s="67">
        <v>9258</v>
      </c>
      <c r="B5238" s="8" t="s">
        <v>544</v>
      </c>
      <c r="C5238" s="28" t="s">
        <v>3441</v>
      </c>
      <c r="D5238" s="29">
        <v>2021</v>
      </c>
      <c r="E5238" s="20"/>
      <c r="F5238" s="8">
        <v>1</v>
      </c>
      <c r="G5238" s="8" t="s">
        <v>2286</v>
      </c>
      <c r="H5238" s="8">
        <v>98</v>
      </c>
    </row>
    <row r="5239" spans="1:8" s="17" customFormat="1" ht="19.5" hidden="1" customHeight="1" outlineLevel="1" x14ac:dyDescent="0.25">
      <c r="A5239" s="67">
        <v>9248</v>
      </c>
      <c r="B5239" s="8" t="s">
        <v>544</v>
      </c>
      <c r="C5239" s="28" t="s">
        <v>3442</v>
      </c>
      <c r="D5239" s="29">
        <v>2021</v>
      </c>
      <c r="E5239" s="20"/>
      <c r="F5239" s="8">
        <v>1</v>
      </c>
      <c r="G5239" s="8" t="s">
        <v>2286</v>
      </c>
      <c r="H5239" s="8">
        <v>94</v>
      </c>
    </row>
    <row r="5240" spans="1:8" s="17" customFormat="1" ht="19.5" hidden="1" customHeight="1" outlineLevel="1" x14ac:dyDescent="0.25">
      <c r="A5240" s="67">
        <v>9145</v>
      </c>
      <c r="B5240" s="8" t="s">
        <v>544</v>
      </c>
      <c r="C5240" s="28" t="s">
        <v>3443</v>
      </c>
      <c r="D5240" s="29">
        <v>2021</v>
      </c>
      <c r="E5240" s="20"/>
      <c r="F5240" s="8">
        <v>1</v>
      </c>
      <c r="G5240" s="8" t="s">
        <v>2286</v>
      </c>
      <c r="H5240" s="8">
        <v>85</v>
      </c>
    </row>
    <row r="5241" spans="1:8" s="17" customFormat="1" ht="19.5" hidden="1" customHeight="1" outlineLevel="1" x14ac:dyDescent="0.25">
      <c r="A5241" s="67">
        <v>9143</v>
      </c>
      <c r="B5241" s="8" t="s">
        <v>544</v>
      </c>
      <c r="C5241" s="28" t="s">
        <v>3444</v>
      </c>
      <c r="D5241" s="29">
        <v>2021</v>
      </c>
      <c r="E5241" s="20"/>
      <c r="F5241" s="8">
        <v>1</v>
      </c>
      <c r="G5241" s="8" t="s">
        <v>2286</v>
      </c>
      <c r="H5241" s="8">
        <v>102</v>
      </c>
    </row>
    <row r="5242" spans="1:8" s="17" customFormat="1" ht="19.5" hidden="1" customHeight="1" outlineLevel="1" x14ac:dyDescent="0.25">
      <c r="A5242" s="67">
        <v>9253</v>
      </c>
      <c r="B5242" s="8" t="s">
        <v>544</v>
      </c>
      <c r="C5242" s="28" t="s">
        <v>3445</v>
      </c>
      <c r="D5242" s="29">
        <v>2021</v>
      </c>
      <c r="E5242" s="20"/>
      <c r="F5242" s="8">
        <v>1</v>
      </c>
      <c r="G5242" s="8" t="s">
        <v>2286</v>
      </c>
      <c r="H5242" s="8">
        <v>97</v>
      </c>
    </row>
    <row r="5243" spans="1:8" s="17" customFormat="1" ht="19.5" hidden="1" customHeight="1" outlineLevel="1" x14ac:dyDescent="0.25">
      <c r="A5243" s="67">
        <v>9728</v>
      </c>
      <c r="B5243" s="8" t="s">
        <v>544</v>
      </c>
      <c r="C5243" s="28" t="s">
        <v>2021</v>
      </c>
      <c r="D5243" s="29">
        <v>2021</v>
      </c>
      <c r="E5243" s="20"/>
      <c r="F5243" s="8">
        <v>1</v>
      </c>
      <c r="G5243" s="8" t="s">
        <v>2291</v>
      </c>
      <c r="H5243" s="8">
        <v>15</v>
      </c>
    </row>
    <row r="5244" spans="1:8" s="17" customFormat="1" ht="19.5" hidden="1" customHeight="1" outlineLevel="1" x14ac:dyDescent="0.25">
      <c r="A5244" s="67">
        <v>9249</v>
      </c>
      <c r="B5244" s="8" t="s">
        <v>544</v>
      </c>
      <c r="C5244" s="28" t="s">
        <v>3446</v>
      </c>
      <c r="D5244" s="29">
        <v>2021</v>
      </c>
      <c r="E5244" s="20"/>
      <c r="F5244" s="8">
        <v>1</v>
      </c>
      <c r="G5244" s="8" t="s">
        <v>2286</v>
      </c>
      <c r="H5244" s="8">
        <v>99</v>
      </c>
    </row>
    <row r="5245" spans="1:8" s="17" customFormat="1" ht="19.5" hidden="1" customHeight="1" outlineLevel="1" x14ac:dyDescent="0.25">
      <c r="A5245" s="67">
        <v>9252</v>
      </c>
      <c r="B5245" s="8" t="s">
        <v>544</v>
      </c>
      <c r="C5245" s="28" t="s">
        <v>3447</v>
      </c>
      <c r="D5245" s="29">
        <v>2021</v>
      </c>
      <c r="E5245" s="20"/>
      <c r="F5245" s="8">
        <v>1</v>
      </c>
      <c r="G5245" s="8" t="s">
        <v>2286</v>
      </c>
      <c r="H5245" s="8">
        <v>98</v>
      </c>
    </row>
    <row r="5246" spans="1:8" s="17" customFormat="1" ht="19.5" hidden="1" customHeight="1" outlineLevel="1" x14ac:dyDescent="0.25">
      <c r="A5246" s="67">
        <v>10033</v>
      </c>
      <c r="B5246" s="8" t="s">
        <v>544</v>
      </c>
      <c r="C5246" s="28" t="s">
        <v>3448</v>
      </c>
      <c r="D5246" s="29">
        <v>2021</v>
      </c>
      <c r="E5246" s="20"/>
      <c r="F5246" s="8">
        <v>1</v>
      </c>
      <c r="G5246" s="8" t="s">
        <v>2286</v>
      </c>
      <c r="H5246" s="8">
        <v>97</v>
      </c>
    </row>
    <row r="5247" spans="1:8" s="17" customFormat="1" ht="19.5" hidden="1" customHeight="1" outlineLevel="1" x14ac:dyDescent="0.25">
      <c r="A5247" s="67">
        <v>10037</v>
      </c>
      <c r="B5247" s="8" t="s">
        <v>544</v>
      </c>
      <c r="C5247" s="28" t="s">
        <v>3449</v>
      </c>
      <c r="D5247" s="29">
        <v>2021</v>
      </c>
      <c r="E5247" s="20"/>
      <c r="F5247" s="8">
        <v>1</v>
      </c>
      <c r="G5247" s="8" t="s">
        <v>2286</v>
      </c>
      <c r="H5247" s="8">
        <v>96</v>
      </c>
    </row>
    <row r="5248" spans="1:8" s="17" customFormat="1" ht="19.5" hidden="1" customHeight="1" outlineLevel="1" x14ac:dyDescent="0.25">
      <c r="A5248" s="67">
        <v>10038</v>
      </c>
      <c r="B5248" s="8" t="s">
        <v>544</v>
      </c>
      <c r="C5248" s="28" t="s">
        <v>3450</v>
      </c>
      <c r="D5248" s="29">
        <v>2021</v>
      </c>
      <c r="E5248" s="20"/>
      <c r="F5248" s="8">
        <v>1</v>
      </c>
      <c r="G5248" s="8" t="s">
        <v>2286</v>
      </c>
      <c r="H5248" s="8">
        <v>97</v>
      </c>
    </row>
    <row r="5249" spans="1:8" s="17" customFormat="1" ht="19.5" hidden="1" customHeight="1" outlineLevel="1" x14ac:dyDescent="0.25">
      <c r="A5249" s="67">
        <v>10040</v>
      </c>
      <c r="B5249" s="8" t="s">
        <v>544</v>
      </c>
      <c r="C5249" s="28" t="s">
        <v>3451</v>
      </c>
      <c r="D5249" s="29">
        <v>2021</v>
      </c>
      <c r="E5249" s="20"/>
      <c r="F5249" s="8">
        <v>1</v>
      </c>
      <c r="G5249" s="8">
        <v>15</v>
      </c>
      <c r="H5249" s="8">
        <v>96</v>
      </c>
    </row>
    <row r="5250" spans="1:8" s="17" customFormat="1" ht="19.5" hidden="1" customHeight="1" outlineLevel="1" x14ac:dyDescent="0.25">
      <c r="A5250" s="67">
        <v>9144</v>
      </c>
      <c r="B5250" s="8" t="s">
        <v>544</v>
      </c>
      <c r="C5250" s="28" t="s">
        <v>3452</v>
      </c>
      <c r="D5250" s="29">
        <v>2021</v>
      </c>
      <c r="E5250" s="20"/>
      <c r="F5250" s="8">
        <v>1</v>
      </c>
      <c r="G5250" s="8" t="s">
        <v>2286</v>
      </c>
      <c r="H5250" s="8">
        <v>89</v>
      </c>
    </row>
    <row r="5251" spans="1:8" s="17" customFormat="1" ht="19.5" hidden="1" customHeight="1" outlineLevel="1" x14ac:dyDescent="0.25">
      <c r="A5251" s="67">
        <v>9247</v>
      </c>
      <c r="B5251" s="8" t="s">
        <v>544</v>
      </c>
      <c r="C5251" s="28" t="s">
        <v>3453</v>
      </c>
      <c r="D5251" s="29">
        <v>2021</v>
      </c>
      <c r="E5251" s="20"/>
      <c r="F5251" s="8">
        <v>1</v>
      </c>
      <c r="G5251" s="8" t="s">
        <v>2286</v>
      </c>
      <c r="H5251" s="8">
        <v>100</v>
      </c>
    </row>
    <row r="5252" spans="1:8" s="17" customFormat="1" ht="19.5" hidden="1" customHeight="1" outlineLevel="1" x14ac:dyDescent="0.25">
      <c r="A5252" s="67">
        <v>10027</v>
      </c>
      <c r="B5252" s="8" t="s">
        <v>544</v>
      </c>
      <c r="C5252" s="28" t="s">
        <v>3454</v>
      </c>
      <c r="D5252" s="29">
        <v>2021</v>
      </c>
      <c r="E5252" s="20"/>
      <c r="F5252" s="8">
        <v>1</v>
      </c>
      <c r="G5252" s="8" t="s">
        <v>2286</v>
      </c>
      <c r="H5252" s="8">
        <v>80</v>
      </c>
    </row>
    <row r="5253" spans="1:8" s="17" customFormat="1" ht="19.5" hidden="1" customHeight="1" outlineLevel="1" x14ac:dyDescent="0.25">
      <c r="A5253" s="67">
        <v>9255</v>
      </c>
      <c r="B5253" s="8" t="s">
        <v>544</v>
      </c>
      <c r="C5253" s="28" t="s">
        <v>3455</v>
      </c>
      <c r="D5253" s="29">
        <v>2021</v>
      </c>
      <c r="E5253" s="20"/>
      <c r="F5253" s="8">
        <v>1</v>
      </c>
      <c r="G5253" s="8" t="s">
        <v>2286</v>
      </c>
      <c r="H5253" s="8">
        <v>89</v>
      </c>
    </row>
    <row r="5254" spans="1:8" s="17" customFormat="1" ht="19.5" hidden="1" customHeight="1" outlineLevel="1" x14ac:dyDescent="0.25">
      <c r="A5254" s="67">
        <v>10031</v>
      </c>
      <c r="B5254" s="8" t="s">
        <v>544</v>
      </c>
      <c r="C5254" s="28" t="s">
        <v>3456</v>
      </c>
      <c r="D5254" s="29">
        <v>2021</v>
      </c>
      <c r="E5254" s="20"/>
      <c r="F5254" s="8">
        <v>1</v>
      </c>
      <c r="G5254" s="8" t="s">
        <v>2037</v>
      </c>
      <c r="H5254" s="8">
        <v>97</v>
      </c>
    </row>
    <row r="5255" spans="1:8" s="17" customFormat="1" ht="19.5" hidden="1" customHeight="1" outlineLevel="1" x14ac:dyDescent="0.25">
      <c r="A5255" s="67">
        <v>10046</v>
      </c>
      <c r="B5255" s="8" t="s">
        <v>544</v>
      </c>
      <c r="C5255" s="104" t="s">
        <v>3457</v>
      </c>
      <c r="D5255" s="29">
        <v>2021</v>
      </c>
      <c r="E5255" s="20"/>
      <c r="F5255" s="8">
        <v>1</v>
      </c>
      <c r="G5255" s="8" t="s">
        <v>2037</v>
      </c>
      <c r="H5255" s="8">
        <v>69</v>
      </c>
    </row>
    <row r="5256" spans="1:8" s="17" customFormat="1" ht="19.5" hidden="1" customHeight="1" outlineLevel="1" x14ac:dyDescent="0.25">
      <c r="A5256" s="67">
        <v>10030</v>
      </c>
      <c r="B5256" s="8" t="s">
        <v>544</v>
      </c>
      <c r="C5256" s="28" t="s">
        <v>3458</v>
      </c>
      <c r="D5256" s="29">
        <v>2021</v>
      </c>
      <c r="E5256" s="20"/>
      <c r="F5256" s="8">
        <v>1</v>
      </c>
      <c r="G5256" s="8" t="s">
        <v>2286</v>
      </c>
      <c r="H5256" s="8">
        <v>101</v>
      </c>
    </row>
    <row r="5257" spans="1:8" s="17" customFormat="1" ht="19.5" hidden="1" customHeight="1" outlineLevel="1" x14ac:dyDescent="0.25">
      <c r="A5257" s="67">
        <v>10032</v>
      </c>
      <c r="B5257" s="8" t="s">
        <v>544</v>
      </c>
      <c r="C5257" s="28" t="s">
        <v>3459</v>
      </c>
      <c r="D5257" s="29">
        <v>2021</v>
      </c>
      <c r="E5257" s="20"/>
      <c r="F5257" s="8">
        <v>1</v>
      </c>
      <c r="G5257" s="8" t="s">
        <v>2286</v>
      </c>
      <c r="H5257" s="8">
        <v>96</v>
      </c>
    </row>
    <row r="5258" spans="1:8" s="17" customFormat="1" ht="19.5" hidden="1" customHeight="1" outlineLevel="1" x14ac:dyDescent="0.25">
      <c r="A5258" s="66">
        <v>1197</v>
      </c>
      <c r="B5258" s="8" t="s">
        <v>544</v>
      </c>
      <c r="C5258" s="28" t="s">
        <v>2315</v>
      </c>
      <c r="D5258" s="29">
        <v>2021</v>
      </c>
      <c r="E5258" s="20"/>
      <c r="F5258" s="8">
        <v>1</v>
      </c>
      <c r="G5258" s="8" t="s">
        <v>2286</v>
      </c>
      <c r="H5258" s="8">
        <v>50</v>
      </c>
    </row>
    <row r="5259" spans="1:8" s="17" customFormat="1" ht="19.5" hidden="1" customHeight="1" outlineLevel="1" x14ac:dyDescent="0.25">
      <c r="A5259" s="66">
        <v>1262</v>
      </c>
      <c r="B5259" s="8" t="s">
        <v>544</v>
      </c>
      <c r="C5259" s="28" t="s">
        <v>2319</v>
      </c>
      <c r="D5259" s="29">
        <v>2021</v>
      </c>
      <c r="E5259" s="20"/>
      <c r="F5259" s="8">
        <v>1</v>
      </c>
      <c r="G5259" s="8">
        <v>30</v>
      </c>
      <c r="H5259" s="8">
        <v>25</v>
      </c>
    </row>
    <row r="5260" spans="1:8" s="17" customFormat="1" ht="19.5" hidden="1" customHeight="1" outlineLevel="1" x14ac:dyDescent="0.25">
      <c r="A5260" s="66">
        <v>1199</v>
      </c>
      <c r="B5260" s="8" t="s">
        <v>544</v>
      </c>
      <c r="C5260" s="28" t="s">
        <v>2742</v>
      </c>
      <c r="D5260" s="29">
        <v>2021</v>
      </c>
      <c r="E5260" s="20"/>
      <c r="F5260" s="8">
        <v>1</v>
      </c>
      <c r="G5260" s="8" t="s">
        <v>2735</v>
      </c>
      <c r="H5260" s="8">
        <v>47</v>
      </c>
    </row>
    <row r="5261" spans="1:8" s="17" customFormat="1" ht="19.5" hidden="1" customHeight="1" outlineLevel="1" x14ac:dyDescent="0.25">
      <c r="A5261" s="67">
        <v>10029</v>
      </c>
      <c r="B5261" s="8" t="s">
        <v>544</v>
      </c>
      <c r="C5261" s="28" t="s">
        <v>3460</v>
      </c>
      <c r="D5261" s="29">
        <v>2021</v>
      </c>
      <c r="E5261" s="20"/>
      <c r="F5261" s="8">
        <v>1</v>
      </c>
      <c r="G5261" s="8" t="s">
        <v>2286</v>
      </c>
      <c r="H5261" s="8">
        <v>93</v>
      </c>
    </row>
    <row r="5262" spans="1:8" s="17" customFormat="1" ht="19.5" hidden="1" customHeight="1" outlineLevel="1" x14ac:dyDescent="0.25">
      <c r="A5262" s="67">
        <v>9776</v>
      </c>
      <c r="B5262" s="8" t="s">
        <v>544</v>
      </c>
      <c r="C5262" s="28" t="s">
        <v>2332</v>
      </c>
      <c r="D5262" s="29">
        <v>2021</v>
      </c>
      <c r="E5262" s="20"/>
      <c r="F5262" s="8">
        <v>1</v>
      </c>
      <c r="G5262" s="8" t="s">
        <v>2286</v>
      </c>
      <c r="H5262" s="8">
        <v>59</v>
      </c>
    </row>
    <row r="5263" spans="1:8" s="17" customFormat="1" ht="19.5" hidden="1" customHeight="1" outlineLevel="1" x14ac:dyDescent="0.25">
      <c r="A5263" s="67">
        <v>9702</v>
      </c>
      <c r="B5263" s="8" t="s">
        <v>544</v>
      </c>
      <c r="C5263" s="28" t="s">
        <v>2333</v>
      </c>
      <c r="D5263" s="29">
        <v>2021</v>
      </c>
      <c r="E5263" s="20"/>
      <c r="F5263" s="8">
        <v>1</v>
      </c>
      <c r="G5263" s="8" t="s">
        <v>2286</v>
      </c>
      <c r="H5263" s="8">
        <v>60</v>
      </c>
    </row>
    <row r="5264" spans="1:8" s="17" customFormat="1" ht="19.5" hidden="1" customHeight="1" outlineLevel="1" x14ac:dyDescent="0.25">
      <c r="A5264" s="67">
        <v>9719</v>
      </c>
      <c r="B5264" s="8" t="s">
        <v>544</v>
      </c>
      <c r="C5264" s="28" t="s">
        <v>2334</v>
      </c>
      <c r="D5264" s="29">
        <v>2021</v>
      </c>
      <c r="E5264" s="20"/>
      <c r="F5264" s="8">
        <v>1</v>
      </c>
      <c r="G5264" s="8" t="s">
        <v>2286</v>
      </c>
      <c r="H5264" s="8">
        <v>66</v>
      </c>
    </row>
    <row r="5265" spans="1:8" s="17" customFormat="1" ht="19.5" hidden="1" customHeight="1" outlineLevel="1" x14ac:dyDescent="0.25">
      <c r="A5265" s="67">
        <v>10050</v>
      </c>
      <c r="B5265" s="8" t="s">
        <v>544</v>
      </c>
      <c r="C5265" s="28" t="s">
        <v>3463</v>
      </c>
      <c r="D5265" s="29">
        <v>2021</v>
      </c>
      <c r="E5265" s="20"/>
      <c r="F5265" s="8">
        <v>1</v>
      </c>
      <c r="G5265" s="8" t="s">
        <v>2321</v>
      </c>
      <c r="H5265" s="8">
        <v>98</v>
      </c>
    </row>
    <row r="5266" spans="1:8" s="17" customFormat="1" ht="19.5" hidden="1" customHeight="1" outlineLevel="1" x14ac:dyDescent="0.25">
      <c r="A5266" s="66">
        <v>1239</v>
      </c>
      <c r="B5266" s="8" t="s">
        <v>544</v>
      </c>
      <c r="C5266" s="28" t="s">
        <v>2335</v>
      </c>
      <c r="D5266" s="29">
        <v>2021</v>
      </c>
      <c r="E5266" s="20"/>
      <c r="F5266" s="8">
        <v>1</v>
      </c>
      <c r="G5266" s="8" t="s">
        <v>2286</v>
      </c>
      <c r="H5266" s="8">
        <v>29</v>
      </c>
    </row>
    <row r="5267" spans="1:8" s="17" customFormat="1" ht="19.5" hidden="1" customHeight="1" outlineLevel="1" x14ac:dyDescent="0.25">
      <c r="A5267" s="66">
        <v>1222</v>
      </c>
      <c r="B5267" s="8" t="s">
        <v>544</v>
      </c>
      <c r="C5267" s="28" t="s">
        <v>2746</v>
      </c>
      <c r="D5267" s="29">
        <v>2021</v>
      </c>
      <c r="E5267" s="20"/>
      <c r="F5267" s="8">
        <v>1</v>
      </c>
      <c r="G5267" s="8" t="s">
        <v>2286</v>
      </c>
      <c r="H5267" s="8">
        <v>33</v>
      </c>
    </row>
    <row r="5268" spans="1:8" s="17" customFormat="1" ht="19.5" hidden="1" customHeight="1" outlineLevel="1" x14ac:dyDescent="0.25">
      <c r="A5268" s="67">
        <v>9695</v>
      </c>
      <c r="B5268" s="8" t="s">
        <v>544</v>
      </c>
      <c r="C5268" s="28" t="s">
        <v>2747</v>
      </c>
      <c r="D5268" s="29">
        <v>2021</v>
      </c>
      <c r="E5268" s="20"/>
      <c r="F5268" s="8">
        <v>1</v>
      </c>
      <c r="G5268" s="8" t="s">
        <v>2286</v>
      </c>
      <c r="H5268" s="8">
        <v>32</v>
      </c>
    </row>
    <row r="5269" spans="1:8" s="17" customFormat="1" ht="19.5" hidden="1" customHeight="1" outlineLevel="1" x14ac:dyDescent="0.25">
      <c r="A5269" s="67">
        <v>9698</v>
      </c>
      <c r="B5269" s="8" t="s">
        <v>544</v>
      </c>
      <c r="C5269" s="28" t="s">
        <v>2748</v>
      </c>
      <c r="D5269" s="29">
        <v>2021</v>
      </c>
      <c r="E5269" s="20"/>
      <c r="F5269" s="8">
        <v>1</v>
      </c>
      <c r="G5269" s="8" t="s">
        <v>2286</v>
      </c>
      <c r="H5269" s="8">
        <v>38</v>
      </c>
    </row>
    <row r="5270" spans="1:8" s="17" customFormat="1" ht="19.5" hidden="1" customHeight="1" outlineLevel="1" x14ac:dyDescent="0.25">
      <c r="A5270" s="67">
        <v>9257</v>
      </c>
      <c r="B5270" s="8" t="s">
        <v>544</v>
      </c>
      <c r="C5270" s="28" t="s">
        <v>3464</v>
      </c>
      <c r="D5270" s="29">
        <v>2021</v>
      </c>
      <c r="E5270" s="20"/>
      <c r="F5270" s="8">
        <v>1</v>
      </c>
      <c r="G5270" s="8" t="s">
        <v>2286</v>
      </c>
      <c r="H5270" s="8">
        <v>49</v>
      </c>
    </row>
    <row r="5271" spans="1:8" s="17" customFormat="1" ht="19.5" hidden="1" customHeight="1" outlineLevel="1" x14ac:dyDescent="0.25">
      <c r="A5271" s="67">
        <v>9250</v>
      </c>
      <c r="B5271" s="8" t="s">
        <v>544</v>
      </c>
      <c r="C5271" s="28" t="s">
        <v>3465</v>
      </c>
      <c r="D5271" s="29">
        <v>2021</v>
      </c>
      <c r="E5271" s="20"/>
      <c r="F5271" s="8">
        <v>1</v>
      </c>
      <c r="G5271" s="8" t="s">
        <v>2286</v>
      </c>
      <c r="H5271" s="8">
        <v>47</v>
      </c>
    </row>
    <row r="5272" spans="1:8" s="17" customFormat="1" ht="19.5" hidden="1" customHeight="1" outlineLevel="1" x14ac:dyDescent="0.25">
      <c r="A5272" s="67">
        <v>9254</v>
      </c>
      <c r="B5272" s="8" t="s">
        <v>544</v>
      </c>
      <c r="C5272" s="28" t="s">
        <v>3466</v>
      </c>
      <c r="D5272" s="29">
        <v>2021</v>
      </c>
      <c r="E5272" s="20"/>
      <c r="F5272" s="8">
        <v>1</v>
      </c>
      <c r="G5272" s="8" t="s">
        <v>2286</v>
      </c>
      <c r="H5272" s="8">
        <v>48</v>
      </c>
    </row>
    <row r="5273" spans="1:8" s="17" customFormat="1" ht="19.5" hidden="1" customHeight="1" outlineLevel="1" x14ac:dyDescent="0.25">
      <c r="A5273" s="67">
        <v>9800</v>
      </c>
      <c r="B5273" s="8" t="s">
        <v>544</v>
      </c>
      <c r="C5273" s="28" t="s">
        <v>2337</v>
      </c>
      <c r="D5273" s="29">
        <v>2021</v>
      </c>
      <c r="E5273" s="20"/>
      <c r="F5273" s="8">
        <v>1</v>
      </c>
      <c r="G5273" s="8" t="s">
        <v>2286</v>
      </c>
      <c r="H5273" s="8">
        <v>72</v>
      </c>
    </row>
    <row r="5274" spans="1:8" s="17" customFormat="1" ht="19.5" hidden="1" customHeight="1" outlineLevel="1" x14ac:dyDescent="0.25">
      <c r="A5274" s="67">
        <v>9723</v>
      </c>
      <c r="B5274" s="8" t="s">
        <v>544</v>
      </c>
      <c r="C5274" s="28" t="s">
        <v>2031</v>
      </c>
      <c r="D5274" s="29">
        <v>2021</v>
      </c>
      <c r="E5274" s="20"/>
      <c r="F5274" s="8">
        <v>1</v>
      </c>
      <c r="G5274" s="8" t="s">
        <v>2735</v>
      </c>
      <c r="H5274" s="8">
        <v>78</v>
      </c>
    </row>
    <row r="5275" spans="1:8" s="17" customFormat="1" ht="19.5" hidden="1" customHeight="1" outlineLevel="1" x14ac:dyDescent="0.25">
      <c r="A5275" s="67">
        <v>9724</v>
      </c>
      <c r="B5275" s="8" t="s">
        <v>544</v>
      </c>
      <c r="C5275" s="28" t="s">
        <v>2032</v>
      </c>
      <c r="D5275" s="29">
        <v>2021</v>
      </c>
      <c r="E5275" s="20"/>
      <c r="F5275" s="8">
        <v>1</v>
      </c>
      <c r="G5275" s="8" t="s">
        <v>2735</v>
      </c>
      <c r="H5275" s="8">
        <v>79</v>
      </c>
    </row>
    <row r="5276" spans="1:8" s="17" customFormat="1" ht="19.5" hidden="1" customHeight="1" outlineLevel="1" x14ac:dyDescent="0.25">
      <c r="A5276" s="67">
        <v>10035</v>
      </c>
      <c r="B5276" s="8" t="s">
        <v>544</v>
      </c>
      <c r="C5276" s="28" t="s">
        <v>3467</v>
      </c>
      <c r="D5276" s="29">
        <v>2021</v>
      </c>
      <c r="E5276" s="20"/>
      <c r="F5276" s="8">
        <v>1</v>
      </c>
      <c r="G5276" s="8" t="s">
        <v>2286</v>
      </c>
      <c r="H5276" s="8">
        <v>52</v>
      </c>
    </row>
    <row r="5277" spans="1:8" s="17" customFormat="1" ht="19.5" hidden="1" customHeight="1" outlineLevel="1" x14ac:dyDescent="0.25">
      <c r="A5277" s="67">
        <v>9137</v>
      </c>
      <c r="B5277" s="8" t="s">
        <v>544</v>
      </c>
      <c r="C5277" s="28" t="s">
        <v>3468</v>
      </c>
      <c r="D5277" s="29">
        <v>2021</v>
      </c>
      <c r="E5277" s="20"/>
      <c r="F5277" s="8">
        <v>1</v>
      </c>
      <c r="G5277" s="8" t="s">
        <v>2037</v>
      </c>
      <c r="H5277" s="8">
        <v>53</v>
      </c>
    </row>
    <row r="5278" spans="1:8" s="17" customFormat="1" ht="19.5" hidden="1" customHeight="1" outlineLevel="1" x14ac:dyDescent="0.25">
      <c r="A5278" s="66">
        <v>9</v>
      </c>
      <c r="B5278" s="8" t="s">
        <v>544</v>
      </c>
      <c r="C5278" s="28" t="s">
        <v>3469</v>
      </c>
      <c r="D5278" s="29">
        <v>2021</v>
      </c>
      <c r="E5278" s="20"/>
      <c r="F5278" s="8">
        <v>1</v>
      </c>
      <c r="G5278" s="8" t="s">
        <v>2286</v>
      </c>
      <c r="H5278" s="8">
        <v>53</v>
      </c>
    </row>
    <row r="5279" spans="1:8" s="17" customFormat="1" ht="19.5" hidden="1" customHeight="1" outlineLevel="1" x14ac:dyDescent="0.25">
      <c r="A5279" s="66">
        <v>1227</v>
      </c>
      <c r="B5279" s="8" t="s">
        <v>544</v>
      </c>
      <c r="C5279" s="28" t="s">
        <v>2338</v>
      </c>
      <c r="D5279" s="29">
        <v>2021</v>
      </c>
      <c r="E5279" s="20"/>
      <c r="F5279" s="8">
        <v>1</v>
      </c>
      <c r="G5279" s="8" t="s">
        <v>2286</v>
      </c>
      <c r="H5279" s="8">
        <v>71</v>
      </c>
    </row>
    <row r="5280" spans="1:8" s="17" customFormat="1" ht="19.5" hidden="1" customHeight="1" outlineLevel="1" x14ac:dyDescent="0.25">
      <c r="A5280" s="67">
        <v>9697</v>
      </c>
      <c r="B5280" s="8" t="s">
        <v>544</v>
      </c>
      <c r="C5280" s="28" t="s">
        <v>2339</v>
      </c>
      <c r="D5280" s="29">
        <v>2021</v>
      </c>
      <c r="E5280" s="20"/>
      <c r="F5280" s="8">
        <v>1</v>
      </c>
      <c r="G5280" s="8" t="s">
        <v>2286</v>
      </c>
      <c r="H5280" s="8">
        <v>80</v>
      </c>
    </row>
    <row r="5281" spans="1:8" s="17" customFormat="1" ht="19.5" hidden="1" customHeight="1" outlineLevel="1" x14ac:dyDescent="0.25">
      <c r="A5281" s="67">
        <v>9700</v>
      </c>
      <c r="B5281" s="8" t="s">
        <v>544</v>
      </c>
      <c r="C5281" s="28" t="s">
        <v>2340</v>
      </c>
      <c r="D5281" s="29">
        <v>2021</v>
      </c>
      <c r="E5281" s="20"/>
      <c r="F5281" s="8">
        <v>1</v>
      </c>
      <c r="G5281" s="8" t="s">
        <v>2286</v>
      </c>
      <c r="H5281" s="8">
        <v>81</v>
      </c>
    </row>
    <row r="5282" spans="1:8" s="17" customFormat="1" ht="19.5" hidden="1" customHeight="1" outlineLevel="1" x14ac:dyDescent="0.25">
      <c r="A5282" s="67">
        <v>9709</v>
      </c>
      <c r="B5282" s="8" t="s">
        <v>544</v>
      </c>
      <c r="C5282" s="28" t="s">
        <v>2341</v>
      </c>
      <c r="D5282" s="29">
        <v>2021</v>
      </c>
      <c r="E5282" s="20"/>
      <c r="F5282" s="8">
        <v>1</v>
      </c>
      <c r="G5282" s="8" t="s">
        <v>2286</v>
      </c>
      <c r="H5282" s="8">
        <v>75</v>
      </c>
    </row>
    <row r="5283" spans="1:8" s="17" customFormat="1" ht="19.5" hidden="1" customHeight="1" outlineLevel="1" x14ac:dyDescent="0.25">
      <c r="A5283" s="67">
        <v>10036</v>
      </c>
      <c r="B5283" s="8" t="s">
        <v>544</v>
      </c>
      <c r="C5283" s="28" t="s">
        <v>3470</v>
      </c>
      <c r="D5283" s="29">
        <v>2021</v>
      </c>
      <c r="E5283" s="20"/>
      <c r="F5283" s="8">
        <v>1</v>
      </c>
      <c r="G5283" s="8" t="s">
        <v>2286</v>
      </c>
      <c r="H5283" s="8">
        <v>69</v>
      </c>
    </row>
    <row r="5284" spans="1:8" s="17" customFormat="1" ht="19.5" hidden="1" customHeight="1" outlineLevel="1" x14ac:dyDescent="0.25">
      <c r="A5284" s="67">
        <v>10048</v>
      </c>
      <c r="B5284" s="8" t="s">
        <v>544</v>
      </c>
      <c r="C5284" s="28" t="s">
        <v>3471</v>
      </c>
      <c r="D5284" s="29">
        <v>2021</v>
      </c>
      <c r="E5284" s="20"/>
      <c r="F5284" s="8">
        <v>1</v>
      </c>
      <c r="G5284" s="8" t="s">
        <v>2286</v>
      </c>
      <c r="H5284" s="8">
        <v>69</v>
      </c>
    </row>
    <row r="5285" spans="1:8" s="17" customFormat="1" ht="19.5" hidden="1" customHeight="1" outlineLevel="1" x14ac:dyDescent="0.25">
      <c r="A5285" s="67">
        <v>10045</v>
      </c>
      <c r="B5285" s="8" t="s">
        <v>544</v>
      </c>
      <c r="C5285" s="28" t="s">
        <v>3472</v>
      </c>
      <c r="D5285" s="29">
        <v>2021</v>
      </c>
      <c r="E5285" s="20"/>
      <c r="F5285" s="8">
        <v>1</v>
      </c>
      <c r="G5285" s="8" t="s">
        <v>2286</v>
      </c>
      <c r="H5285" s="8">
        <v>68</v>
      </c>
    </row>
    <row r="5286" spans="1:8" s="17" customFormat="1" ht="19.5" hidden="1" customHeight="1" outlineLevel="1" x14ac:dyDescent="0.25">
      <c r="A5286" s="67">
        <v>10041</v>
      </c>
      <c r="B5286" s="8" t="s">
        <v>544</v>
      </c>
      <c r="C5286" s="28" t="s">
        <v>3473</v>
      </c>
      <c r="D5286" s="29">
        <v>2021</v>
      </c>
      <c r="E5286" s="20"/>
      <c r="F5286" s="8">
        <v>1</v>
      </c>
      <c r="G5286" s="8" t="s">
        <v>2294</v>
      </c>
      <c r="H5286" s="8">
        <v>57</v>
      </c>
    </row>
    <row r="5287" spans="1:8" s="17" customFormat="1" ht="19.5" hidden="1" customHeight="1" outlineLevel="1" x14ac:dyDescent="0.25">
      <c r="A5287" s="67">
        <v>9713</v>
      </c>
      <c r="B5287" s="8" t="s">
        <v>544</v>
      </c>
      <c r="C5287" s="28" t="s">
        <v>2342</v>
      </c>
      <c r="D5287" s="29">
        <v>2021</v>
      </c>
      <c r="E5287" s="20"/>
      <c r="F5287" s="8">
        <v>1</v>
      </c>
      <c r="G5287" s="8" t="s">
        <v>2286</v>
      </c>
      <c r="H5287" s="8">
        <v>52</v>
      </c>
    </row>
    <row r="5288" spans="1:8" s="17" customFormat="1" ht="19.5" hidden="1" customHeight="1" outlineLevel="1" x14ac:dyDescent="0.25">
      <c r="A5288" s="67">
        <v>9149</v>
      </c>
      <c r="B5288" s="8" t="s">
        <v>544</v>
      </c>
      <c r="C5288" s="28" t="s">
        <v>3474</v>
      </c>
      <c r="D5288" s="29">
        <v>2021</v>
      </c>
      <c r="E5288" s="20"/>
      <c r="F5288" s="8">
        <v>1</v>
      </c>
      <c r="G5288" s="8" t="s">
        <v>2286</v>
      </c>
      <c r="H5288" s="8">
        <v>64</v>
      </c>
    </row>
    <row r="5289" spans="1:8" s="17" customFormat="1" ht="19.5" hidden="1" customHeight="1" outlineLevel="1" x14ac:dyDescent="0.25">
      <c r="A5289" s="67">
        <v>9139</v>
      </c>
      <c r="B5289" s="8" t="s">
        <v>544</v>
      </c>
      <c r="C5289" s="28" t="s">
        <v>3475</v>
      </c>
      <c r="D5289" s="29">
        <v>2021</v>
      </c>
      <c r="E5289" s="20"/>
      <c r="F5289" s="8">
        <v>1</v>
      </c>
      <c r="G5289" s="8" t="s">
        <v>2286</v>
      </c>
      <c r="H5289" s="8">
        <v>69</v>
      </c>
    </row>
    <row r="5290" spans="1:8" s="17" customFormat="1" ht="19.5" hidden="1" customHeight="1" outlineLevel="1" x14ac:dyDescent="0.25">
      <c r="A5290" s="67">
        <v>9142</v>
      </c>
      <c r="B5290" s="8" t="s">
        <v>544</v>
      </c>
      <c r="C5290" s="28" t="s">
        <v>3476</v>
      </c>
      <c r="D5290" s="29">
        <v>2021</v>
      </c>
      <c r="E5290" s="20"/>
      <c r="F5290" s="8">
        <v>1</v>
      </c>
      <c r="G5290" s="8" t="s">
        <v>2286</v>
      </c>
      <c r="H5290" s="8">
        <v>78</v>
      </c>
    </row>
    <row r="5291" spans="1:8" s="17" customFormat="1" ht="19.5" hidden="1" customHeight="1" outlineLevel="1" x14ac:dyDescent="0.25">
      <c r="A5291" s="67">
        <v>9140</v>
      </c>
      <c r="B5291" s="8" t="s">
        <v>544</v>
      </c>
      <c r="C5291" s="28" t="s">
        <v>3477</v>
      </c>
      <c r="D5291" s="29">
        <v>2021</v>
      </c>
      <c r="E5291" s="20"/>
      <c r="F5291" s="8">
        <v>1</v>
      </c>
      <c r="G5291" s="8" t="s">
        <v>2286</v>
      </c>
      <c r="H5291" s="8">
        <v>56</v>
      </c>
    </row>
    <row r="5292" spans="1:8" s="17" customFormat="1" ht="19.5" hidden="1" customHeight="1" outlineLevel="1" x14ac:dyDescent="0.25">
      <c r="A5292" s="67">
        <v>10051</v>
      </c>
      <c r="B5292" s="8" t="s">
        <v>544</v>
      </c>
      <c r="C5292" s="28" t="s">
        <v>3478</v>
      </c>
      <c r="D5292" s="29">
        <v>2021</v>
      </c>
      <c r="E5292" s="20"/>
      <c r="F5292" s="8">
        <v>1</v>
      </c>
      <c r="G5292" s="8" t="s">
        <v>2286</v>
      </c>
      <c r="H5292" s="8">
        <v>56</v>
      </c>
    </row>
    <row r="5293" spans="1:8" s="17" customFormat="1" ht="19.5" hidden="1" customHeight="1" outlineLevel="1" x14ac:dyDescent="0.25">
      <c r="A5293" s="67">
        <v>9701</v>
      </c>
      <c r="B5293" s="8" t="s">
        <v>544</v>
      </c>
      <c r="C5293" s="28" t="s">
        <v>2344</v>
      </c>
      <c r="D5293" s="29">
        <v>2021</v>
      </c>
      <c r="E5293" s="20"/>
      <c r="F5293" s="8">
        <v>1</v>
      </c>
      <c r="G5293" s="8" t="s">
        <v>2286</v>
      </c>
      <c r="H5293" s="8">
        <v>68</v>
      </c>
    </row>
    <row r="5294" spans="1:8" s="17" customFormat="1" ht="19.5" hidden="1" customHeight="1" outlineLevel="1" x14ac:dyDescent="0.25">
      <c r="A5294" s="67">
        <v>10028</v>
      </c>
      <c r="B5294" s="8" t="s">
        <v>544</v>
      </c>
      <c r="C5294" s="28" t="s">
        <v>3479</v>
      </c>
      <c r="D5294" s="29">
        <v>2021</v>
      </c>
      <c r="E5294" s="20"/>
      <c r="F5294" s="8">
        <v>1</v>
      </c>
      <c r="G5294" s="8" t="s">
        <v>2290</v>
      </c>
      <c r="H5294" s="8">
        <v>68</v>
      </c>
    </row>
    <row r="5295" spans="1:8" s="17" customFormat="1" ht="19.5" hidden="1" customHeight="1" outlineLevel="1" x14ac:dyDescent="0.25">
      <c r="A5295" s="67">
        <v>10043</v>
      </c>
      <c r="B5295" s="8" t="s">
        <v>544</v>
      </c>
      <c r="C5295" s="28" t="s">
        <v>3480</v>
      </c>
      <c r="D5295" s="29">
        <v>2021</v>
      </c>
      <c r="E5295" s="20"/>
      <c r="F5295" s="8">
        <v>1</v>
      </c>
      <c r="G5295" s="8" t="s">
        <v>2286</v>
      </c>
      <c r="H5295" s="8">
        <v>69</v>
      </c>
    </row>
    <row r="5296" spans="1:8" s="17" customFormat="1" ht="19.5" hidden="1" customHeight="1" outlineLevel="1" x14ac:dyDescent="0.25">
      <c r="A5296" s="67">
        <v>9726</v>
      </c>
      <c r="B5296" s="8" t="s">
        <v>544</v>
      </c>
      <c r="C5296" s="28" t="s">
        <v>2345</v>
      </c>
      <c r="D5296" s="29">
        <v>2021</v>
      </c>
      <c r="E5296" s="20"/>
      <c r="F5296" s="8">
        <v>1</v>
      </c>
      <c r="G5296" s="8" t="s">
        <v>2321</v>
      </c>
      <c r="H5296" s="8">
        <v>52</v>
      </c>
    </row>
    <row r="5297" spans="1:8" s="17" customFormat="1" ht="19.5" hidden="1" customHeight="1" outlineLevel="1" x14ac:dyDescent="0.25">
      <c r="A5297" s="66">
        <v>1205</v>
      </c>
      <c r="B5297" s="8" t="s">
        <v>544</v>
      </c>
      <c r="C5297" s="28" t="s">
        <v>2346</v>
      </c>
      <c r="D5297" s="29">
        <v>2021</v>
      </c>
      <c r="E5297" s="20"/>
      <c r="F5297" s="8">
        <v>1</v>
      </c>
      <c r="G5297" s="8" t="s">
        <v>2286</v>
      </c>
      <c r="H5297" s="8">
        <v>50</v>
      </c>
    </row>
    <row r="5298" spans="1:8" s="17" customFormat="1" ht="19.5" hidden="1" customHeight="1" outlineLevel="1" x14ac:dyDescent="0.25">
      <c r="A5298" s="66">
        <v>1225</v>
      </c>
      <c r="B5298" s="8" t="s">
        <v>544</v>
      </c>
      <c r="C5298" s="28" t="s">
        <v>2347</v>
      </c>
      <c r="D5298" s="29">
        <v>2021</v>
      </c>
      <c r="E5298" s="20"/>
      <c r="F5298" s="8">
        <v>1</v>
      </c>
      <c r="G5298" s="8" t="s">
        <v>2286</v>
      </c>
      <c r="H5298" s="8">
        <v>59</v>
      </c>
    </row>
    <row r="5299" spans="1:8" s="17" customFormat="1" ht="19.5" hidden="1" customHeight="1" outlineLevel="1" x14ac:dyDescent="0.25">
      <c r="A5299" s="67">
        <v>9465</v>
      </c>
      <c r="B5299" s="8" t="s">
        <v>544</v>
      </c>
      <c r="C5299" s="28" t="s">
        <v>2350</v>
      </c>
      <c r="D5299" s="29">
        <v>2021</v>
      </c>
      <c r="E5299" s="20"/>
      <c r="F5299" s="8">
        <v>1</v>
      </c>
      <c r="G5299" s="8">
        <v>15</v>
      </c>
      <c r="H5299" s="8">
        <v>61.137</v>
      </c>
    </row>
    <row r="5300" spans="1:8" s="17" customFormat="1" ht="19.5" hidden="1" customHeight="1" outlineLevel="1" x14ac:dyDescent="0.25">
      <c r="A5300" s="67">
        <v>9194</v>
      </c>
      <c r="B5300" s="8" t="s">
        <v>544</v>
      </c>
      <c r="C5300" s="28" t="s">
        <v>3481</v>
      </c>
      <c r="D5300" s="29">
        <v>2021</v>
      </c>
      <c r="E5300" s="20"/>
      <c r="F5300" s="8">
        <v>1</v>
      </c>
      <c r="G5300" s="8">
        <v>15</v>
      </c>
      <c r="H5300" s="8">
        <v>68.972999999999999</v>
      </c>
    </row>
    <row r="5301" spans="1:8" s="17" customFormat="1" ht="19.5" hidden="1" customHeight="1" outlineLevel="1" x14ac:dyDescent="0.25">
      <c r="A5301" s="67">
        <v>9457</v>
      </c>
      <c r="B5301" s="8" t="s">
        <v>544</v>
      </c>
      <c r="C5301" s="28" t="s">
        <v>2355</v>
      </c>
      <c r="D5301" s="29">
        <v>2021</v>
      </c>
      <c r="E5301" s="20"/>
      <c r="F5301" s="8">
        <v>1</v>
      </c>
      <c r="G5301" s="8">
        <v>15</v>
      </c>
      <c r="H5301" s="8">
        <v>54.597999999999999</v>
      </c>
    </row>
    <row r="5302" spans="1:8" s="17" customFormat="1" ht="19.5" hidden="1" customHeight="1" outlineLevel="1" x14ac:dyDescent="0.25">
      <c r="A5302" s="67">
        <v>9203</v>
      </c>
      <c r="B5302" s="8" t="s">
        <v>544</v>
      </c>
      <c r="C5302" s="28" t="s">
        <v>1971</v>
      </c>
      <c r="D5302" s="29">
        <v>2021</v>
      </c>
      <c r="E5302" s="20"/>
      <c r="F5302" s="8">
        <v>1</v>
      </c>
      <c r="G5302" s="8">
        <v>30</v>
      </c>
      <c r="H5302" s="8">
        <v>115.923</v>
      </c>
    </row>
    <row r="5303" spans="1:8" s="17" customFormat="1" ht="19.5" hidden="1" customHeight="1" outlineLevel="1" x14ac:dyDescent="0.25">
      <c r="A5303" s="67">
        <v>9200</v>
      </c>
      <c r="B5303" s="8" t="s">
        <v>544</v>
      </c>
      <c r="C5303" s="28" t="s">
        <v>3482</v>
      </c>
      <c r="D5303" s="29">
        <v>2021</v>
      </c>
      <c r="E5303" s="20"/>
      <c r="F5303" s="8">
        <v>1</v>
      </c>
      <c r="G5303" s="8">
        <v>15</v>
      </c>
      <c r="H5303" s="8">
        <v>99.54</v>
      </c>
    </row>
    <row r="5304" spans="1:8" s="17" customFormat="1" ht="19.5" hidden="1" customHeight="1" outlineLevel="1" x14ac:dyDescent="0.25">
      <c r="A5304" s="67">
        <v>9204</v>
      </c>
      <c r="B5304" s="8" t="s">
        <v>544</v>
      </c>
      <c r="C5304" s="28" t="s">
        <v>3483</v>
      </c>
      <c r="D5304" s="29">
        <v>2021</v>
      </c>
      <c r="E5304" s="20"/>
      <c r="F5304" s="8">
        <v>1</v>
      </c>
      <c r="G5304" s="8">
        <v>15</v>
      </c>
      <c r="H5304" s="8">
        <v>76.141000000000005</v>
      </c>
    </row>
    <row r="5305" spans="1:8" s="17" customFormat="1" ht="19.5" hidden="1" customHeight="1" outlineLevel="1" x14ac:dyDescent="0.25">
      <c r="A5305" s="67">
        <v>9205</v>
      </c>
      <c r="B5305" s="8" t="s">
        <v>544</v>
      </c>
      <c r="C5305" s="28" t="s">
        <v>3484</v>
      </c>
      <c r="D5305" s="29">
        <v>2021</v>
      </c>
      <c r="E5305" s="20"/>
      <c r="F5305" s="8">
        <v>1</v>
      </c>
      <c r="G5305" s="8">
        <v>15</v>
      </c>
      <c r="H5305" s="8">
        <v>106.145</v>
      </c>
    </row>
    <row r="5306" spans="1:8" s="17" customFormat="1" ht="19.5" hidden="1" customHeight="1" outlineLevel="1" x14ac:dyDescent="0.25">
      <c r="A5306" s="67">
        <v>9202</v>
      </c>
      <c r="B5306" s="8" t="s">
        <v>544</v>
      </c>
      <c r="C5306" s="28" t="s">
        <v>3485</v>
      </c>
      <c r="D5306" s="29">
        <v>2021</v>
      </c>
      <c r="E5306" s="20"/>
      <c r="F5306" s="8">
        <v>1</v>
      </c>
      <c r="G5306" s="8">
        <v>14</v>
      </c>
      <c r="H5306" s="8">
        <v>72.438000000000002</v>
      </c>
    </row>
    <row r="5307" spans="1:8" s="17" customFormat="1" ht="19.5" hidden="1" customHeight="1" outlineLevel="1" x14ac:dyDescent="0.25">
      <c r="A5307" s="67">
        <v>9206</v>
      </c>
      <c r="B5307" s="8" t="s">
        <v>544</v>
      </c>
      <c r="C5307" s="28" t="s">
        <v>3486</v>
      </c>
      <c r="D5307" s="29">
        <v>2021</v>
      </c>
      <c r="E5307" s="20"/>
      <c r="F5307" s="8">
        <v>1</v>
      </c>
      <c r="G5307" s="8">
        <v>15</v>
      </c>
      <c r="H5307" s="8">
        <v>102.092</v>
      </c>
    </row>
    <row r="5308" spans="1:8" s="17" customFormat="1" ht="19.5" hidden="1" customHeight="1" outlineLevel="1" x14ac:dyDescent="0.25">
      <c r="A5308" s="67">
        <v>9214</v>
      </c>
      <c r="B5308" s="8" t="s">
        <v>544</v>
      </c>
      <c r="C5308" s="28" t="s">
        <v>3487</v>
      </c>
      <c r="D5308" s="29">
        <v>2021</v>
      </c>
      <c r="E5308" s="20"/>
      <c r="F5308" s="8">
        <v>1</v>
      </c>
      <c r="G5308" s="8">
        <v>15</v>
      </c>
      <c r="H5308" s="8">
        <v>77.13</v>
      </c>
    </row>
    <row r="5309" spans="1:8" s="17" customFormat="1" ht="19.5" hidden="1" customHeight="1" outlineLevel="1" x14ac:dyDescent="0.25">
      <c r="A5309" s="67">
        <v>9201</v>
      </c>
      <c r="B5309" s="8" t="s">
        <v>544</v>
      </c>
      <c r="C5309" s="28" t="s">
        <v>3488</v>
      </c>
      <c r="D5309" s="29">
        <v>2021</v>
      </c>
      <c r="E5309" s="20"/>
      <c r="F5309" s="8">
        <v>1</v>
      </c>
      <c r="G5309" s="8">
        <v>10</v>
      </c>
      <c r="H5309" s="8">
        <v>37.921999999999997</v>
      </c>
    </row>
    <row r="5310" spans="1:8" s="17" customFormat="1" ht="19.5" hidden="1" customHeight="1" outlineLevel="1" x14ac:dyDescent="0.25">
      <c r="A5310" s="67">
        <v>9210</v>
      </c>
      <c r="B5310" s="8" t="s">
        <v>544</v>
      </c>
      <c r="C5310" s="28" t="s">
        <v>3489</v>
      </c>
      <c r="D5310" s="29">
        <v>2021</v>
      </c>
      <c r="E5310" s="20"/>
      <c r="F5310" s="8">
        <v>1</v>
      </c>
      <c r="G5310" s="8">
        <v>15</v>
      </c>
      <c r="H5310" s="8">
        <v>78.116</v>
      </c>
    </row>
    <row r="5311" spans="1:8" s="17" customFormat="1" ht="19.5" hidden="1" customHeight="1" outlineLevel="1" x14ac:dyDescent="0.25">
      <c r="A5311" s="67">
        <v>9216</v>
      </c>
      <c r="B5311" s="8" t="s">
        <v>544</v>
      </c>
      <c r="C5311" s="28" t="s">
        <v>3490</v>
      </c>
      <c r="D5311" s="29">
        <v>2021</v>
      </c>
      <c r="E5311" s="20"/>
      <c r="F5311" s="8">
        <v>1</v>
      </c>
      <c r="G5311" s="8">
        <v>15</v>
      </c>
      <c r="H5311" s="8">
        <v>88.655000000000001</v>
      </c>
    </row>
    <row r="5312" spans="1:8" s="17" customFormat="1" ht="19.5" hidden="1" customHeight="1" outlineLevel="1" x14ac:dyDescent="0.25">
      <c r="A5312" s="67">
        <v>9467</v>
      </c>
      <c r="B5312" s="8" t="s">
        <v>544</v>
      </c>
      <c r="C5312" s="28" t="s">
        <v>2357</v>
      </c>
      <c r="D5312" s="29">
        <v>2021</v>
      </c>
      <c r="E5312" s="20"/>
      <c r="F5312" s="8">
        <v>1</v>
      </c>
      <c r="G5312" s="8">
        <v>15</v>
      </c>
      <c r="H5312" s="8">
        <v>67.900999999999996</v>
      </c>
    </row>
    <row r="5313" spans="1:8" s="17" customFormat="1" ht="19.5" hidden="1" customHeight="1" outlineLevel="1" x14ac:dyDescent="0.25">
      <c r="A5313" s="67">
        <v>9470</v>
      </c>
      <c r="B5313" s="8" t="s">
        <v>544</v>
      </c>
      <c r="C5313" s="28" t="s">
        <v>2358</v>
      </c>
      <c r="D5313" s="29">
        <v>2021</v>
      </c>
      <c r="E5313" s="20"/>
      <c r="F5313" s="8">
        <v>1</v>
      </c>
      <c r="G5313" s="8">
        <v>15</v>
      </c>
      <c r="H5313" s="8">
        <v>78.055999999999997</v>
      </c>
    </row>
    <row r="5314" spans="1:8" s="17" customFormat="1" ht="19.5" hidden="1" customHeight="1" outlineLevel="1" x14ac:dyDescent="0.25">
      <c r="A5314" s="20">
        <v>3</v>
      </c>
      <c r="B5314" s="8" t="s">
        <v>544</v>
      </c>
      <c r="C5314" s="28" t="s">
        <v>2359</v>
      </c>
      <c r="D5314" s="29">
        <v>2021</v>
      </c>
      <c r="E5314" s="20"/>
      <c r="F5314" s="8">
        <v>1</v>
      </c>
      <c r="G5314" s="8">
        <v>15</v>
      </c>
      <c r="H5314" s="8">
        <v>62.595999999999997</v>
      </c>
    </row>
    <row r="5315" spans="1:8" s="17" customFormat="1" ht="19.5" hidden="1" customHeight="1" outlineLevel="1" x14ac:dyDescent="0.25">
      <c r="A5315" s="67">
        <v>9209</v>
      </c>
      <c r="B5315" s="8" t="s">
        <v>544</v>
      </c>
      <c r="C5315" s="28" t="s">
        <v>3491</v>
      </c>
      <c r="D5315" s="29">
        <v>2021</v>
      </c>
      <c r="E5315" s="20"/>
      <c r="F5315" s="8">
        <v>1</v>
      </c>
      <c r="G5315" s="8">
        <v>10</v>
      </c>
      <c r="H5315" s="8">
        <v>79.283000000000001</v>
      </c>
    </row>
    <row r="5316" spans="1:8" s="17" customFormat="1" ht="19.5" hidden="1" customHeight="1" outlineLevel="1" x14ac:dyDescent="0.25">
      <c r="A5316" s="66">
        <v>151</v>
      </c>
      <c r="B5316" s="8" t="s">
        <v>544</v>
      </c>
      <c r="C5316" s="28" t="s">
        <v>3492</v>
      </c>
      <c r="D5316" s="29">
        <v>2021</v>
      </c>
      <c r="E5316" s="20"/>
      <c r="F5316" s="8">
        <v>1</v>
      </c>
      <c r="G5316" s="8">
        <v>15</v>
      </c>
      <c r="H5316" s="8">
        <v>80.277000000000001</v>
      </c>
    </row>
    <row r="5317" spans="1:8" s="17" customFormat="1" ht="19.5" hidden="1" customHeight="1" outlineLevel="1" x14ac:dyDescent="0.25">
      <c r="A5317" s="67">
        <v>9218</v>
      </c>
      <c r="B5317" s="8" t="s">
        <v>544</v>
      </c>
      <c r="C5317" s="28" t="s">
        <v>3493</v>
      </c>
      <c r="D5317" s="29">
        <v>2021</v>
      </c>
      <c r="E5317" s="20"/>
      <c r="F5317" s="8">
        <v>1</v>
      </c>
      <c r="G5317" s="8">
        <v>5</v>
      </c>
      <c r="H5317" s="8">
        <v>71.331000000000003</v>
      </c>
    </row>
    <row r="5318" spans="1:8" s="17" customFormat="1" ht="19.5" hidden="1" customHeight="1" outlineLevel="1" x14ac:dyDescent="0.25">
      <c r="A5318" s="67">
        <v>9219</v>
      </c>
      <c r="B5318" s="8" t="s">
        <v>544</v>
      </c>
      <c r="C5318" s="28" t="s">
        <v>3494</v>
      </c>
      <c r="D5318" s="29">
        <v>2021</v>
      </c>
      <c r="E5318" s="20"/>
      <c r="F5318" s="8">
        <v>1</v>
      </c>
      <c r="G5318" s="8">
        <v>15</v>
      </c>
      <c r="H5318" s="8">
        <v>71.631</v>
      </c>
    </row>
    <row r="5319" spans="1:8" s="17" customFormat="1" ht="19.5" hidden="1" customHeight="1" outlineLevel="1" x14ac:dyDescent="0.25">
      <c r="A5319" s="67">
        <v>9211</v>
      </c>
      <c r="B5319" s="8" t="s">
        <v>544</v>
      </c>
      <c r="C5319" s="28" t="s">
        <v>3495</v>
      </c>
      <c r="D5319" s="29">
        <v>2021</v>
      </c>
      <c r="E5319" s="20"/>
      <c r="F5319" s="8">
        <v>1</v>
      </c>
      <c r="G5319" s="8">
        <v>15</v>
      </c>
      <c r="H5319" s="8">
        <v>79.328999999999994</v>
      </c>
    </row>
    <row r="5320" spans="1:8" s="17" customFormat="1" ht="19.5" hidden="1" customHeight="1" outlineLevel="1" x14ac:dyDescent="0.25">
      <c r="A5320" s="67">
        <v>9515</v>
      </c>
      <c r="B5320" s="8" t="s">
        <v>544</v>
      </c>
      <c r="C5320" s="28" t="s">
        <v>2360</v>
      </c>
      <c r="D5320" s="29">
        <v>2021</v>
      </c>
      <c r="E5320" s="20"/>
      <c r="F5320" s="8">
        <v>1</v>
      </c>
      <c r="G5320" s="8">
        <v>15</v>
      </c>
      <c r="H5320" s="8">
        <v>42.564</v>
      </c>
    </row>
    <row r="5321" spans="1:8" s="17" customFormat="1" ht="19.5" hidden="1" customHeight="1" outlineLevel="1" x14ac:dyDescent="0.25">
      <c r="A5321" s="67">
        <v>9463</v>
      </c>
      <c r="B5321" s="8" t="s">
        <v>544</v>
      </c>
      <c r="C5321" s="28" t="s">
        <v>2362</v>
      </c>
      <c r="D5321" s="29">
        <v>2021</v>
      </c>
      <c r="E5321" s="20"/>
      <c r="F5321" s="8">
        <v>1</v>
      </c>
      <c r="G5321" s="8">
        <v>15</v>
      </c>
      <c r="H5321" s="8">
        <v>55.823</v>
      </c>
    </row>
    <row r="5322" spans="1:8" s="17" customFormat="1" ht="19.5" hidden="1" customHeight="1" outlineLevel="1" x14ac:dyDescent="0.25">
      <c r="A5322" s="67">
        <v>9215</v>
      </c>
      <c r="B5322" s="8" t="s">
        <v>544</v>
      </c>
      <c r="C5322" s="28" t="s">
        <v>3496</v>
      </c>
      <c r="D5322" s="29">
        <v>2021</v>
      </c>
      <c r="E5322" s="20"/>
      <c r="F5322" s="8">
        <v>1</v>
      </c>
      <c r="G5322" s="8">
        <v>15</v>
      </c>
      <c r="H5322" s="8">
        <v>84.656999999999996</v>
      </c>
    </row>
    <row r="5323" spans="1:8" s="17" customFormat="1" ht="19.5" hidden="1" customHeight="1" outlineLevel="1" x14ac:dyDescent="0.25">
      <c r="A5323" s="67">
        <v>9220</v>
      </c>
      <c r="B5323" s="8" t="s">
        <v>544</v>
      </c>
      <c r="C5323" s="28" t="s">
        <v>3497</v>
      </c>
      <c r="D5323" s="29">
        <v>2021</v>
      </c>
      <c r="E5323" s="20"/>
      <c r="F5323" s="8">
        <v>1</v>
      </c>
      <c r="G5323" s="8">
        <v>15</v>
      </c>
      <c r="H5323" s="8">
        <v>101.453</v>
      </c>
    </row>
    <row r="5324" spans="1:8" s="17" customFormat="1" ht="19.5" hidden="1" customHeight="1" outlineLevel="1" x14ac:dyDescent="0.25">
      <c r="A5324" s="67">
        <v>9213</v>
      </c>
      <c r="B5324" s="8" t="s">
        <v>544</v>
      </c>
      <c r="C5324" s="28" t="s">
        <v>3498</v>
      </c>
      <c r="D5324" s="29">
        <v>2021</v>
      </c>
      <c r="E5324" s="20"/>
      <c r="F5324" s="8">
        <v>1</v>
      </c>
      <c r="G5324" s="8">
        <v>15</v>
      </c>
      <c r="H5324" s="8">
        <v>78.355000000000004</v>
      </c>
    </row>
    <row r="5325" spans="1:8" s="17" customFormat="1" ht="19.5" hidden="1" customHeight="1" outlineLevel="1" x14ac:dyDescent="0.25">
      <c r="A5325" s="67">
        <v>9197</v>
      </c>
      <c r="B5325" s="8" t="s">
        <v>544</v>
      </c>
      <c r="C5325" s="28" t="s">
        <v>3499</v>
      </c>
      <c r="D5325" s="29">
        <v>2021</v>
      </c>
      <c r="E5325" s="20"/>
      <c r="F5325" s="8">
        <v>1</v>
      </c>
      <c r="G5325" s="8">
        <v>15</v>
      </c>
      <c r="H5325" s="8">
        <v>84.855000000000004</v>
      </c>
    </row>
    <row r="5326" spans="1:8" s="17" customFormat="1" ht="19.5" hidden="1" customHeight="1" outlineLevel="1" x14ac:dyDescent="0.25">
      <c r="A5326" s="67">
        <v>9193</v>
      </c>
      <c r="B5326" s="8" t="s">
        <v>544</v>
      </c>
      <c r="C5326" s="28" t="s">
        <v>3500</v>
      </c>
      <c r="D5326" s="29">
        <v>2021</v>
      </c>
      <c r="E5326" s="20"/>
      <c r="F5326" s="8">
        <v>1</v>
      </c>
      <c r="G5326" s="8">
        <v>15</v>
      </c>
      <c r="H5326" s="8">
        <v>75.850999999999999</v>
      </c>
    </row>
    <row r="5327" spans="1:8" s="17" customFormat="1" ht="19.5" hidden="1" customHeight="1" outlineLevel="1" x14ac:dyDescent="0.25">
      <c r="A5327" s="67">
        <v>9013</v>
      </c>
      <c r="B5327" s="8" t="s">
        <v>544</v>
      </c>
      <c r="C5327" s="28" t="s">
        <v>3501</v>
      </c>
      <c r="D5327" s="29">
        <v>2021</v>
      </c>
      <c r="E5327" s="20"/>
      <c r="F5327" s="8">
        <v>1</v>
      </c>
      <c r="G5327" s="8">
        <v>15</v>
      </c>
      <c r="H5327" s="8">
        <v>94.695999999999998</v>
      </c>
    </row>
    <row r="5328" spans="1:8" s="17" customFormat="1" ht="19.5" hidden="1" customHeight="1" outlineLevel="1" x14ac:dyDescent="0.25">
      <c r="A5328" s="20">
        <v>133</v>
      </c>
      <c r="B5328" s="8" t="s">
        <v>544</v>
      </c>
      <c r="C5328" s="28" t="s">
        <v>3502</v>
      </c>
      <c r="D5328" s="29">
        <v>2021</v>
      </c>
      <c r="E5328" s="20"/>
      <c r="F5328" s="8">
        <v>1</v>
      </c>
      <c r="G5328" s="8">
        <v>15</v>
      </c>
      <c r="H5328" s="8">
        <v>85.254999999999995</v>
      </c>
    </row>
    <row r="5329" spans="1:8" s="17" customFormat="1" ht="19.5" hidden="1" customHeight="1" outlineLevel="1" x14ac:dyDescent="0.25">
      <c r="A5329" s="67">
        <v>9014</v>
      </c>
      <c r="B5329" s="8" t="s">
        <v>544</v>
      </c>
      <c r="C5329" s="28" t="s">
        <v>3503</v>
      </c>
      <c r="D5329" s="29">
        <v>2021</v>
      </c>
      <c r="E5329" s="20"/>
      <c r="F5329" s="8">
        <v>1</v>
      </c>
      <c r="G5329" s="8">
        <v>10</v>
      </c>
      <c r="H5329" s="8">
        <v>71.600999999999999</v>
      </c>
    </row>
    <row r="5330" spans="1:8" s="17" customFormat="1" ht="19.5" hidden="1" customHeight="1" outlineLevel="1" x14ac:dyDescent="0.25">
      <c r="A5330" s="67">
        <v>9195</v>
      </c>
      <c r="B5330" s="8" t="s">
        <v>544</v>
      </c>
      <c r="C5330" s="28" t="s">
        <v>3504</v>
      </c>
      <c r="D5330" s="29">
        <v>2021</v>
      </c>
      <c r="E5330" s="20"/>
      <c r="F5330" s="8">
        <v>1</v>
      </c>
      <c r="G5330" s="8">
        <v>10</v>
      </c>
      <c r="H5330" s="8">
        <v>76.628</v>
      </c>
    </row>
    <row r="5331" spans="1:8" s="17" customFormat="1" ht="19.5" hidden="1" customHeight="1" outlineLevel="1" x14ac:dyDescent="0.25">
      <c r="A5331" s="67">
        <v>9015</v>
      </c>
      <c r="B5331" s="8" t="s">
        <v>544</v>
      </c>
      <c r="C5331" s="28" t="s">
        <v>3505</v>
      </c>
      <c r="D5331" s="29">
        <v>2021</v>
      </c>
      <c r="E5331" s="20"/>
      <c r="F5331" s="8">
        <v>1</v>
      </c>
      <c r="G5331" s="8">
        <v>10</v>
      </c>
      <c r="H5331" s="8">
        <v>77.849999999999994</v>
      </c>
    </row>
    <row r="5332" spans="1:8" s="17" customFormat="1" ht="19.5" hidden="1" customHeight="1" outlineLevel="1" x14ac:dyDescent="0.25">
      <c r="A5332" s="67">
        <v>9461</v>
      </c>
      <c r="B5332" s="8" t="s">
        <v>544</v>
      </c>
      <c r="C5332" s="28" t="s">
        <v>2363</v>
      </c>
      <c r="D5332" s="29">
        <v>2021</v>
      </c>
      <c r="E5332" s="20"/>
      <c r="F5332" s="8">
        <v>1</v>
      </c>
      <c r="G5332" s="8">
        <v>15</v>
      </c>
      <c r="H5332" s="8">
        <v>53.133000000000003</v>
      </c>
    </row>
    <row r="5333" spans="1:8" s="17" customFormat="1" ht="19.5" hidden="1" customHeight="1" outlineLevel="1" x14ac:dyDescent="0.25">
      <c r="A5333" s="67">
        <v>9514</v>
      </c>
      <c r="B5333" s="8" t="s">
        <v>544</v>
      </c>
      <c r="C5333" s="28" t="s">
        <v>2752</v>
      </c>
      <c r="D5333" s="29">
        <v>2021</v>
      </c>
      <c r="E5333" s="20"/>
      <c r="F5333" s="8">
        <v>16</v>
      </c>
      <c r="G5333" s="8">
        <v>15</v>
      </c>
      <c r="H5333" s="8">
        <v>511.79399999999998</v>
      </c>
    </row>
    <row r="5334" spans="1:8" s="17" customFormat="1" ht="19.5" hidden="1" customHeight="1" outlineLevel="1" x14ac:dyDescent="0.25">
      <c r="A5334" s="67">
        <v>9496</v>
      </c>
      <c r="B5334" s="8" t="s">
        <v>544</v>
      </c>
      <c r="C5334" s="28" t="s">
        <v>2364</v>
      </c>
      <c r="D5334" s="29">
        <v>2021</v>
      </c>
      <c r="E5334" s="20"/>
      <c r="F5334" s="8">
        <v>1</v>
      </c>
      <c r="G5334" s="8">
        <v>15</v>
      </c>
      <c r="H5334" s="8">
        <v>36.274999999999999</v>
      </c>
    </row>
    <row r="5335" spans="1:8" s="17" customFormat="1" ht="19.5" hidden="1" customHeight="1" outlineLevel="1" x14ac:dyDescent="0.25">
      <c r="A5335" s="67">
        <v>9462</v>
      </c>
      <c r="B5335" s="8" t="s">
        <v>544</v>
      </c>
      <c r="C5335" s="28" t="s">
        <v>2365</v>
      </c>
      <c r="D5335" s="29">
        <v>2021</v>
      </c>
      <c r="E5335" s="20"/>
      <c r="F5335" s="8">
        <v>1</v>
      </c>
      <c r="G5335" s="8">
        <v>15</v>
      </c>
      <c r="H5335" s="8">
        <v>55.140999999999998</v>
      </c>
    </row>
    <row r="5336" spans="1:8" s="17" customFormat="1" ht="19.5" hidden="1" customHeight="1" outlineLevel="1" x14ac:dyDescent="0.25">
      <c r="A5336" s="67">
        <v>9473</v>
      </c>
      <c r="B5336" s="8" t="s">
        <v>544</v>
      </c>
      <c r="C5336" s="28" t="s">
        <v>2366</v>
      </c>
      <c r="D5336" s="29">
        <v>2021</v>
      </c>
      <c r="E5336" s="20"/>
      <c r="F5336" s="8">
        <v>1</v>
      </c>
      <c r="G5336" s="8">
        <v>15</v>
      </c>
      <c r="H5336" s="8">
        <v>39.457999999999998</v>
      </c>
    </row>
    <row r="5337" spans="1:8" s="17" customFormat="1" ht="19.5" hidden="1" customHeight="1" outlineLevel="1" x14ac:dyDescent="0.25">
      <c r="A5337" s="67">
        <v>9192</v>
      </c>
      <c r="B5337" s="8" t="s">
        <v>544</v>
      </c>
      <c r="C5337" s="28" t="s">
        <v>3506</v>
      </c>
      <c r="D5337" s="29">
        <v>2021</v>
      </c>
      <c r="E5337" s="20"/>
      <c r="F5337" s="8">
        <v>1</v>
      </c>
      <c r="G5337" s="8">
        <v>10</v>
      </c>
      <c r="H5337" s="8">
        <v>88.33</v>
      </c>
    </row>
    <row r="5338" spans="1:8" s="17" customFormat="1" ht="19.5" hidden="1" customHeight="1" outlineLevel="1" x14ac:dyDescent="0.25">
      <c r="A5338" s="67">
        <v>9009</v>
      </c>
      <c r="B5338" s="8" t="s">
        <v>544</v>
      </c>
      <c r="C5338" s="28" t="s">
        <v>3507</v>
      </c>
      <c r="D5338" s="29">
        <v>2021</v>
      </c>
      <c r="E5338" s="20"/>
      <c r="F5338" s="8">
        <v>1</v>
      </c>
      <c r="G5338" s="8">
        <v>10</v>
      </c>
      <c r="H5338" s="8">
        <v>79.381</v>
      </c>
    </row>
    <row r="5339" spans="1:8" s="17" customFormat="1" ht="19.5" hidden="1" customHeight="1" outlineLevel="1" x14ac:dyDescent="0.25">
      <c r="A5339" s="67">
        <v>9010</v>
      </c>
      <c r="B5339" s="8" t="s">
        <v>544</v>
      </c>
      <c r="C5339" s="28" t="s">
        <v>3508</v>
      </c>
      <c r="D5339" s="29">
        <v>2021</v>
      </c>
      <c r="E5339" s="20"/>
      <c r="F5339" s="8">
        <v>1</v>
      </c>
      <c r="G5339" s="8">
        <v>15</v>
      </c>
      <c r="H5339" s="8">
        <v>40.468000000000004</v>
      </c>
    </row>
    <row r="5340" spans="1:8" s="17" customFormat="1" ht="19.5" hidden="1" customHeight="1" outlineLevel="1" x14ac:dyDescent="0.25">
      <c r="A5340" s="67">
        <v>9011</v>
      </c>
      <c r="B5340" s="8" t="s">
        <v>544</v>
      </c>
      <c r="C5340" s="28" t="s">
        <v>3509</v>
      </c>
      <c r="D5340" s="29">
        <v>2021</v>
      </c>
      <c r="E5340" s="20"/>
      <c r="F5340" s="8">
        <v>1</v>
      </c>
      <c r="G5340" s="8">
        <v>10</v>
      </c>
      <c r="H5340" s="8">
        <v>37.433999999999997</v>
      </c>
    </row>
    <row r="5341" spans="1:8" s="17" customFormat="1" ht="19.5" hidden="1" customHeight="1" outlineLevel="1" x14ac:dyDescent="0.25">
      <c r="A5341" s="67">
        <v>9196</v>
      </c>
      <c r="B5341" s="8" t="s">
        <v>544</v>
      </c>
      <c r="C5341" s="28" t="s">
        <v>3510</v>
      </c>
      <c r="D5341" s="29">
        <v>2021</v>
      </c>
      <c r="E5341" s="20"/>
      <c r="F5341" s="8">
        <v>1</v>
      </c>
      <c r="G5341" s="8">
        <v>10</v>
      </c>
      <c r="H5341" s="8">
        <v>79.646000000000001</v>
      </c>
    </row>
    <row r="5342" spans="1:8" s="17" customFormat="1" ht="19.5" hidden="1" customHeight="1" outlineLevel="1" x14ac:dyDescent="0.25">
      <c r="A5342" s="67">
        <v>9217</v>
      </c>
      <c r="B5342" s="8" t="s">
        <v>544</v>
      </c>
      <c r="C5342" s="28" t="s">
        <v>3511</v>
      </c>
      <c r="D5342" s="29">
        <v>2021</v>
      </c>
      <c r="E5342" s="20"/>
      <c r="F5342" s="8">
        <v>1</v>
      </c>
      <c r="G5342" s="8">
        <v>15</v>
      </c>
      <c r="H5342" s="8">
        <v>73.805999999999997</v>
      </c>
    </row>
    <row r="5343" spans="1:8" s="17" customFormat="1" ht="19.5" hidden="1" customHeight="1" outlineLevel="1" x14ac:dyDescent="0.25">
      <c r="A5343" s="67">
        <v>9212</v>
      </c>
      <c r="B5343" s="8" t="s">
        <v>544</v>
      </c>
      <c r="C5343" s="28" t="s">
        <v>3512</v>
      </c>
      <c r="D5343" s="29">
        <v>2021</v>
      </c>
      <c r="E5343" s="20"/>
      <c r="F5343" s="8">
        <v>1</v>
      </c>
      <c r="G5343" s="8">
        <v>15</v>
      </c>
      <c r="H5343" s="8">
        <v>73.007999999999996</v>
      </c>
    </row>
    <row r="5344" spans="1:8" s="17" customFormat="1" ht="19.5" hidden="1" customHeight="1" outlineLevel="1" x14ac:dyDescent="0.25">
      <c r="A5344" s="67">
        <v>10287</v>
      </c>
      <c r="B5344" s="8" t="s">
        <v>544</v>
      </c>
      <c r="C5344" s="28" t="s">
        <v>3513</v>
      </c>
      <c r="D5344" s="29">
        <v>2021</v>
      </c>
      <c r="E5344" s="20"/>
      <c r="F5344" s="8">
        <v>1</v>
      </c>
      <c r="G5344" s="8">
        <v>15</v>
      </c>
      <c r="H5344" s="8">
        <v>78.983999999999995</v>
      </c>
    </row>
    <row r="5345" spans="1:8" s="17" customFormat="1" ht="19.5" hidden="1" customHeight="1" outlineLevel="1" x14ac:dyDescent="0.25">
      <c r="A5345" s="67">
        <v>9207</v>
      </c>
      <c r="B5345" s="8" t="s">
        <v>544</v>
      </c>
      <c r="C5345" s="28" t="s">
        <v>3514</v>
      </c>
      <c r="D5345" s="29">
        <v>2021</v>
      </c>
      <c r="E5345" s="20"/>
      <c r="F5345" s="8">
        <v>1</v>
      </c>
      <c r="G5345" s="8">
        <v>15</v>
      </c>
      <c r="H5345" s="8">
        <v>30.968</v>
      </c>
    </row>
    <row r="5346" spans="1:8" s="17" customFormat="1" ht="19.5" hidden="1" customHeight="1" outlineLevel="1" x14ac:dyDescent="0.25">
      <c r="A5346" s="67">
        <v>9199</v>
      </c>
      <c r="B5346" s="8" t="s">
        <v>544</v>
      </c>
      <c r="C5346" s="28" t="s">
        <v>3515</v>
      </c>
      <c r="D5346" s="29">
        <v>2021</v>
      </c>
      <c r="E5346" s="20"/>
      <c r="F5346" s="8">
        <v>1</v>
      </c>
      <c r="G5346" s="8">
        <v>15</v>
      </c>
      <c r="H5346" s="8">
        <v>27.556000000000001</v>
      </c>
    </row>
    <row r="5347" spans="1:8" s="17" customFormat="1" ht="19.5" hidden="1" customHeight="1" outlineLevel="1" x14ac:dyDescent="0.25">
      <c r="A5347" s="67">
        <v>9208</v>
      </c>
      <c r="B5347" s="8" t="s">
        <v>544</v>
      </c>
      <c r="C5347" s="28" t="s">
        <v>3516</v>
      </c>
      <c r="D5347" s="29">
        <v>2021</v>
      </c>
      <c r="E5347" s="20"/>
      <c r="F5347" s="8">
        <v>1</v>
      </c>
      <c r="G5347" s="8">
        <v>15</v>
      </c>
      <c r="H5347" s="8">
        <v>30.588000000000001</v>
      </c>
    </row>
    <row r="5348" spans="1:8" s="17" customFormat="1" ht="19.5" hidden="1" customHeight="1" outlineLevel="1" x14ac:dyDescent="0.25">
      <c r="A5348" s="67">
        <v>9482</v>
      </c>
      <c r="B5348" s="8" t="s">
        <v>544</v>
      </c>
      <c r="C5348" s="28" t="s">
        <v>3517</v>
      </c>
      <c r="D5348" s="29">
        <v>2021</v>
      </c>
      <c r="E5348" s="20"/>
      <c r="F5348" s="8">
        <v>1</v>
      </c>
      <c r="G5348" s="8">
        <v>15</v>
      </c>
      <c r="H5348" s="8">
        <v>52.149000000000001</v>
      </c>
    </row>
    <row r="5349" spans="1:8" s="17" customFormat="1" ht="19.5" hidden="1" customHeight="1" outlineLevel="1" x14ac:dyDescent="0.25">
      <c r="A5349" s="67">
        <v>9474</v>
      </c>
      <c r="B5349" s="8" t="s">
        <v>544</v>
      </c>
      <c r="C5349" s="28" t="s">
        <v>2368</v>
      </c>
      <c r="D5349" s="29">
        <v>2021</v>
      </c>
      <c r="E5349" s="20"/>
      <c r="F5349" s="8">
        <v>1</v>
      </c>
      <c r="G5349" s="8">
        <v>15</v>
      </c>
      <c r="H5349" s="8">
        <v>38.664000000000001</v>
      </c>
    </row>
    <row r="5350" spans="1:8" s="17" customFormat="1" ht="19.5" hidden="1" customHeight="1" outlineLevel="1" x14ac:dyDescent="0.25">
      <c r="A5350" s="67">
        <v>9505</v>
      </c>
      <c r="B5350" s="8" t="s">
        <v>544</v>
      </c>
      <c r="C5350" s="28" t="s">
        <v>2369</v>
      </c>
      <c r="D5350" s="29">
        <v>2021</v>
      </c>
      <c r="E5350" s="20"/>
      <c r="F5350" s="8">
        <v>1</v>
      </c>
      <c r="G5350" s="8">
        <v>15</v>
      </c>
      <c r="H5350" s="8">
        <v>32.808</v>
      </c>
    </row>
    <row r="5351" spans="1:8" s="17" customFormat="1" ht="19.5" hidden="1" customHeight="1" outlineLevel="1" x14ac:dyDescent="0.25">
      <c r="A5351" s="67">
        <v>9460</v>
      </c>
      <c r="B5351" s="8" t="s">
        <v>544</v>
      </c>
      <c r="C5351" s="28" t="s">
        <v>2370</v>
      </c>
      <c r="D5351" s="29">
        <v>2021</v>
      </c>
      <c r="E5351" s="20"/>
      <c r="F5351" s="8">
        <v>1</v>
      </c>
      <c r="G5351" s="8">
        <v>15</v>
      </c>
      <c r="H5351" s="8">
        <v>47.776000000000003</v>
      </c>
    </row>
    <row r="5352" spans="1:8" s="17" customFormat="1" ht="19.5" hidden="1" customHeight="1" outlineLevel="1" x14ac:dyDescent="0.25">
      <c r="A5352" s="20">
        <v>10901</v>
      </c>
      <c r="B5352" s="8" t="s">
        <v>544</v>
      </c>
      <c r="C5352" s="28" t="s">
        <v>2371</v>
      </c>
      <c r="D5352" s="29">
        <v>2021</v>
      </c>
      <c r="E5352" s="20"/>
      <c r="F5352" s="8">
        <v>1</v>
      </c>
      <c r="G5352" s="8">
        <v>15</v>
      </c>
      <c r="H5352" s="8">
        <v>58.378</v>
      </c>
    </row>
    <row r="5353" spans="1:8" s="17" customFormat="1" ht="19.5" hidden="1" customHeight="1" outlineLevel="1" x14ac:dyDescent="0.25">
      <c r="A5353" s="67">
        <v>9469</v>
      </c>
      <c r="B5353" s="8" t="s">
        <v>544</v>
      </c>
      <c r="C5353" s="28" t="s">
        <v>2372</v>
      </c>
      <c r="D5353" s="29">
        <v>2021</v>
      </c>
      <c r="E5353" s="20"/>
      <c r="F5353" s="8">
        <v>1</v>
      </c>
      <c r="G5353" s="8">
        <v>15</v>
      </c>
      <c r="H5353" s="8">
        <v>43.146000000000001</v>
      </c>
    </row>
    <row r="5354" spans="1:8" s="17" customFormat="1" ht="19.5" hidden="1" customHeight="1" outlineLevel="1" x14ac:dyDescent="0.25">
      <c r="A5354" s="67">
        <v>9459</v>
      </c>
      <c r="B5354" s="8" t="s">
        <v>544</v>
      </c>
      <c r="C5354" s="28" t="s">
        <v>2373</v>
      </c>
      <c r="D5354" s="29">
        <v>2021</v>
      </c>
      <c r="E5354" s="20"/>
      <c r="F5354" s="8">
        <v>1</v>
      </c>
      <c r="G5354" s="8">
        <v>15</v>
      </c>
      <c r="H5354" s="8">
        <v>51.817</v>
      </c>
    </row>
    <row r="5355" spans="1:8" s="17" customFormat="1" ht="19.5" hidden="1" customHeight="1" outlineLevel="1" x14ac:dyDescent="0.25">
      <c r="A5355" s="67">
        <v>10297</v>
      </c>
      <c r="B5355" s="8" t="s">
        <v>544</v>
      </c>
      <c r="C5355" s="28" t="s">
        <v>3518</v>
      </c>
      <c r="D5355" s="29">
        <v>2021</v>
      </c>
      <c r="E5355" s="20"/>
      <c r="F5355" s="8">
        <v>1</v>
      </c>
      <c r="G5355" s="8">
        <v>15</v>
      </c>
      <c r="H5355" s="8">
        <v>37.134999999999998</v>
      </c>
    </row>
    <row r="5356" spans="1:8" s="17" customFormat="1" ht="19.5" hidden="1" customHeight="1" outlineLevel="1" x14ac:dyDescent="0.25">
      <c r="A5356" s="67">
        <v>10295</v>
      </c>
      <c r="B5356" s="8" t="s">
        <v>544</v>
      </c>
      <c r="C5356" s="28" t="s">
        <v>3519</v>
      </c>
      <c r="D5356" s="29">
        <v>2021</v>
      </c>
      <c r="E5356" s="20"/>
      <c r="F5356" s="8">
        <v>1</v>
      </c>
      <c r="G5356" s="8">
        <v>15</v>
      </c>
      <c r="H5356" s="8">
        <v>39.101999999999997</v>
      </c>
    </row>
    <row r="5357" spans="1:8" s="17" customFormat="1" ht="19.5" hidden="1" customHeight="1" outlineLevel="1" x14ac:dyDescent="0.25">
      <c r="A5357" s="66">
        <v>2201</v>
      </c>
      <c r="B5357" s="8" t="s">
        <v>544</v>
      </c>
      <c r="C5357" s="28" t="s">
        <v>3520</v>
      </c>
      <c r="D5357" s="29">
        <v>2021</v>
      </c>
      <c r="E5357" s="20"/>
      <c r="F5357" s="8">
        <v>1</v>
      </c>
      <c r="G5357" s="8">
        <v>15</v>
      </c>
      <c r="H5357" s="8">
        <v>36.616</v>
      </c>
    </row>
    <row r="5358" spans="1:8" s="17" customFormat="1" ht="19.5" hidden="1" customHeight="1" outlineLevel="1" x14ac:dyDescent="0.25">
      <c r="A5358" s="67">
        <v>10302</v>
      </c>
      <c r="B5358" s="8" t="s">
        <v>544</v>
      </c>
      <c r="C5358" s="28" t="s">
        <v>3521</v>
      </c>
      <c r="D5358" s="29">
        <v>2021</v>
      </c>
      <c r="E5358" s="20"/>
      <c r="F5358" s="8">
        <v>1</v>
      </c>
      <c r="G5358" s="8">
        <v>15</v>
      </c>
      <c r="H5358" s="8">
        <v>87.177000000000007</v>
      </c>
    </row>
    <row r="5359" spans="1:8" s="17" customFormat="1" ht="19.5" hidden="1" customHeight="1" outlineLevel="1" x14ac:dyDescent="0.25">
      <c r="A5359" s="67">
        <v>10296</v>
      </c>
      <c r="B5359" s="8" t="s">
        <v>544</v>
      </c>
      <c r="C5359" s="28" t="s">
        <v>3522</v>
      </c>
      <c r="D5359" s="29">
        <v>2021</v>
      </c>
      <c r="E5359" s="20"/>
      <c r="F5359" s="8">
        <v>1</v>
      </c>
      <c r="G5359" s="8">
        <v>8</v>
      </c>
      <c r="H5359" s="8">
        <v>36.984000000000002</v>
      </c>
    </row>
    <row r="5360" spans="1:8" s="17" customFormat="1" ht="19.5" hidden="1" customHeight="1" outlineLevel="1" x14ac:dyDescent="0.25">
      <c r="A5360" s="67">
        <v>10279</v>
      </c>
      <c r="B5360" s="8" t="s">
        <v>544</v>
      </c>
      <c r="C5360" s="28" t="s">
        <v>3523</v>
      </c>
      <c r="D5360" s="29">
        <v>2021</v>
      </c>
      <c r="E5360" s="20"/>
      <c r="F5360" s="8">
        <v>1</v>
      </c>
      <c r="G5360" s="8">
        <v>15</v>
      </c>
      <c r="H5360" s="8">
        <v>34.131</v>
      </c>
    </row>
    <row r="5361" spans="1:8" s="17" customFormat="1" ht="19.5" hidden="1" customHeight="1" outlineLevel="1" x14ac:dyDescent="0.25">
      <c r="A5361" s="67">
        <v>10286</v>
      </c>
      <c r="B5361" s="8" t="s">
        <v>544</v>
      </c>
      <c r="C5361" s="28" t="s">
        <v>3524</v>
      </c>
      <c r="D5361" s="29">
        <v>2021</v>
      </c>
      <c r="E5361" s="20"/>
      <c r="F5361" s="8">
        <v>1</v>
      </c>
      <c r="G5361" s="8">
        <v>15</v>
      </c>
      <c r="H5361" s="8">
        <v>38.25</v>
      </c>
    </row>
    <row r="5362" spans="1:8" s="17" customFormat="1" ht="19.5" hidden="1" customHeight="1" outlineLevel="1" x14ac:dyDescent="0.25">
      <c r="A5362" s="67">
        <v>10293</v>
      </c>
      <c r="B5362" s="8" t="s">
        <v>544</v>
      </c>
      <c r="C5362" s="28" t="s">
        <v>3525</v>
      </c>
      <c r="D5362" s="29">
        <v>2021</v>
      </c>
      <c r="E5362" s="20"/>
      <c r="F5362" s="8">
        <v>1</v>
      </c>
      <c r="G5362" s="8">
        <v>15</v>
      </c>
      <c r="H5362" s="8">
        <v>38.798999999999999</v>
      </c>
    </row>
    <row r="5363" spans="1:8" s="17" customFormat="1" ht="19.5" hidden="1" customHeight="1" outlineLevel="1" x14ac:dyDescent="0.25">
      <c r="A5363" s="66">
        <v>2202</v>
      </c>
      <c r="B5363" s="8" t="s">
        <v>544</v>
      </c>
      <c r="C5363" s="28" t="s">
        <v>3526</v>
      </c>
      <c r="D5363" s="29">
        <v>2021</v>
      </c>
      <c r="E5363" s="20"/>
      <c r="F5363" s="8">
        <v>1</v>
      </c>
      <c r="G5363" s="8">
        <v>15</v>
      </c>
      <c r="H5363" s="8">
        <v>35.073</v>
      </c>
    </row>
    <row r="5364" spans="1:8" s="17" customFormat="1" ht="19.5" hidden="1" customHeight="1" outlineLevel="1" x14ac:dyDescent="0.25">
      <c r="A5364" s="67">
        <v>10294</v>
      </c>
      <c r="B5364" s="8" t="s">
        <v>544</v>
      </c>
      <c r="C5364" s="28" t="s">
        <v>3527</v>
      </c>
      <c r="D5364" s="29">
        <v>2021</v>
      </c>
      <c r="E5364" s="20"/>
      <c r="F5364" s="8">
        <v>1</v>
      </c>
      <c r="G5364" s="8">
        <v>15</v>
      </c>
      <c r="H5364" s="8">
        <v>39.423999999999999</v>
      </c>
    </row>
    <row r="5365" spans="1:8" s="17" customFormat="1" ht="19.5" hidden="1" customHeight="1" outlineLevel="1" x14ac:dyDescent="0.25">
      <c r="A5365" s="67">
        <v>10284</v>
      </c>
      <c r="B5365" s="8" t="s">
        <v>544</v>
      </c>
      <c r="C5365" s="28" t="s">
        <v>3528</v>
      </c>
      <c r="D5365" s="29">
        <v>2021</v>
      </c>
      <c r="E5365" s="20"/>
      <c r="F5365" s="8">
        <v>1</v>
      </c>
      <c r="G5365" s="8">
        <v>10</v>
      </c>
      <c r="H5365" s="8">
        <v>36.322000000000003</v>
      </c>
    </row>
    <row r="5366" spans="1:8" s="17" customFormat="1" ht="19.5" hidden="1" customHeight="1" outlineLevel="1" x14ac:dyDescent="0.25">
      <c r="A5366" s="67">
        <v>10281</v>
      </c>
      <c r="B5366" s="8" t="s">
        <v>544</v>
      </c>
      <c r="C5366" s="28" t="s">
        <v>3529</v>
      </c>
      <c r="D5366" s="29">
        <v>2021</v>
      </c>
      <c r="E5366" s="20"/>
      <c r="F5366" s="8">
        <v>1</v>
      </c>
      <c r="G5366" s="8">
        <v>15</v>
      </c>
      <c r="H5366" s="8">
        <v>44.668999999999997</v>
      </c>
    </row>
    <row r="5367" spans="1:8" s="17" customFormat="1" ht="19.5" hidden="1" customHeight="1" outlineLevel="1" x14ac:dyDescent="0.25">
      <c r="A5367" s="67">
        <v>10292</v>
      </c>
      <c r="B5367" s="8" t="s">
        <v>544</v>
      </c>
      <c r="C5367" s="28" t="s">
        <v>3530</v>
      </c>
      <c r="D5367" s="29">
        <v>2021</v>
      </c>
      <c r="E5367" s="20"/>
      <c r="F5367" s="8">
        <v>1</v>
      </c>
      <c r="G5367" s="8">
        <v>15</v>
      </c>
      <c r="H5367" s="8">
        <v>37.902999999999999</v>
      </c>
    </row>
    <row r="5368" spans="1:8" s="17" customFormat="1" ht="19.5" hidden="1" customHeight="1" outlineLevel="1" x14ac:dyDescent="0.25">
      <c r="A5368" s="67">
        <v>10304</v>
      </c>
      <c r="B5368" s="8" t="s">
        <v>544</v>
      </c>
      <c r="C5368" s="28" t="s">
        <v>3531</v>
      </c>
      <c r="D5368" s="29">
        <v>2021</v>
      </c>
      <c r="E5368" s="20"/>
      <c r="F5368" s="8">
        <v>1</v>
      </c>
      <c r="G5368" s="8">
        <v>15</v>
      </c>
      <c r="H5368" s="8">
        <v>28.288</v>
      </c>
    </row>
    <row r="5369" spans="1:8" s="17" customFormat="1" ht="19.5" hidden="1" customHeight="1" outlineLevel="1" x14ac:dyDescent="0.25">
      <c r="A5369" s="67">
        <v>9497</v>
      </c>
      <c r="B5369" s="8" t="s">
        <v>544</v>
      </c>
      <c r="C5369" s="28" t="s">
        <v>2374</v>
      </c>
      <c r="D5369" s="29">
        <v>2021</v>
      </c>
      <c r="E5369" s="20"/>
      <c r="F5369" s="8">
        <v>3</v>
      </c>
      <c r="G5369" s="8">
        <v>45</v>
      </c>
      <c r="H5369" s="8">
        <v>107.339</v>
      </c>
    </row>
    <row r="5370" spans="1:8" s="17" customFormat="1" ht="19.5" hidden="1" customHeight="1" outlineLevel="1" x14ac:dyDescent="0.25">
      <c r="A5370" s="67">
        <v>9510</v>
      </c>
      <c r="B5370" s="8" t="s">
        <v>544</v>
      </c>
      <c r="C5370" s="28" t="s">
        <v>3532</v>
      </c>
      <c r="D5370" s="29">
        <v>2021</v>
      </c>
      <c r="E5370" s="20"/>
      <c r="F5370" s="8">
        <v>1</v>
      </c>
      <c r="G5370" s="8">
        <v>100</v>
      </c>
      <c r="H5370" s="8">
        <v>66.305000000000007</v>
      </c>
    </row>
    <row r="5371" spans="1:8" s="17" customFormat="1" ht="19.5" hidden="1" customHeight="1" outlineLevel="1" x14ac:dyDescent="0.25">
      <c r="A5371" s="67">
        <v>10289</v>
      </c>
      <c r="B5371" s="8" t="s">
        <v>544</v>
      </c>
      <c r="C5371" s="28" t="s">
        <v>3533</v>
      </c>
      <c r="D5371" s="29">
        <v>2021</v>
      </c>
      <c r="E5371" s="20"/>
      <c r="F5371" s="8">
        <v>1</v>
      </c>
      <c r="G5371" s="8">
        <v>15</v>
      </c>
      <c r="H5371" s="8">
        <v>32.630000000000003</v>
      </c>
    </row>
    <row r="5372" spans="1:8" s="17" customFormat="1" ht="19.5" hidden="1" customHeight="1" outlineLevel="1" x14ac:dyDescent="0.25">
      <c r="A5372" s="67">
        <v>10291</v>
      </c>
      <c r="B5372" s="8" t="s">
        <v>544</v>
      </c>
      <c r="C5372" s="28" t="s">
        <v>3534</v>
      </c>
      <c r="D5372" s="29">
        <v>2021</v>
      </c>
      <c r="E5372" s="20"/>
      <c r="F5372" s="8">
        <v>1</v>
      </c>
      <c r="G5372" s="8">
        <v>10</v>
      </c>
      <c r="H5372" s="8">
        <v>30.379000000000001</v>
      </c>
    </row>
    <row r="5373" spans="1:8" s="17" customFormat="1" ht="19.5" hidden="1" customHeight="1" outlineLevel="1" x14ac:dyDescent="0.25">
      <c r="A5373" s="67">
        <v>10282</v>
      </c>
      <c r="B5373" s="8" t="s">
        <v>544</v>
      </c>
      <c r="C5373" s="28" t="s">
        <v>3535</v>
      </c>
      <c r="D5373" s="29">
        <v>2021</v>
      </c>
      <c r="E5373" s="20"/>
      <c r="F5373" s="8">
        <v>1</v>
      </c>
      <c r="G5373" s="8">
        <v>15</v>
      </c>
      <c r="H5373" s="8">
        <v>33.923000000000002</v>
      </c>
    </row>
    <row r="5374" spans="1:8" s="17" customFormat="1" ht="19.5" hidden="1" customHeight="1" outlineLevel="1" x14ac:dyDescent="0.25">
      <c r="A5374" s="67">
        <v>10290</v>
      </c>
      <c r="B5374" s="8" t="s">
        <v>544</v>
      </c>
      <c r="C5374" s="28" t="s">
        <v>3536</v>
      </c>
      <c r="D5374" s="29">
        <v>2021</v>
      </c>
      <c r="E5374" s="20"/>
      <c r="F5374" s="8">
        <v>1</v>
      </c>
      <c r="G5374" s="8">
        <v>15</v>
      </c>
      <c r="H5374" s="8">
        <v>33.847999999999999</v>
      </c>
    </row>
    <row r="5375" spans="1:8" s="17" customFormat="1" ht="19.5" hidden="1" customHeight="1" outlineLevel="1" x14ac:dyDescent="0.25">
      <c r="A5375" s="67">
        <v>10299</v>
      </c>
      <c r="B5375" s="8" t="s">
        <v>544</v>
      </c>
      <c r="C5375" s="28" t="s">
        <v>3537</v>
      </c>
      <c r="D5375" s="29">
        <v>2021</v>
      </c>
      <c r="E5375" s="20"/>
      <c r="F5375" s="8">
        <v>1</v>
      </c>
      <c r="G5375" s="8">
        <v>15</v>
      </c>
      <c r="H5375" s="8">
        <v>31.143000000000001</v>
      </c>
    </row>
    <row r="5376" spans="1:8" s="17" customFormat="1" ht="19.5" hidden="1" customHeight="1" outlineLevel="1" x14ac:dyDescent="0.25">
      <c r="A5376" s="67">
        <v>10298</v>
      </c>
      <c r="B5376" s="8" t="s">
        <v>544</v>
      </c>
      <c r="C5376" s="28" t="s">
        <v>3538</v>
      </c>
      <c r="D5376" s="29">
        <v>2021</v>
      </c>
      <c r="E5376" s="20"/>
      <c r="F5376" s="8">
        <v>1</v>
      </c>
      <c r="G5376" s="8">
        <v>15</v>
      </c>
      <c r="H5376" s="8">
        <v>29.890999999999998</v>
      </c>
    </row>
    <row r="5377" spans="1:8" s="17" customFormat="1" ht="19.5" hidden="1" customHeight="1" outlineLevel="1" x14ac:dyDescent="0.25">
      <c r="A5377" s="67">
        <v>10305</v>
      </c>
      <c r="B5377" s="8" t="s">
        <v>544</v>
      </c>
      <c r="C5377" s="28" t="s">
        <v>3539</v>
      </c>
      <c r="D5377" s="29">
        <v>2021</v>
      </c>
      <c r="E5377" s="20"/>
      <c r="F5377" s="8">
        <v>1</v>
      </c>
      <c r="G5377" s="8">
        <v>15</v>
      </c>
      <c r="H5377" s="8">
        <v>32.515999999999998</v>
      </c>
    </row>
    <row r="5378" spans="1:8" s="17" customFormat="1" ht="19.5" hidden="1" customHeight="1" outlineLevel="1" x14ac:dyDescent="0.25">
      <c r="A5378" s="67">
        <v>10303</v>
      </c>
      <c r="B5378" s="8" t="s">
        <v>544</v>
      </c>
      <c r="C5378" s="28" t="s">
        <v>3540</v>
      </c>
      <c r="D5378" s="29">
        <v>2021</v>
      </c>
      <c r="E5378" s="20"/>
      <c r="F5378" s="8">
        <v>1</v>
      </c>
      <c r="G5378" s="8">
        <v>15</v>
      </c>
      <c r="H5378" s="8">
        <v>32.505000000000003</v>
      </c>
    </row>
    <row r="5379" spans="1:8" s="17" customFormat="1" ht="19.5" hidden="1" customHeight="1" outlineLevel="1" x14ac:dyDescent="0.25">
      <c r="A5379" s="67">
        <v>10285</v>
      </c>
      <c r="B5379" s="8" t="s">
        <v>544</v>
      </c>
      <c r="C5379" s="28" t="s">
        <v>3541</v>
      </c>
      <c r="D5379" s="29">
        <v>2021</v>
      </c>
      <c r="E5379" s="20"/>
      <c r="F5379" s="8">
        <v>1</v>
      </c>
      <c r="G5379" s="8">
        <v>15</v>
      </c>
      <c r="H5379" s="8">
        <v>35.957000000000001</v>
      </c>
    </row>
    <row r="5380" spans="1:8" s="17" customFormat="1" ht="19.5" hidden="1" customHeight="1" outlineLevel="1" x14ac:dyDescent="0.25">
      <c r="A5380" s="67">
        <v>10307</v>
      </c>
      <c r="B5380" s="8" t="s">
        <v>544</v>
      </c>
      <c r="C5380" s="28" t="s">
        <v>3542</v>
      </c>
      <c r="D5380" s="29">
        <v>2021</v>
      </c>
      <c r="E5380" s="20"/>
      <c r="F5380" s="8">
        <v>1</v>
      </c>
      <c r="G5380" s="8">
        <v>3.12</v>
      </c>
      <c r="H5380" s="8">
        <v>24.797999999999998</v>
      </c>
    </row>
    <row r="5381" spans="1:8" s="17" customFormat="1" ht="19.5" hidden="1" customHeight="1" outlineLevel="1" x14ac:dyDescent="0.25">
      <c r="A5381" s="67">
        <v>9501</v>
      </c>
      <c r="B5381" s="8" t="s">
        <v>544</v>
      </c>
      <c r="C5381" s="28" t="s">
        <v>2830</v>
      </c>
      <c r="D5381" s="29">
        <v>2021</v>
      </c>
      <c r="E5381" s="20"/>
      <c r="F5381" s="8">
        <v>3</v>
      </c>
      <c r="G5381" s="8">
        <v>115</v>
      </c>
      <c r="H5381" s="8">
        <v>72.733000000000004</v>
      </c>
    </row>
    <row r="5382" spans="1:8" s="17" customFormat="1" ht="19.5" hidden="1" customHeight="1" outlineLevel="1" x14ac:dyDescent="0.25">
      <c r="A5382" s="67">
        <v>9481</v>
      </c>
      <c r="B5382" s="8" t="s">
        <v>544</v>
      </c>
      <c r="C5382" s="28" t="s">
        <v>3543</v>
      </c>
      <c r="D5382" s="29">
        <v>2021</v>
      </c>
      <c r="E5382" s="20"/>
      <c r="F5382" s="8">
        <v>1</v>
      </c>
      <c r="G5382" s="8">
        <v>7.5</v>
      </c>
      <c r="H5382" s="8">
        <v>54.896999999999998</v>
      </c>
    </row>
    <row r="5383" spans="1:8" s="17" customFormat="1" ht="19.5" hidden="1" customHeight="1" outlineLevel="1" x14ac:dyDescent="0.25">
      <c r="A5383" s="67">
        <v>10283</v>
      </c>
      <c r="B5383" s="8" t="s">
        <v>544</v>
      </c>
      <c r="C5383" s="28" t="s">
        <v>3544</v>
      </c>
      <c r="D5383" s="29">
        <v>2021</v>
      </c>
      <c r="E5383" s="20"/>
      <c r="F5383" s="8">
        <v>1</v>
      </c>
      <c r="G5383" s="8">
        <v>15</v>
      </c>
      <c r="H5383" s="8">
        <v>31.998000000000001</v>
      </c>
    </row>
    <row r="5384" spans="1:8" s="17" customFormat="1" ht="19.5" hidden="1" customHeight="1" outlineLevel="1" x14ac:dyDescent="0.25">
      <c r="A5384" s="67">
        <v>9466</v>
      </c>
      <c r="B5384" s="8" t="s">
        <v>544</v>
      </c>
      <c r="C5384" s="28" t="s">
        <v>3545</v>
      </c>
      <c r="D5384" s="29">
        <v>2021</v>
      </c>
      <c r="E5384" s="20"/>
      <c r="F5384" s="8">
        <v>1</v>
      </c>
      <c r="G5384" s="8">
        <v>15</v>
      </c>
      <c r="H5384" s="8">
        <v>53.488</v>
      </c>
    </row>
    <row r="5385" spans="1:8" s="17" customFormat="1" ht="19.5" hidden="1" customHeight="1" outlineLevel="1" x14ac:dyDescent="0.25">
      <c r="A5385" s="67">
        <v>9503</v>
      </c>
      <c r="B5385" s="8" t="s">
        <v>544</v>
      </c>
      <c r="C5385" s="28" t="s">
        <v>2378</v>
      </c>
      <c r="D5385" s="29">
        <v>2021</v>
      </c>
      <c r="E5385" s="20"/>
      <c r="F5385" s="8">
        <v>1</v>
      </c>
      <c r="G5385" s="8">
        <v>100</v>
      </c>
      <c r="H5385" s="8">
        <v>52.945</v>
      </c>
    </row>
    <row r="5386" spans="1:8" s="17" customFormat="1" ht="19.5" hidden="1" customHeight="1" outlineLevel="1" x14ac:dyDescent="0.25">
      <c r="A5386" s="67">
        <v>10280</v>
      </c>
      <c r="B5386" s="8" t="s">
        <v>544</v>
      </c>
      <c r="C5386" s="28" t="s">
        <v>3546</v>
      </c>
      <c r="D5386" s="29">
        <v>2021</v>
      </c>
      <c r="E5386" s="20"/>
      <c r="F5386" s="8">
        <v>1</v>
      </c>
      <c r="G5386" s="8">
        <v>15</v>
      </c>
      <c r="H5386" s="8">
        <v>32.570999999999998</v>
      </c>
    </row>
    <row r="5387" spans="1:8" s="17" customFormat="1" ht="19.5" hidden="1" customHeight="1" outlineLevel="1" x14ac:dyDescent="0.25">
      <c r="A5387" s="67">
        <v>10277</v>
      </c>
      <c r="B5387" s="8" t="s">
        <v>544</v>
      </c>
      <c r="C5387" s="28" t="s">
        <v>3547</v>
      </c>
      <c r="D5387" s="29">
        <v>2021</v>
      </c>
      <c r="E5387" s="20"/>
      <c r="F5387" s="8">
        <v>1</v>
      </c>
      <c r="G5387" s="8">
        <v>15</v>
      </c>
      <c r="H5387" s="8">
        <v>34.75</v>
      </c>
    </row>
    <row r="5388" spans="1:8" s="17" customFormat="1" ht="19.5" hidden="1" customHeight="1" outlineLevel="1" x14ac:dyDescent="0.25">
      <c r="A5388" s="67">
        <v>10301</v>
      </c>
      <c r="B5388" s="8" t="s">
        <v>544</v>
      </c>
      <c r="C5388" s="28" t="s">
        <v>3548</v>
      </c>
      <c r="D5388" s="29">
        <v>2021</v>
      </c>
      <c r="E5388" s="20"/>
      <c r="F5388" s="8">
        <v>1</v>
      </c>
      <c r="G5388" s="8">
        <v>15</v>
      </c>
      <c r="H5388" s="8">
        <v>35.503999999999998</v>
      </c>
    </row>
    <row r="5389" spans="1:8" s="17" customFormat="1" ht="19.5" hidden="1" customHeight="1" outlineLevel="1" x14ac:dyDescent="0.25">
      <c r="A5389" s="67">
        <v>9502</v>
      </c>
      <c r="B5389" s="8" t="s">
        <v>544</v>
      </c>
      <c r="C5389" s="28" t="s">
        <v>2380</v>
      </c>
      <c r="D5389" s="29">
        <v>2021</v>
      </c>
      <c r="E5389" s="20"/>
      <c r="F5389" s="8">
        <v>1</v>
      </c>
      <c r="G5389" s="8">
        <v>15</v>
      </c>
      <c r="H5389" s="8">
        <v>102.81</v>
      </c>
    </row>
    <row r="5390" spans="1:8" s="17" customFormat="1" ht="19.5" hidden="1" customHeight="1" outlineLevel="1" x14ac:dyDescent="0.25">
      <c r="A5390" s="67">
        <v>9495</v>
      </c>
      <c r="B5390" s="8" t="s">
        <v>544</v>
      </c>
      <c r="C5390" s="28" t="s">
        <v>2381</v>
      </c>
      <c r="D5390" s="29">
        <v>2021</v>
      </c>
      <c r="E5390" s="20"/>
      <c r="F5390" s="8">
        <v>1</v>
      </c>
      <c r="G5390" s="8">
        <v>15</v>
      </c>
      <c r="H5390" s="8">
        <v>165.33600000000001</v>
      </c>
    </row>
    <row r="5391" spans="1:8" s="17" customFormat="1" ht="19.5" hidden="1" customHeight="1" outlineLevel="1" x14ac:dyDescent="0.25">
      <c r="A5391" s="67">
        <v>9103</v>
      </c>
      <c r="B5391" s="8" t="s">
        <v>544</v>
      </c>
      <c r="C5391" s="28" t="s">
        <v>3549</v>
      </c>
      <c r="D5391" s="29">
        <v>2021</v>
      </c>
      <c r="E5391" s="20"/>
      <c r="F5391" s="8">
        <v>1</v>
      </c>
      <c r="G5391" s="8">
        <v>15</v>
      </c>
      <c r="H5391" s="8">
        <v>32.177</v>
      </c>
    </row>
    <row r="5392" spans="1:8" s="17" customFormat="1" ht="19.5" hidden="1" customHeight="1" outlineLevel="1" x14ac:dyDescent="0.25">
      <c r="A5392" s="67">
        <v>9499</v>
      </c>
      <c r="B5392" s="8" t="s">
        <v>544</v>
      </c>
      <c r="C5392" s="28" t="s">
        <v>2382</v>
      </c>
      <c r="D5392" s="29">
        <v>2021</v>
      </c>
      <c r="E5392" s="20"/>
      <c r="F5392" s="8">
        <v>1</v>
      </c>
      <c r="G5392" s="8">
        <v>15</v>
      </c>
      <c r="H5392" s="8">
        <v>59.594000000000001</v>
      </c>
    </row>
    <row r="5393" spans="1:8" s="17" customFormat="1" ht="19.5" hidden="1" customHeight="1" outlineLevel="1" x14ac:dyDescent="0.25">
      <c r="A5393" s="67">
        <v>9102</v>
      </c>
      <c r="B5393" s="8" t="s">
        <v>544</v>
      </c>
      <c r="C5393" s="28" t="s">
        <v>3550</v>
      </c>
      <c r="D5393" s="29">
        <v>2021</v>
      </c>
      <c r="E5393" s="20"/>
      <c r="F5393" s="8">
        <v>1</v>
      </c>
      <c r="G5393" s="8">
        <v>15</v>
      </c>
      <c r="H5393" s="8">
        <v>38.570999999999998</v>
      </c>
    </row>
    <row r="5394" spans="1:8" s="17" customFormat="1" ht="19.5" hidden="1" customHeight="1" outlineLevel="1" x14ac:dyDescent="0.25">
      <c r="A5394" s="67">
        <v>9500</v>
      </c>
      <c r="B5394" s="8" t="s">
        <v>544</v>
      </c>
      <c r="C5394" s="28" t="s">
        <v>2383</v>
      </c>
      <c r="D5394" s="29">
        <v>2021</v>
      </c>
      <c r="E5394" s="20"/>
      <c r="F5394" s="8">
        <v>1</v>
      </c>
      <c r="G5394" s="8">
        <v>15</v>
      </c>
      <c r="H5394" s="8">
        <v>49.920999999999999</v>
      </c>
    </row>
    <row r="5395" spans="1:8" s="17" customFormat="1" ht="19.5" hidden="1" customHeight="1" outlineLevel="1" x14ac:dyDescent="0.25">
      <c r="A5395" s="67">
        <v>9478</v>
      </c>
      <c r="B5395" s="8" t="s">
        <v>544</v>
      </c>
      <c r="C5395" s="28" t="s">
        <v>2384</v>
      </c>
      <c r="D5395" s="29">
        <v>2021</v>
      </c>
      <c r="E5395" s="20"/>
      <c r="F5395" s="8">
        <v>1</v>
      </c>
      <c r="G5395" s="8">
        <v>15</v>
      </c>
      <c r="H5395" s="8">
        <v>89.468999999999994</v>
      </c>
    </row>
    <row r="5396" spans="1:8" s="17" customFormat="1" ht="19.5" hidden="1" customHeight="1" outlineLevel="1" x14ac:dyDescent="0.25">
      <c r="A5396" s="67">
        <v>10288</v>
      </c>
      <c r="B5396" s="8" t="s">
        <v>544</v>
      </c>
      <c r="C5396" s="28" t="s">
        <v>3551</v>
      </c>
      <c r="D5396" s="29">
        <v>2021</v>
      </c>
      <c r="E5396" s="20"/>
      <c r="F5396" s="8">
        <v>1</v>
      </c>
      <c r="G5396" s="8">
        <v>15</v>
      </c>
      <c r="H5396" s="8">
        <v>27.81</v>
      </c>
    </row>
    <row r="5397" spans="1:8" s="17" customFormat="1" ht="19.5" hidden="1" customHeight="1" outlineLevel="1" x14ac:dyDescent="0.25">
      <c r="A5397" s="67">
        <v>10300</v>
      </c>
      <c r="B5397" s="8" t="s">
        <v>544</v>
      </c>
      <c r="C5397" s="28" t="s">
        <v>3552</v>
      </c>
      <c r="D5397" s="29">
        <v>2021</v>
      </c>
      <c r="E5397" s="20"/>
      <c r="F5397" s="8">
        <v>1</v>
      </c>
      <c r="G5397" s="8">
        <v>10</v>
      </c>
      <c r="H5397" s="8">
        <v>31.899000000000001</v>
      </c>
    </row>
    <row r="5398" spans="1:8" s="17" customFormat="1" ht="19.5" hidden="1" customHeight="1" outlineLevel="1" x14ac:dyDescent="0.25">
      <c r="A5398" s="66">
        <v>2204</v>
      </c>
      <c r="B5398" s="8" t="s">
        <v>544</v>
      </c>
      <c r="C5398" s="28" t="s">
        <v>3553</v>
      </c>
      <c r="D5398" s="29">
        <v>2021</v>
      </c>
      <c r="E5398" s="20"/>
      <c r="F5398" s="8">
        <v>1</v>
      </c>
      <c r="G5398" s="8">
        <v>15</v>
      </c>
      <c r="H5398" s="8">
        <v>30.672999999999998</v>
      </c>
    </row>
    <row r="5399" spans="1:8" s="17" customFormat="1" ht="19.5" hidden="1" customHeight="1" outlineLevel="1" x14ac:dyDescent="0.25">
      <c r="A5399" s="67">
        <v>10306</v>
      </c>
      <c r="B5399" s="8" t="s">
        <v>544</v>
      </c>
      <c r="C5399" s="28" t="s">
        <v>3554</v>
      </c>
      <c r="D5399" s="29">
        <v>2021</v>
      </c>
      <c r="E5399" s="20"/>
      <c r="F5399" s="8">
        <v>1</v>
      </c>
      <c r="G5399" s="8">
        <v>15</v>
      </c>
      <c r="H5399" s="8">
        <v>30.878</v>
      </c>
    </row>
    <row r="5400" spans="1:8" s="17" customFormat="1" ht="19.5" hidden="1" customHeight="1" outlineLevel="1" x14ac:dyDescent="0.25">
      <c r="A5400" s="67">
        <v>10278</v>
      </c>
      <c r="B5400" s="8" t="s">
        <v>544</v>
      </c>
      <c r="C5400" s="28" t="s">
        <v>3555</v>
      </c>
      <c r="D5400" s="29">
        <v>2021</v>
      </c>
      <c r="E5400" s="20"/>
      <c r="F5400" s="8">
        <v>1</v>
      </c>
      <c r="G5400" s="8">
        <v>15</v>
      </c>
      <c r="H5400" s="8">
        <v>34.567999999999998</v>
      </c>
    </row>
    <row r="5401" spans="1:8" s="17" customFormat="1" ht="19.5" hidden="1" customHeight="1" outlineLevel="1" x14ac:dyDescent="0.25">
      <c r="A5401" s="66">
        <v>362</v>
      </c>
      <c r="B5401" s="8" t="s">
        <v>544</v>
      </c>
      <c r="C5401" s="28" t="s">
        <v>2387</v>
      </c>
      <c r="D5401" s="29">
        <v>2021</v>
      </c>
      <c r="E5401" s="20"/>
      <c r="F5401" s="8">
        <v>1</v>
      </c>
      <c r="G5401" s="8">
        <v>15</v>
      </c>
      <c r="H5401" s="8">
        <v>38</v>
      </c>
    </row>
    <row r="5402" spans="1:8" s="17" customFormat="1" ht="19.5" hidden="1" customHeight="1" outlineLevel="1" x14ac:dyDescent="0.25">
      <c r="A5402" s="67">
        <v>9433</v>
      </c>
      <c r="B5402" s="8" t="s">
        <v>544</v>
      </c>
      <c r="C5402" s="28" t="s">
        <v>2388</v>
      </c>
      <c r="D5402" s="29">
        <v>2021</v>
      </c>
      <c r="E5402" s="20"/>
      <c r="F5402" s="8">
        <v>1</v>
      </c>
      <c r="G5402" s="8">
        <v>15</v>
      </c>
      <c r="H5402" s="8">
        <v>25</v>
      </c>
    </row>
    <row r="5403" spans="1:8" s="17" customFormat="1" ht="19.5" hidden="1" customHeight="1" outlineLevel="1" x14ac:dyDescent="0.25">
      <c r="A5403" s="67">
        <v>9321</v>
      </c>
      <c r="B5403" s="8" t="s">
        <v>544</v>
      </c>
      <c r="C5403" s="28" t="s">
        <v>2389</v>
      </c>
      <c r="D5403" s="29">
        <v>2021</v>
      </c>
      <c r="E5403" s="20"/>
      <c r="F5403" s="8">
        <v>1</v>
      </c>
      <c r="G5403" s="8">
        <v>15</v>
      </c>
      <c r="H5403" s="8">
        <v>30</v>
      </c>
    </row>
    <row r="5404" spans="1:8" s="17" customFormat="1" ht="19.5" hidden="1" customHeight="1" outlineLevel="1" x14ac:dyDescent="0.25">
      <c r="A5404" s="66">
        <v>1124</v>
      </c>
      <c r="B5404" s="8" t="s">
        <v>544</v>
      </c>
      <c r="C5404" s="28" t="s">
        <v>2390</v>
      </c>
      <c r="D5404" s="29">
        <v>2021</v>
      </c>
      <c r="E5404" s="20"/>
      <c r="F5404" s="8">
        <v>1</v>
      </c>
      <c r="G5404" s="8">
        <v>150</v>
      </c>
      <c r="H5404" s="8">
        <v>23</v>
      </c>
    </row>
    <row r="5405" spans="1:8" s="17" customFormat="1" ht="19.5" hidden="1" customHeight="1" outlineLevel="1" x14ac:dyDescent="0.25">
      <c r="A5405" s="67">
        <v>9451</v>
      </c>
      <c r="B5405" s="8" t="s">
        <v>544</v>
      </c>
      <c r="C5405" s="28" t="s">
        <v>2651</v>
      </c>
      <c r="D5405" s="29">
        <v>2021</v>
      </c>
      <c r="E5405" s="20"/>
      <c r="F5405" s="8">
        <v>1</v>
      </c>
      <c r="G5405" s="8">
        <v>150</v>
      </c>
      <c r="H5405" s="8">
        <v>25</v>
      </c>
    </row>
    <row r="5406" spans="1:8" s="17" customFormat="1" ht="19.5" hidden="1" customHeight="1" outlineLevel="1" x14ac:dyDescent="0.25">
      <c r="A5406" s="67">
        <v>9087</v>
      </c>
      <c r="B5406" s="8" t="s">
        <v>544</v>
      </c>
      <c r="C5406" s="28" t="s">
        <v>2393</v>
      </c>
      <c r="D5406" s="29">
        <v>2021</v>
      </c>
      <c r="E5406" s="20"/>
      <c r="F5406" s="8">
        <v>1</v>
      </c>
      <c r="G5406" s="8">
        <v>15</v>
      </c>
      <c r="H5406" s="8">
        <v>39</v>
      </c>
    </row>
    <row r="5407" spans="1:8" s="17" customFormat="1" ht="19.5" hidden="1" customHeight="1" outlineLevel="1" x14ac:dyDescent="0.25">
      <c r="A5407" s="67">
        <v>9300</v>
      </c>
      <c r="B5407" s="8" t="s">
        <v>544</v>
      </c>
      <c r="C5407" s="28" t="s">
        <v>2394</v>
      </c>
      <c r="D5407" s="29">
        <v>2021</v>
      </c>
      <c r="E5407" s="20"/>
      <c r="F5407" s="8">
        <v>1</v>
      </c>
      <c r="G5407" s="8">
        <v>15</v>
      </c>
      <c r="H5407" s="8">
        <v>38</v>
      </c>
    </row>
    <row r="5408" spans="1:8" s="17" customFormat="1" ht="19.5" hidden="1" customHeight="1" outlineLevel="1" x14ac:dyDescent="0.25">
      <c r="A5408" s="66">
        <v>543</v>
      </c>
      <c r="B5408" s="8" t="s">
        <v>544</v>
      </c>
      <c r="C5408" s="28" t="s">
        <v>2396</v>
      </c>
      <c r="D5408" s="29">
        <v>2021</v>
      </c>
      <c r="E5408" s="20"/>
      <c r="F5408" s="8">
        <v>1</v>
      </c>
      <c r="G5408" s="8">
        <v>40</v>
      </c>
      <c r="H5408" s="8">
        <v>39</v>
      </c>
    </row>
    <row r="5409" spans="1:8" s="17" customFormat="1" ht="19.5" hidden="1" customHeight="1" outlineLevel="1" x14ac:dyDescent="0.25">
      <c r="A5409" s="67">
        <v>10124</v>
      </c>
      <c r="B5409" s="8" t="s">
        <v>544</v>
      </c>
      <c r="C5409" s="28" t="s">
        <v>3556</v>
      </c>
      <c r="D5409" s="29">
        <v>2021</v>
      </c>
      <c r="E5409" s="20"/>
      <c r="F5409" s="8">
        <v>1</v>
      </c>
      <c r="G5409" s="8">
        <v>15</v>
      </c>
      <c r="H5409" s="8">
        <v>26</v>
      </c>
    </row>
    <row r="5410" spans="1:8" s="17" customFormat="1" ht="19.5" hidden="1" customHeight="1" outlineLevel="1" x14ac:dyDescent="0.25">
      <c r="A5410" s="67">
        <v>10125</v>
      </c>
      <c r="B5410" s="8" t="s">
        <v>544</v>
      </c>
      <c r="C5410" s="28" t="s">
        <v>3557</v>
      </c>
      <c r="D5410" s="29">
        <v>2021</v>
      </c>
      <c r="E5410" s="20"/>
      <c r="F5410" s="8">
        <v>1</v>
      </c>
      <c r="G5410" s="8">
        <v>15</v>
      </c>
      <c r="H5410" s="8">
        <v>26</v>
      </c>
    </row>
    <row r="5411" spans="1:8" s="17" customFormat="1" ht="19.5" hidden="1" customHeight="1" outlineLevel="1" x14ac:dyDescent="0.25">
      <c r="A5411" s="67">
        <v>10154</v>
      </c>
      <c r="B5411" s="8" t="s">
        <v>544</v>
      </c>
      <c r="C5411" s="28" t="s">
        <v>3558</v>
      </c>
      <c r="D5411" s="29">
        <v>2021</v>
      </c>
      <c r="E5411" s="20"/>
      <c r="F5411" s="8">
        <v>1</v>
      </c>
      <c r="G5411" s="8">
        <v>15</v>
      </c>
      <c r="H5411" s="8">
        <v>26</v>
      </c>
    </row>
    <row r="5412" spans="1:8" s="17" customFormat="1" ht="19.5" hidden="1" customHeight="1" outlineLevel="1" x14ac:dyDescent="0.25">
      <c r="A5412" s="67">
        <v>10159</v>
      </c>
      <c r="B5412" s="8" t="s">
        <v>544</v>
      </c>
      <c r="C5412" s="28" t="s">
        <v>3559</v>
      </c>
      <c r="D5412" s="29">
        <v>2021</v>
      </c>
      <c r="E5412" s="20"/>
      <c r="F5412" s="8">
        <v>1</v>
      </c>
      <c r="G5412" s="8">
        <v>15</v>
      </c>
      <c r="H5412" s="8">
        <v>26</v>
      </c>
    </row>
    <row r="5413" spans="1:8" s="17" customFormat="1" ht="19.5" hidden="1" customHeight="1" outlineLevel="1" x14ac:dyDescent="0.25">
      <c r="A5413" s="67">
        <v>10181</v>
      </c>
      <c r="B5413" s="8" t="s">
        <v>544</v>
      </c>
      <c r="C5413" s="28" t="s">
        <v>3560</v>
      </c>
      <c r="D5413" s="29">
        <v>2021</v>
      </c>
      <c r="E5413" s="20"/>
      <c r="F5413" s="8">
        <v>1</v>
      </c>
      <c r="G5413" s="8">
        <v>15</v>
      </c>
      <c r="H5413" s="8">
        <v>26</v>
      </c>
    </row>
    <row r="5414" spans="1:8" s="17" customFormat="1" ht="19.5" hidden="1" customHeight="1" outlineLevel="1" x14ac:dyDescent="0.25">
      <c r="A5414" s="67">
        <v>10127</v>
      </c>
      <c r="B5414" s="8" t="s">
        <v>544</v>
      </c>
      <c r="C5414" s="28" t="s">
        <v>3561</v>
      </c>
      <c r="D5414" s="29">
        <v>2021</v>
      </c>
      <c r="E5414" s="20"/>
      <c r="F5414" s="8">
        <v>1</v>
      </c>
      <c r="G5414" s="8">
        <v>15</v>
      </c>
      <c r="H5414" s="8">
        <v>26</v>
      </c>
    </row>
    <row r="5415" spans="1:8" s="17" customFormat="1" ht="19.5" hidden="1" customHeight="1" outlineLevel="1" x14ac:dyDescent="0.25">
      <c r="A5415" s="67">
        <v>10129</v>
      </c>
      <c r="B5415" s="8" t="s">
        <v>544</v>
      </c>
      <c r="C5415" s="28" t="s">
        <v>3562</v>
      </c>
      <c r="D5415" s="29">
        <v>2021</v>
      </c>
      <c r="E5415" s="20"/>
      <c r="F5415" s="8">
        <v>1</v>
      </c>
      <c r="G5415" s="8">
        <v>15</v>
      </c>
      <c r="H5415" s="8">
        <v>27</v>
      </c>
    </row>
    <row r="5416" spans="1:8" s="17" customFormat="1" ht="19.5" hidden="1" customHeight="1" outlineLevel="1" x14ac:dyDescent="0.25">
      <c r="A5416" s="67">
        <v>10133</v>
      </c>
      <c r="B5416" s="8" t="s">
        <v>544</v>
      </c>
      <c r="C5416" s="28" t="s">
        <v>3563</v>
      </c>
      <c r="D5416" s="29">
        <v>2021</v>
      </c>
      <c r="E5416" s="20"/>
      <c r="F5416" s="8">
        <v>1</v>
      </c>
      <c r="G5416" s="8">
        <v>15</v>
      </c>
      <c r="H5416" s="8">
        <v>26</v>
      </c>
    </row>
    <row r="5417" spans="1:8" s="17" customFormat="1" ht="19.5" hidden="1" customHeight="1" outlineLevel="1" x14ac:dyDescent="0.25">
      <c r="A5417" s="67">
        <v>10134</v>
      </c>
      <c r="B5417" s="8" t="s">
        <v>544</v>
      </c>
      <c r="C5417" s="28" t="s">
        <v>3564</v>
      </c>
      <c r="D5417" s="29">
        <v>2021</v>
      </c>
      <c r="E5417" s="20"/>
      <c r="F5417" s="8">
        <v>1</v>
      </c>
      <c r="G5417" s="8">
        <v>15</v>
      </c>
      <c r="H5417" s="8">
        <v>26</v>
      </c>
    </row>
    <row r="5418" spans="1:8" s="17" customFormat="1" ht="19.5" hidden="1" customHeight="1" outlineLevel="1" x14ac:dyDescent="0.25">
      <c r="A5418" s="67">
        <v>10155</v>
      </c>
      <c r="B5418" s="8" t="s">
        <v>544</v>
      </c>
      <c r="C5418" s="28" t="s">
        <v>3565</v>
      </c>
      <c r="D5418" s="29">
        <v>2021</v>
      </c>
      <c r="E5418" s="20"/>
      <c r="F5418" s="8">
        <v>1</v>
      </c>
      <c r="G5418" s="8">
        <v>7</v>
      </c>
      <c r="H5418" s="8">
        <v>26</v>
      </c>
    </row>
    <row r="5419" spans="1:8" s="17" customFormat="1" ht="19.5" hidden="1" customHeight="1" outlineLevel="1" x14ac:dyDescent="0.25">
      <c r="A5419" s="66">
        <v>2089</v>
      </c>
      <c r="B5419" s="8" t="s">
        <v>544</v>
      </c>
      <c r="C5419" s="28" t="s">
        <v>3566</v>
      </c>
      <c r="D5419" s="29">
        <v>2021</v>
      </c>
      <c r="E5419" s="20"/>
      <c r="F5419" s="8">
        <v>1</v>
      </c>
      <c r="G5419" s="8">
        <v>14</v>
      </c>
      <c r="H5419" s="8">
        <v>27</v>
      </c>
    </row>
    <row r="5420" spans="1:8" s="17" customFormat="1" ht="19.5" hidden="1" customHeight="1" outlineLevel="1" x14ac:dyDescent="0.25">
      <c r="A5420" s="67">
        <v>10158</v>
      </c>
      <c r="B5420" s="8" t="s">
        <v>544</v>
      </c>
      <c r="C5420" s="28" t="s">
        <v>3567</v>
      </c>
      <c r="D5420" s="29">
        <v>2021</v>
      </c>
      <c r="E5420" s="20"/>
      <c r="F5420" s="8">
        <v>1</v>
      </c>
      <c r="G5420" s="8">
        <v>15</v>
      </c>
      <c r="H5420" s="8">
        <v>26</v>
      </c>
    </row>
    <row r="5421" spans="1:8" s="17" customFormat="1" ht="19.5" hidden="1" customHeight="1" outlineLevel="1" x14ac:dyDescent="0.25">
      <c r="A5421" s="66">
        <v>2094</v>
      </c>
      <c r="B5421" s="8" t="s">
        <v>544</v>
      </c>
      <c r="C5421" s="28" t="s">
        <v>3568</v>
      </c>
      <c r="D5421" s="29">
        <v>2021</v>
      </c>
      <c r="E5421" s="20"/>
      <c r="F5421" s="8">
        <v>1</v>
      </c>
      <c r="G5421" s="8">
        <v>15</v>
      </c>
      <c r="H5421" s="8">
        <v>26</v>
      </c>
    </row>
    <row r="5422" spans="1:8" s="17" customFormat="1" ht="19.5" hidden="1" customHeight="1" outlineLevel="1" x14ac:dyDescent="0.25">
      <c r="A5422" s="67">
        <v>10172</v>
      </c>
      <c r="B5422" s="8" t="s">
        <v>544</v>
      </c>
      <c r="C5422" s="28" t="s">
        <v>3569</v>
      </c>
      <c r="D5422" s="29">
        <v>2021</v>
      </c>
      <c r="E5422" s="20"/>
      <c r="F5422" s="8">
        <v>1</v>
      </c>
      <c r="G5422" s="8">
        <v>15</v>
      </c>
      <c r="H5422" s="8">
        <v>26</v>
      </c>
    </row>
    <row r="5423" spans="1:8" s="17" customFormat="1" ht="19.5" hidden="1" customHeight="1" outlineLevel="1" x14ac:dyDescent="0.25">
      <c r="A5423" s="67">
        <v>10175</v>
      </c>
      <c r="B5423" s="8" t="s">
        <v>544</v>
      </c>
      <c r="C5423" s="28" t="s">
        <v>3570</v>
      </c>
      <c r="D5423" s="29">
        <v>2021</v>
      </c>
      <c r="E5423" s="20"/>
      <c r="F5423" s="8">
        <v>1</v>
      </c>
      <c r="G5423" s="8">
        <v>30</v>
      </c>
      <c r="H5423" s="8">
        <v>27</v>
      </c>
    </row>
    <row r="5424" spans="1:8" s="17" customFormat="1" ht="19.5" hidden="1" customHeight="1" outlineLevel="1" x14ac:dyDescent="0.25">
      <c r="A5424" s="67">
        <v>10179</v>
      </c>
      <c r="B5424" s="8" t="s">
        <v>544</v>
      </c>
      <c r="C5424" s="28" t="s">
        <v>3571</v>
      </c>
      <c r="D5424" s="29">
        <v>2021</v>
      </c>
      <c r="E5424" s="20"/>
      <c r="F5424" s="8">
        <v>1</v>
      </c>
      <c r="G5424" s="8">
        <v>15</v>
      </c>
      <c r="H5424" s="8">
        <v>26</v>
      </c>
    </row>
    <row r="5425" spans="1:8" s="17" customFormat="1" ht="19.5" hidden="1" customHeight="1" outlineLevel="1" x14ac:dyDescent="0.25">
      <c r="A5425" s="67">
        <v>10184</v>
      </c>
      <c r="B5425" s="8" t="s">
        <v>544</v>
      </c>
      <c r="C5425" s="28" t="s">
        <v>3572</v>
      </c>
      <c r="D5425" s="29">
        <v>2021</v>
      </c>
      <c r="E5425" s="20"/>
      <c r="F5425" s="8">
        <v>1</v>
      </c>
      <c r="G5425" s="8">
        <v>15</v>
      </c>
      <c r="H5425" s="8">
        <v>27</v>
      </c>
    </row>
    <row r="5426" spans="1:8" s="17" customFormat="1" ht="19.5" hidden="1" customHeight="1" outlineLevel="1" x14ac:dyDescent="0.25">
      <c r="A5426" s="67">
        <v>10191</v>
      </c>
      <c r="B5426" s="8" t="s">
        <v>544</v>
      </c>
      <c r="C5426" s="28" t="s">
        <v>3573</v>
      </c>
      <c r="D5426" s="29">
        <v>2021</v>
      </c>
      <c r="E5426" s="20"/>
      <c r="F5426" s="8">
        <v>1</v>
      </c>
      <c r="G5426" s="8">
        <v>15</v>
      </c>
      <c r="H5426" s="8">
        <v>26</v>
      </c>
    </row>
    <row r="5427" spans="1:8" s="17" customFormat="1" ht="19.5" hidden="1" customHeight="1" outlineLevel="1" x14ac:dyDescent="0.25">
      <c r="A5427" s="67">
        <v>10200</v>
      </c>
      <c r="B5427" s="8" t="s">
        <v>544</v>
      </c>
      <c r="C5427" s="28" t="s">
        <v>3574</v>
      </c>
      <c r="D5427" s="29">
        <v>2021</v>
      </c>
      <c r="E5427" s="20"/>
      <c r="F5427" s="8">
        <v>1</v>
      </c>
      <c r="G5427" s="8">
        <v>15</v>
      </c>
      <c r="H5427" s="8">
        <v>26</v>
      </c>
    </row>
    <row r="5428" spans="1:8" s="17" customFormat="1" ht="19.5" hidden="1" customHeight="1" outlineLevel="1" x14ac:dyDescent="0.25">
      <c r="A5428" s="67">
        <v>10066</v>
      </c>
      <c r="B5428" s="8" t="s">
        <v>544</v>
      </c>
      <c r="C5428" s="28" t="s">
        <v>3575</v>
      </c>
      <c r="D5428" s="29">
        <v>2021</v>
      </c>
      <c r="E5428" s="20"/>
      <c r="F5428" s="8">
        <v>1</v>
      </c>
      <c r="G5428" s="8">
        <v>15</v>
      </c>
      <c r="H5428" s="8">
        <v>38</v>
      </c>
    </row>
    <row r="5429" spans="1:8" s="17" customFormat="1" ht="19.5" hidden="1" customHeight="1" outlineLevel="1" x14ac:dyDescent="0.25">
      <c r="A5429" s="67">
        <v>10078</v>
      </c>
      <c r="B5429" s="8" t="s">
        <v>544</v>
      </c>
      <c r="C5429" s="28" t="s">
        <v>3576</v>
      </c>
      <c r="D5429" s="29">
        <v>2021</v>
      </c>
      <c r="E5429" s="20"/>
      <c r="F5429" s="8">
        <v>1</v>
      </c>
      <c r="G5429" s="8">
        <v>15</v>
      </c>
      <c r="H5429" s="8">
        <v>34</v>
      </c>
    </row>
    <row r="5430" spans="1:8" s="17" customFormat="1" ht="19.5" hidden="1" customHeight="1" outlineLevel="1" x14ac:dyDescent="0.25">
      <c r="A5430" s="66">
        <v>2069</v>
      </c>
      <c r="B5430" s="8" t="s">
        <v>544</v>
      </c>
      <c r="C5430" s="28" t="s">
        <v>3577</v>
      </c>
      <c r="D5430" s="29">
        <v>2021</v>
      </c>
      <c r="E5430" s="20"/>
      <c r="F5430" s="8">
        <v>1</v>
      </c>
      <c r="G5430" s="8">
        <v>15</v>
      </c>
      <c r="H5430" s="8">
        <v>27</v>
      </c>
    </row>
    <row r="5431" spans="1:8" s="17" customFormat="1" ht="19.5" hidden="1" customHeight="1" outlineLevel="1" x14ac:dyDescent="0.25">
      <c r="A5431" s="67">
        <v>10128</v>
      </c>
      <c r="B5431" s="8" t="s">
        <v>544</v>
      </c>
      <c r="C5431" s="28" t="s">
        <v>3578</v>
      </c>
      <c r="D5431" s="29">
        <v>2021</v>
      </c>
      <c r="E5431" s="20"/>
      <c r="F5431" s="8">
        <v>1</v>
      </c>
      <c r="G5431" s="8">
        <v>15</v>
      </c>
      <c r="H5431" s="8">
        <v>26</v>
      </c>
    </row>
    <row r="5432" spans="1:8" s="17" customFormat="1" ht="19.5" hidden="1" customHeight="1" outlineLevel="1" x14ac:dyDescent="0.25">
      <c r="A5432" s="67">
        <v>10131</v>
      </c>
      <c r="B5432" s="8" t="s">
        <v>544</v>
      </c>
      <c r="C5432" s="28" t="s">
        <v>3579</v>
      </c>
      <c r="D5432" s="29">
        <v>2021</v>
      </c>
      <c r="E5432" s="20"/>
      <c r="F5432" s="8">
        <v>1</v>
      </c>
      <c r="G5432" s="8">
        <v>15</v>
      </c>
      <c r="H5432" s="8">
        <v>27</v>
      </c>
    </row>
    <row r="5433" spans="1:8" s="17" customFormat="1" ht="19.5" hidden="1" customHeight="1" outlineLevel="1" x14ac:dyDescent="0.25">
      <c r="A5433" s="67">
        <v>10136</v>
      </c>
      <c r="B5433" s="8" t="s">
        <v>544</v>
      </c>
      <c r="C5433" s="28" t="s">
        <v>3580</v>
      </c>
      <c r="D5433" s="29">
        <v>2021</v>
      </c>
      <c r="E5433" s="20"/>
      <c r="F5433" s="8">
        <v>1</v>
      </c>
      <c r="G5433" s="8">
        <v>15</v>
      </c>
      <c r="H5433" s="8">
        <v>26</v>
      </c>
    </row>
    <row r="5434" spans="1:8" s="17" customFormat="1" ht="19.5" hidden="1" customHeight="1" outlineLevel="1" x14ac:dyDescent="0.25">
      <c r="A5434" s="67">
        <v>10137</v>
      </c>
      <c r="B5434" s="8" t="s">
        <v>544</v>
      </c>
      <c r="C5434" s="28" t="s">
        <v>3581</v>
      </c>
      <c r="D5434" s="29">
        <v>2021</v>
      </c>
      <c r="E5434" s="20"/>
      <c r="F5434" s="8">
        <v>1</v>
      </c>
      <c r="G5434" s="8">
        <v>15</v>
      </c>
      <c r="H5434" s="8">
        <v>26</v>
      </c>
    </row>
    <row r="5435" spans="1:8" s="17" customFormat="1" ht="19.5" hidden="1" customHeight="1" outlineLevel="1" x14ac:dyDescent="0.25">
      <c r="A5435" s="67">
        <v>10144</v>
      </c>
      <c r="B5435" s="8" t="s">
        <v>544</v>
      </c>
      <c r="C5435" s="28" t="s">
        <v>3582</v>
      </c>
      <c r="D5435" s="29">
        <v>2021</v>
      </c>
      <c r="E5435" s="20"/>
      <c r="F5435" s="8">
        <v>1</v>
      </c>
      <c r="G5435" s="8">
        <v>30</v>
      </c>
      <c r="H5435" s="8">
        <v>26</v>
      </c>
    </row>
    <row r="5436" spans="1:8" s="17" customFormat="1" ht="19.5" hidden="1" customHeight="1" outlineLevel="1" x14ac:dyDescent="0.25">
      <c r="A5436" s="67">
        <v>10150</v>
      </c>
      <c r="B5436" s="8" t="s">
        <v>544</v>
      </c>
      <c r="C5436" s="28" t="s">
        <v>3583</v>
      </c>
      <c r="D5436" s="29">
        <v>2021</v>
      </c>
      <c r="E5436" s="20"/>
      <c r="F5436" s="8">
        <v>1</v>
      </c>
      <c r="G5436" s="8">
        <v>15</v>
      </c>
      <c r="H5436" s="8">
        <v>26</v>
      </c>
    </row>
    <row r="5437" spans="1:8" s="17" customFormat="1" ht="19.5" hidden="1" customHeight="1" outlineLevel="1" x14ac:dyDescent="0.25">
      <c r="A5437" s="67">
        <v>10151</v>
      </c>
      <c r="B5437" s="8" t="s">
        <v>544</v>
      </c>
      <c r="C5437" s="28" t="s">
        <v>3584</v>
      </c>
      <c r="D5437" s="29">
        <v>2021</v>
      </c>
      <c r="E5437" s="20"/>
      <c r="F5437" s="8">
        <v>1</v>
      </c>
      <c r="G5437" s="8">
        <v>5</v>
      </c>
      <c r="H5437" s="8">
        <v>25</v>
      </c>
    </row>
    <row r="5438" spans="1:8" s="17" customFormat="1" ht="19.5" hidden="1" customHeight="1" outlineLevel="1" x14ac:dyDescent="0.25">
      <c r="A5438" s="67">
        <v>10162</v>
      </c>
      <c r="B5438" s="8" t="s">
        <v>544</v>
      </c>
      <c r="C5438" s="28" t="s">
        <v>3585</v>
      </c>
      <c r="D5438" s="29">
        <v>2021</v>
      </c>
      <c r="E5438" s="20"/>
      <c r="F5438" s="8">
        <v>1</v>
      </c>
      <c r="G5438" s="8">
        <v>15</v>
      </c>
      <c r="H5438" s="8">
        <v>27</v>
      </c>
    </row>
    <row r="5439" spans="1:8" s="17" customFormat="1" ht="19.5" hidden="1" customHeight="1" outlineLevel="1" x14ac:dyDescent="0.25">
      <c r="A5439" s="67">
        <v>10168</v>
      </c>
      <c r="B5439" s="8" t="s">
        <v>544</v>
      </c>
      <c r="C5439" s="28" t="s">
        <v>3586</v>
      </c>
      <c r="D5439" s="29">
        <v>2021</v>
      </c>
      <c r="E5439" s="20"/>
      <c r="F5439" s="8">
        <v>1</v>
      </c>
      <c r="G5439" s="8">
        <v>15</v>
      </c>
      <c r="H5439" s="8">
        <v>26</v>
      </c>
    </row>
    <row r="5440" spans="1:8" s="17" customFormat="1" ht="19.5" hidden="1" customHeight="1" outlineLevel="1" x14ac:dyDescent="0.25">
      <c r="A5440" s="67">
        <v>10169</v>
      </c>
      <c r="B5440" s="8" t="s">
        <v>544</v>
      </c>
      <c r="C5440" s="28" t="s">
        <v>3587</v>
      </c>
      <c r="D5440" s="29">
        <v>2021</v>
      </c>
      <c r="E5440" s="20"/>
      <c r="F5440" s="8">
        <v>1</v>
      </c>
      <c r="G5440" s="8">
        <v>15</v>
      </c>
      <c r="H5440" s="8">
        <v>26</v>
      </c>
    </row>
    <row r="5441" spans="1:8" s="17" customFormat="1" ht="19.5" hidden="1" customHeight="1" outlineLevel="1" x14ac:dyDescent="0.25">
      <c r="A5441" s="67">
        <v>10170</v>
      </c>
      <c r="B5441" s="8" t="s">
        <v>544</v>
      </c>
      <c r="C5441" s="28" t="s">
        <v>3588</v>
      </c>
      <c r="D5441" s="29">
        <v>2021</v>
      </c>
      <c r="E5441" s="20"/>
      <c r="F5441" s="8">
        <v>1</v>
      </c>
      <c r="G5441" s="8">
        <v>15</v>
      </c>
      <c r="H5441" s="8">
        <v>26</v>
      </c>
    </row>
    <row r="5442" spans="1:8" s="17" customFormat="1" ht="19.5" hidden="1" customHeight="1" outlineLevel="1" x14ac:dyDescent="0.25">
      <c r="A5442" s="67">
        <v>10171</v>
      </c>
      <c r="B5442" s="8" t="s">
        <v>544</v>
      </c>
      <c r="C5442" s="28" t="s">
        <v>3589</v>
      </c>
      <c r="D5442" s="29">
        <v>2021</v>
      </c>
      <c r="E5442" s="20"/>
      <c r="F5442" s="8">
        <v>1</v>
      </c>
      <c r="G5442" s="8">
        <v>15</v>
      </c>
      <c r="H5442" s="8">
        <v>27</v>
      </c>
    </row>
    <row r="5443" spans="1:8" s="17" customFormat="1" ht="19.5" hidden="1" customHeight="1" outlineLevel="1" x14ac:dyDescent="0.25">
      <c r="A5443" s="67">
        <v>10178</v>
      </c>
      <c r="B5443" s="8" t="s">
        <v>544</v>
      </c>
      <c r="C5443" s="28" t="s">
        <v>3590</v>
      </c>
      <c r="D5443" s="29">
        <v>2021</v>
      </c>
      <c r="E5443" s="20"/>
      <c r="F5443" s="8">
        <v>1</v>
      </c>
      <c r="G5443" s="8">
        <v>15</v>
      </c>
      <c r="H5443" s="8">
        <v>27</v>
      </c>
    </row>
    <row r="5444" spans="1:8" s="17" customFormat="1" ht="19.5" hidden="1" customHeight="1" outlineLevel="1" x14ac:dyDescent="0.25">
      <c r="A5444" s="67">
        <v>10188</v>
      </c>
      <c r="B5444" s="8" t="s">
        <v>544</v>
      </c>
      <c r="C5444" s="28" t="s">
        <v>3591</v>
      </c>
      <c r="D5444" s="29">
        <v>2021</v>
      </c>
      <c r="E5444" s="20"/>
      <c r="F5444" s="8">
        <v>1</v>
      </c>
      <c r="G5444" s="8">
        <v>15</v>
      </c>
      <c r="H5444" s="8">
        <v>26</v>
      </c>
    </row>
    <row r="5445" spans="1:8" s="17" customFormat="1" ht="19.5" hidden="1" customHeight="1" outlineLevel="1" x14ac:dyDescent="0.25">
      <c r="A5445" s="67">
        <v>10189</v>
      </c>
      <c r="B5445" s="8" t="s">
        <v>544</v>
      </c>
      <c r="C5445" s="28" t="s">
        <v>3592</v>
      </c>
      <c r="D5445" s="29">
        <v>2021</v>
      </c>
      <c r="E5445" s="20"/>
      <c r="F5445" s="8">
        <v>1</v>
      </c>
      <c r="G5445" s="8">
        <v>15</v>
      </c>
      <c r="H5445" s="8">
        <v>26</v>
      </c>
    </row>
    <row r="5446" spans="1:8" s="17" customFormat="1" ht="19.5" hidden="1" customHeight="1" outlineLevel="1" x14ac:dyDescent="0.25">
      <c r="A5446" s="67">
        <v>10190</v>
      </c>
      <c r="B5446" s="8" t="s">
        <v>544</v>
      </c>
      <c r="C5446" s="28" t="s">
        <v>3593</v>
      </c>
      <c r="D5446" s="29">
        <v>2021</v>
      </c>
      <c r="E5446" s="20"/>
      <c r="F5446" s="8">
        <v>1</v>
      </c>
      <c r="G5446" s="8">
        <v>15</v>
      </c>
      <c r="H5446" s="8">
        <v>26</v>
      </c>
    </row>
    <row r="5447" spans="1:8" s="17" customFormat="1" ht="19.5" hidden="1" customHeight="1" outlineLevel="1" x14ac:dyDescent="0.25">
      <c r="A5447" s="67">
        <v>10193</v>
      </c>
      <c r="B5447" s="8" t="s">
        <v>544</v>
      </c>
      <c r="C5447" s="28" t="s">
        <v>3594</v>
      </c>
      <c r="D5447" s="29">
        <v>2021</v>
      </c>
      <c r="E5447" s="20"/>
      <c r="F5447" s="8">
        <v>1</v>
      </c>
      <c r="G5447" s="8">
        <v>15</v>
      </c>
      <c r="H5447" s="8">
        <v>26</v>
      </c>
    </row>
    <row r="5448" spans="1:8" s="17" customFormat="1" ht="19.5" hidden="1" customHeight="1" outlineLevel="1" x14ac:dyDescent="0.25">
      <c r="A5448" s="67">
        <v>10325</v>
      </c>
      <c r="B5448" s="8" t="s">
        <v>544</v>
      </c>
      <c r="C5448" s="28" t="s">
        <v>3595</v>
      </c>
      <c r="D5448" s="29">
        <v>2021</v>
      </c>
      <c r="E5448" s="20"/>
      <c r="F5448" s="8">
        <v>2</v>
      </c>
      <c r="G5448" s="8">
        <v>30</v>
      </c>
      <c r="H5448" s="8">
        <v>48</v>
      </c>
    </row>
    <row r="5449" spans="1:8" s="17" customFormat="1" ht="19.5" hidden="1" customHeight="1" outlineLevel="1" x14ac:dyDescent="0.25">
      <c r="A5449" s="67">
        <v>10326</v>
      </c>
      <c r="B5449" s="8" t="s">
        <v>544</v>
      </c>
      <c r="C5449" s="28" t="s">
        <v>3596</v>
      </c>
      <c r="D5449" s="29">
        <v>2021</v>
      </c>
      <c r="E5449" s="20"/>
      <c r="F5449" s="8">
        <v>2</v>
      </c>
      <c r="G5449" s="8">
        <v>30</v>
      </c>
      <c r="H5449" s="8">
        <v>50</v>
      </c>
    </row>
    <row r="5450" spans="1:8" s="17" customFormat="1" ht="19.5" hidden="1" customHeight="1" outlineLevel="1" x14ac:dyDescent="0.25">
      <c r="A5450" s="67">
        <v>10203</v>
      </c>
      <c r="B5450" s="8" t="s">
        <v>544</v>
      </c>
      <c r="C5450" s="28" t="s">
        <v>3597</v>
      </c>
      <c r="D5450" s="29">
        <v>2021</v>
      </c>
      <c r="E5450" s="20"/>
      <c r="F5450" s="8">
        <v>3</v>
      </c>
      <c r="G5450" s="8">
        <v>45</v>
      </c>
      <c r="H5450" s="8">
        <v>75</v>
      </c>
    </row>
    <row r="5451" spans="1:8" s="17" customFormat="1" ht="19.5" hidden="1" customHeight="1" outlineLevel="1" x14ac:dyDescent="0.25">
      <c r="A5451" s="67">
        <v>10329</v>
      </c>
      <c r="B5451" s="8" t="s">
        <v>544</v>
      </c>
      <c r="C5451" s="28" t="s">
        <v>3598</v>
      </c>
      <c r="D5451" s="29">
        <v>2021</v>
      </c>
      <c r="E5451" s="20"/>
      <c r="F5451" s="8">
        <v>2</v>
      </c>
      <c r="G5451" s="8">
        <v>30</v>
      </c>
      <c r="H5451" s="8">
        <v>50</v>
      </c>
    </row>
    <row r="5452" spans="1:8" s="17" customFormat="1" ht="19.5" hidden="1" customHeight="1" outlineLevel="1" x14ac:dyDescent="0.25">
      <c r="A5452" s="67">
        <v>10330</v>
      </c>
      <c r="B5452" s="8" t="s">
        <v>544</v>
      </c>
      <c r="C5452" s="28" t="s">
        <v>3599</v>
      </c>
      <c r="D5452" s="29">
        <v>2021</v>
      </c>
      <c r="E5452" s="20"/>
      <c r="F5452" s="8">
        <v>6</v>
      </c>
      <c r="G5452" s="8">
        <v>90</v>
      </c>
      <c r="H5452" s="8">
        <v>138</v>
      </c>
    </row>
    <row r="5453" spans="1:8" s="17" customFormat="1" ht="19.5" hidden="1" customHeight="1" outlineLevel="1" x14ac:dyDescent="0.25">
      <c r="A5453" s="67">
        <v>10208</v>
      </c>
      <c r="B5453" s="8" t="s">
        <v>544</v>
      </c>
      <c r="C5453" s="28" t="s">
        <v>3600</v>
      </c>
      <c r="D5453" s="29">
        <v>2021</v>
      </c>
      <c r="E5453" s="20"/>
      <c r="F5453" s="8">
        <v>2</v>
      </c>
      <c r="G5453" s="8">
        <v>30</v>
      </c>
      <c r="H5453" s="8">
        <v>51</v>
      </c>
    </row>
    <row r="5454" spans="1:8" s="17" customFormat="1" ht="19.5" hidden="1" customHeight="1" outlineLevel="1" x14ac:dyDescent="0.25">
      <c r="A5454" s="67">
        <v>10333</v>
      </c>
      <c r="B5454" s="8" t="s">
        <v>544</v>
      </c>
      <c r="C5454" s="28" t="s">
        <v>3134</v>
      </c>
      <c r="D5454" s="29">
        <v>2021</v>
      </c>
      <c r="E5454" s="20"/>
      <c r="F5454" s="8">
        <v>1</v>
      </c>
      <c r="G5454" s="8">
        <v>30</v>
      </c>
      <c r="H5454" s="8">
        <v>25</v>
      </c>
    </row>
    <row r="5455" spans="1:8" s="17" customFormat="1" ht="19.5" hidden="1" customHeight="1" outlineLevel="1" x14ac:dyDescent="0.25">
      <c r="A5455" s="67">
        <v>10160</v>
      </c>
      <c r="B5455" s="8" t="s">
        <v>544</v>
      </c>
      <c r="C5455" s="28" t="s">
        <v>3601</v>
      </c>
      <c r="D5455" s="29">
        <v>2021</v>
      </c>
      <c r="E5455" s="20"/>
      <c r="F5455" s="8">
        <v>1</v>
      </c>
      <c r="G5455" s="8">
        <v>15</v>
      </c>
      <c r="H5455" s="8">
        <v>26</v>
      </c>
    </row>
    <row r="5456" spans="1:8" s="17" customFormat="1" ht="19.5" hidden="1" customHeight="1" outlineLevel="1" x14ac:dyDescent="0.25">
      <c r="A5456" s="67">
        <v>10331</v>
      </c>
      <c r="B5456" s="8" t="s">
        <v>544</v>
      </c>
      <c r="C5456" s="28" t="s">
        <v>3602</v>
      </c>
      <c r="D5456" s="29">
        <v>2021</v>
      </c>
      <c r="E5456" s="20"/>
      <c r="F5456" s="8">
        <v>4</v>
      </c>
      <c r="G5456" s="8">
        <v>60</v>
      </c>
      <c r="H5456" s="8">
        <v>101</v>
      </c>
    </row>
    <row r="5457" spans="1:8" s="17" customFormat="1" ht="19.5" hidden="1" customHeight="1" outlineLevel="1" x14ac:dyDescent="0.25">
      <c r="A5457" s="67">
        <v>10207</v>
      </c>
      <c r="B5457" s="8" t="s">
        <v>544</v>
      </c>
      <c r="C5457" s="28" t="s">
        <v>3603</v>
      </c>
      <c r="D5457" s="29">
        <v>2021</v>
      </c>
      <c r="E5457" s="20"/>
      <c r="F5457" s="8">
        <v>3</v>
      </c>
      <c r="G5457" s="8">
        <v>45</v>
      </c>
      <c r="H5457" s="8">
        <v>76</v>
      </c>
    </row>
    <row r="5458" spans="1:8" s="17" customFormat="1" ht="19.5" hidden="1" customHeight="1" outlineLevel="1" x14ac:dyDescent="0.25">
      <c r="A5458" s="67">
        <v>10204</v>
      </c>
      <c r="B5458" s="8" t="s">
        <v>544</v>
      </c>
      <c r="C5458" s="28" t="s">
        <v>3604</v>
      </c>
      <c r="D5458" s="29">
        <v>2021</v>
      </c>
      <c r="E5458" s="20"/>
      <c r="F5458" s="8">
        <v>2</v>
      </c>
      <c r="G5458" s="8">
        <v>30</v>
      </c>
      <c r="H5458" s="8">
        <v>50</v>
      </c>
    </row>
    <row r="5459" spans="1:8" s="17" customFormat="1" ht="19.5" hidden="1" customHeight="1" outlineLevel="1" x14ac:dyDescent="0.25">
      <c r="A5459" s="67">
        <v>10227</v>
      </c>
      <c r="B5459" s="8" t="s">
        <v>544</v>
      </c>
      <c r="C5459" s="28" t="s">
        <v>3605</v>
      </c>
      <c r="D5459" s="29">
        <v>2021</v>
      </c>
      <c r="E5459" s="20"/>
      <c r="F5459" s="8">
        <v>2</v>
      </c>
      <c r="G5459" s="8">
        <v>30</v>
      </c>
      <c r="H5459" s="8">
        <v>51</v>
      </c>
    </row>
    <row r="5460" spans="1:8" s="17" customFormat="1" ht="19.5" hidden="1" customHeight="1" outlineLevel="1" x14ac:dyDescent="0.25">
      <c r="A5460" s="67">
        <v>10205</v>
      </c>
      <c r="B5460" s="8" t="s">
        <v>544</v>
      </c>
      <c r="C5460" s="28" t="s">
        <v>3606</v>
      </c>
      <c r="D5460" s="29">
        <v>2021</v>
      </c>
      <c r="E5460" s="20"/>
      <c r="F5460" s="8">
        <v>3</v>
      </c>
      <c r="G5460" s="8">
        <v>30</v>
      </c>
      <c r="H5460" s="8">
        <v>71</v>
      </c>
    </row>
    <row r="5461" spans="1:8" s="17" customFormat="1" ht="19.5" hidden="1" customHeight="1" outlineLevel="1" x14ac:dyDescent="0.25">
      <c r="A5461" s="67">
        <v>10206</v>
      </c>
      <c r="B5461" s="8" t="s">
        <v>544</v>
      </c>
      <c r="C5461" s="28" t="s">
        <v>3607</v>
      </c>
      <c r="D5461" s="29">
        <v>2021</v>
      </c>
      <c r="E5461" s="20"/>
      <c r="F5461" s="8">
        <v>3</v>
      </c>
      <c r="G5461" s="8">
        <v>15</v>
      </c>
      <c r="H5461" s="8">
        <v>70</v>
      </c>
    </row>
    <row r="5462" spans="1:8" s="17" customFormat="1" ht="19.5" hidden="1" customHeight="1" outlineLevel="1" x14ac:dyDescent="0.25">
      <c r="A5462" s="67">
        <v>10336</v>
      </c>
      <c r="B5462" s="8" t="s">
        <v>544</v>
      </c>
      <c r="C5462" s="28" t="s">
        <v>3608</v>
      </c>
      <c r="D5462" s="29">
        <v>2021</v>
      </c>
      <c r="E5462" s="20"/>
      <c r="F5462" s="8">
        <v>3</v>
      </c>
      <c r="G5462" s="8">
        <v>45</v>
      </c>
      <c r="H5462" s="8">
        <v>76</v>
      </c>
    </row>
    <row r="5463" spans="1:8" s="17" customFormat="1" ht="19.5" hidden="1" customHeight="1" outlineLevel="1" x14ac:dyDescent="0.25">
      <c r="A5463" s="67">
        <v>10332</v>
      </c>
      <c r="B5463" s="8" t="s">
        <v>544</v>
      </c>
      <c r="C5463" s="28" t="s">
        <v>3609</v>
      </c>
      <c r="D5463" s="29">
        <v>2021</v>
      </c>
      <c r="E5463" s="20"/>
      <c r="F5463" s="8">
        <v>2</v>
      </c>
      <c r="G5463" s="8">
        <v>30</v>
      </c>
      <c r="H5463" s="8">
        <v>57</v>
      </c>
    </row>
    <row r="5464" spans="1:8" s="17" customFormat="1" ht="19.5" hidden="1" customHeight="1" outlineLevel="1" x14ac:dyDescent="0.25">
      <c r="A5464" s="67">
        <v>10335</v>
      </c>
      <c r="B5464" s="8" t="s">
        <v>544</v>
      </c>
      <c r="C5464" s="28" t="s">
        <v>3610</v>
      </c>
      <c r="D5464" s="29">
        <v>2021</v>
      </c>
      <c r="E5464" s="20"/>
      <c r="F5464" s="8">
        <v>2</v>
      </c>
      <c r="G5464" s="8">
        <v>20</v>
      </c>
      <c r="H5464" s="8">
        <v>51</v>
      </c>
    </row>
    <row r="5465" spans="1:8" s="17" customFormat="1" ht="19.5" hidden="1" customHeight="1" outlineLevel="1" x14ac:dyDescent="0.25">
      <c r="A5465" s="67">
        <v>9318</v>
      </c>
      <c r="B5465" s="8" t="s">
        <v>544</v>
      </c>
      <c r="C5465" s="28" t="s">
        <v>2398</v>
      </c>
      <c r="D5465" s="29">
        <v>2021</v>
      </c>
      <c r="E5465" s="20"/>
      <c r="F5465" s="8">
        <v>1</v>
      </c>
      <c r="G5465" s="8">
        <v>15</v>
      </c>
      <c r="H5465" s="8">
        <v>28</v>
      </c>
    </row>
    <row r="5466" spans="1:8" s="17" customFormat="1" ht="19.5" hidden="1" customHeight="1" outlineLevel="1" x14ac:dyDescent="0.25">
      <c r="A5466" s="67">
        <v>10059</v>
      </c>
      <c r="B5466" s="8" t="s">
        <v>544</v>
      </c>
      <c r="C5466" s="28" t="s">
        <v>3611</v>
      </c>
      <c r="D5466" s="29">
        <v>2021</v>
      </c>
      <c r="E5466" s="20"/>
      <c r="F5466" s="8">
        <v>1</v>
      </c>
      <c r="G5466" s="8">
        <v>15</v>
      </c>
      <c r="H5466" s="8">
        <v>38</v>
      </c>
    </row>
    <row r="5467" spans="1:8" s="17" customFormat="1" ht="19.5" hidden="1" customHeight="1" outlineLevel="1" x14ac:dyDescent="0.25">
      <c r="A5467" s="67">
        <v>10093</v>
      </c>
      <c r="B5467" s="8" t="s">
        <v>544</v>
      </c>
      <c r="C5467" s="28" t="s">
        <v>3612</v>
      </c>
      <c r="D5467" s="29">
        <v>2021</v>
      </c>
      <c r="E5467" s="20"/>
      <c r="F5467" s="8">
        <v>1</v>
      </c>
      <c r="G5467" s="8">
        <v>15</v>
      </c>
      <c r="H5467" s="8">
        <v>32</v>
      </c>
    </row>
    <row r="5468" spans="1:8" s="17" customFormat="1" ht="19.5" hidden="1" customHeight="1" outlineLevel="1" x14ac:dyDescent="0.25">
      <c r="A5468" s="67">
        <v>10092</v>
      </c>
      <c r="B5468" s="8" t="s">
        <v>544</v>
      </c>
      <c r="C5468" s="28" t="s">
        <v>3613</v>
      </c>
      <c r="D5468" s="29">
        <v>2021</v>
      </c>
      <c r="E5468" s="20"/>
      <c r="F5468" s="8">
        <v>1</v>
      </c>
      <c r="G5468" s="8">
        <v>15</v>
      </c>
      <c r="H5468" s="8">
        <v>34</v>
      </c>
    </row>
    <row r="5469" spans="1:8" s="17" customFormat="1" ht="19.5" hidden="1" customHeight="1" outlineLevel="1" x14ac:dyDescent="0.25">
      <c r="A5469" s="67">
        <v>10081</v>
      </c>
      <c r="B5469" s="8" t="s">
        <v>544</v>
      </c>
      <c r="C5469" s="28" t="s">
        <v>3614</v>
      </c>
      <c r="D5469" s="29">
        <v>2021</v>
      </c>
      <c r="E5469" s="20"/>
      <c r="F5469" s="8">
        <v>1</v>
      </c>
      <c r="G5469" s="8">
        <v>15</v>
      </c>
      <c r="H5469" s="8">
        <v>34</v>
      </c>
    </row>
    <row r="5470" spans="1:8" s="17" customFormat="1" ht="19.5" hidden="1" customHeight="1" outlineLevel="1" x14ac:dyDescent="0.25">
      <c r="A5470" s="67">
        <v>10088</v>
      </c>
      <c r="B5470" s="8" t="s">
        <v>544</v>
      </c>
      <c r="C5470" s="28" t="s">
        <v>3615</v>
      </c>
      <c r="D5470" s="29">
        <v>2021</v>
      </c>
      <c r="E5470" s="20"/>
      <c r="F5470" s="8">
        <v>1</v>
      </c>
      <c r="G5470" s="8">
        <v>15</v>
      </c>
      <c r="H5470" s="8">
        <v>32</v>
      </c>
    </row>
    <row r="5471" spans="1:8" s="17" customFormat="1" ht="19.5" hidden="1" customHeight="1" outlineLevel="1" x14ac:dyDescent="0.25">
      <c r="A5471" s="67">
        <v>10089</v>
      </c>
      <c r="B5471" s="8" t="s">
        <v>544</v>
      </c>
      <c r="C5471" s="28" t="s">
        <v>3616</v>
      </c>
      <c r="D5471" s="29">
        <v>2021</v>
      </c>
      <c r="E5471" s="20"/>
      <c r="F5471" s="8">
        <v>1</v>
      </c>
      <c r="G5471" s="8">
        <v>15</v>
      </c>
      <c r="H5471" s="8">
        <v>31</v>
      </c>
    </row>
    <row r="5472" spans="1:8" s="17" customFormat="1" ht="19.5" hidden="1" customHeight="1" outlineLevel="1" x14ac:dyDescent="0.25">
      <c r="A5472" s="67">
        <v>9378</v>
      </c>
      <c r="B5472" s="8" t="s">
        <v>544</v>
      </c>
      <c r="C5472" s="28" t="s">
        <v>2400</v>
      </c>
      <c r="D5472" s="29">
        <v>2021</v>
      </c>
      <c r="E5472" s="20"/>
      <c r="F5472" s="8">
        <v>1</v>
      </c>
      <c r="G5472" s="8">
        <v>8</v>
      </c>
      <c r="H5472" s="8">
        <v>42</v>
      </c>
    </row>
    <row r="5473" spans="1:8" s="17" customFormat="1" ht="19.5" hidden="1" customHeight="1" outlineLevel="1" x14ac:dyDescent="0.25">
      <c r="A5473" s="67">
        <v>9290</v>
      </c>
      <c r="B5473" s="8" t="s">
        <v>544</v>
      </c>
      <c r="C5473" s="28" t="s">
        <v>2402</v>
      </c>
      <c r="D5473" s="29">
        <v>2021</v>
      </c>
      <c r="E5473" s="20"/>
      <c r="F5473" s="8">
        <v>1</v>
      </c>
      <c r="G5473" s="8">
        <v>30</v>
      </c>
      <c r="H5473" s="8">
        <v>22</v>
      </c>
    </row>
    <row r="5474" spans="1:8" s="17" customFormat="1" ht="19.5" hidden="1" customHeight="1" outlineLevel="1" x14ac:dyDescent="0.25">
      <c r="A5474" s="20">
        <v>10900</v>
      </c>
      <c r="B5474" s="8" t="s">
        <v>544</v>
      </c>
      <c r="C5474" s="28" t="s">
        <v>2404</v>
      </c>
      <c r="D5474" s="29">
        <v>2021</v>
      </c>
      <c r="E5474" s="20"/>
      <c r="F5474" s="8">
        <v>1</v>
      </c>
      <c r="G5474" s="8">
        <v>15</v>
      </c>
      <c r="H5474" s="8">
        <v>26</v>
      </c>
    </row>
    <row r="5475" spans="1:8" s="17" customFormat="1" ht="19.5" hidden="1" customHeight="1" outlineLevel="1" x14ac:dyDescent="0.25">
      <c r="A5475" s="67">
        <v>9480</v>
      </c>
      <c r="B5475" s="8" t="s">
        <v>544</v>
      </c>
      <c r="C5475" s="28" t="s">
        <v>2408</v>
      </c>
      <c r="D5475" s="29">
        <v>2021</v>
      </c>
      <c r="E5475" s="20"/>
      <c r="F5475" s="8">
        <v>1</v>
      </c>
      <c r="G5475" s="8">
        <v>15</v>
      </c>
      <c r="H5475" s="8">
        <v>28</v>
      </c>
    </row>
    <row r="5476" spans="1:8" s="17" customFormat="1" ht="19.5" hidden="1" customHeight="1" outlineLevel="1" x14ac:dyDescent="0.25">
      <c r="A5476" s="67">
        <v>9409</v>
      </c>
      <c r="B5476" s="8" t="s">
        <v>544</v>
      </c>
      <c r="C5476" s="28" t="s">
        <v>2409</v>
      </c>
      <c r="D5476" s="29">
        <v>2021</v>
      </c>
      <c r="E5476" s="20"/>
      <c r="F5476" s="8">
        <v>1</v>
      </c>
      <c r="G5476" s="8">
        <v>15</v>
      </c>
      <c r="H5476" s="8">
        <v>34</v>
      </c>
    </row>
    <row r="5477" spans="1:8" s="17" customFormat="1" ht="19.5" hidden="1" customHeight="1" outlineLevel="1" x14ac:dyDescent="0.25">
      <c r="A5477" s="67">
        <v>10058</v>
      </c>
      <c r="B5477" s="8" t="s">
        <v>544</v>
      </c>
      <c r="C5477" s="28" t="s">
        <v>3617</v>
      </c>
      <c r="D5477" s="29">
        <v>2021</v>
      </c>
      <c r="E5477" s="20"/>
      <c r="F5477" s="8">
        <v>1</v>
      </c>
      <c r="G5477" s="8">
        <v>40</v>
      </c>
      <c r="H5477" s="8">
        <v>27</v>
      </c>
    </row>
    <row r="5478" spans="1:8" s="17" customFormat="1" ht="19.5" hidden="1" customHeight="1" outlineLevel="1" x14ac:dyDescent="0.25">
      <c r="A5478" s="67">
        <v>10060</v>
      </c>
      <c r="B5478" s="8" t="s">
        <v>544</v>
      </c>
      <c r="C5478" s="28" t="s">
        <v>3618</v>
      </c>
      <c r="D5478" s="29">
        <v>2021</v>
      </c>
      <c r="E5478" s="20"/>
      <c r="F5478" s="8">
        <v>1</v>
      </c>
      <c r="G5478" s="8">
        <v>15</v>
      </c>
      <c r="H5478" s="8">
        <v>27</v>
      </c>
    </row>
    <row r="5479" spans="1:8" s="17" customFormat="1" ht="19.5" hidden="1" customHeight="1" outlineLevel="1" x14ac:dyDescent="0.25">
      <c r="A5479" s="67">
        <v>10074</v>
      </c>
      <c r="B5479" s="8" t="s">
        <v>544</v>
      </c>
      <c r="C5479" s="28" t="s">
        <v>3619</v>
      </c>
      <c r="D5479" s="29">
        <v>2021</v>
      </c>
      <c r="E5479" s="20"/>
      <c r="F5479" s="8">
        <v>1</v>
      </c>
      <c r="G5479" s="8">
        <v>15</v>
      </c>
      <c r="H5479" s="8">
        <v>26</v>
      </c>
    </row>
    <row r="5480" spans="1:8" s="17" customFormat="1" ht="19.5" hidden="1" customHeight="1" outlineLevel="1" x14ac:dyDescent="0.25">
      <c r="A5480" s="67">
        <v>10079</v>
      </c>
      <c r="B5480" s="8" t="s">
        <v>544</v>
      </c>
      <c r="C5480" s="28" t="s">
        <v>3620</v>
      </c>
      <c r="D5480" s="29">
        <v>2021</v>
      </c>
      <c r="E5480" s="20"/>
      <c r="F5480" s="8">
        <v>1</v>
      </c>
      <c r="G5480" s="8">
        <v>15</v>
      </c>
      <c r="H5480" s="8">
        <v>23</v>
      </c>
    </row>
    <row r="5481" spans="1:8" s="17" customFormat="1" ht="19.5" hidden="1" customHeight="1" outlineLevel="1" x14ac:dyDescent="0.25">
      <c r="A5481" s="67">
        <v>9656</v>
      </c>
      <c r="B5481" s="8" t="s">
        <v>544</v>
      </c>
      <c r="C5481" s="28" t="s">
        <v>2413</v>
      </c>
      <c r="D5481" s="29">
        <v>2021</v>
      </c>
      <c r="E5481" s="20"/>
      <c r="F5481" s="8">
        <v>1</v>
      </c>
      <c r="G5481" s="8">
        <v>140</v>
      </c>
      <c r="H5481" s="8">
        <v>24</v>
      </c>
    </row>
    <row r="5482" spans="1:8" s="17" customFormat="1" ht="19.5" hidden="1" customHeight="1" outlineLevel="1" x14ac:dyDescent="0.25">
      <c r="A5482" s="66">
        <v>358</v>
      </c>
      <c r="B5482" s="8" t="s">
        <v>544</v>
      </c>
      <c r="C5482" s="28" t="s">
        <v>3621</v>
      </c>
      <c r="D5482" s="29">
        <v>2021</v>
      </c>
      <c r="E5482" s="20"/>
      <c r="F5482" s="8">
        <v>1</v>
      </c>
      <c r="G5482" s="8">
        <v>15</v>
      </c>
      <c r="H5482" s="8">
        <v>29</v>
      </c>
    </row>
    <row r="5483" spans="1:8" s="17" customFormat="1" ht="19.5" hidden="1" customHeight="1" outlineLevel="1" x14ac:dyDescent="0.25">
      <c r="A5483" s="67">
        <v>9438</v>
      </c>
      <c r="B5483" s="8" t="s">
        <v>544</v>
      </c>
      <c r="C5483" s="28" t="s">
        <v>2416</v>
      </c>
      <c r="D5483" s="29">
        <v>2021</v>
      </c>
      <c r="E5483" s="20"/>
      <c r="F5483" s="8">
        <v>1</v>
      </c>
      <c r="G5483" s="8">
        <v>15</v>
      </c>
      <c r="H5483" s="8">
        <v>25</v>
      </c>
    </row>
    <row r="5484" spans="1:8" s="17" customFormat="1" ht="19.5" hidden="1" customHeight="1" outlineLevel="1" x14ac:dyDescent="0.25">
      <c r="A5484" s="67">
        <v>10106</v>
      </c>
      <c r="B5484" s="8" t="s">
        <v>544</v>
      </c>
      <c r="C5484" s="28" t="s">
        <v>3622</v>
      </c>
      <c r="D5484" s="29">
        <v>2021</v>
      </c>
      <c r="E5484" s="20"/>
      <c r="F5484" s="8">
        <v>1</v>
      </c>
      <c r="G5484" s="8">
        <v>8</v>
      </c>
      <c r="H5484" s="8">
        <v>23</v>
      </c>
    </row>
    <row r="5485" spans="1:8" s="17" customFormat="1" ht="19.5" hidden="1" customHeight="1" outlineLevel="1" x14ac:dyDescent="0.25">
      <c r="A5485" s="67">
        <v>10105</v>
      </c>
      <c r="B5485" s="8" t="s">
        <v>544</v>
      </c>
      <c r="C5485" s="28" t="s">
        <v>3623</v>
      </c>
      <c r="D5485" s="29">
        <v>2021</v>
      </c>
      <c r="E5485" s="20"/>
      <c r="F5485" s="8">
        <v>1</v>
      </c>
      <c r="G5485" s="8">
        <v>5</v>
      </c>
      <c r="H5485" s="8">
        <v>21</v>
      </c>
    </row>
    <row r="5486" spans="1:8" s="17" customFormat="1" ht="19.5" hidden="1" customHeight="1" outlineLevel="1" x14ac:dyDescent="0.25">
      <c r="A5486" s="67">
        <v>10322</v>
      </c>
      <c r="B5486" s="8" t="s">
        <v>544</v>
      </c>
      <c r="C5486" s="28" t="s">
        <v>3624</v>
      </c>
      <c r="D5486" s="29">
        <v>2021</v>
      </c>
      <c r="E5486" s="20"/>
      <c r="F5486" s="8">
        <v>10</v>
      </c>
      <c r="G5486" s="8">
        <v>230</v>
      </c>
      <c r="H5486" s="8">
        <v>333</v>
      </c>
    </row>
    <row r="5487" spans="1:8" s="17" customFormat="1" ht="19.5" hidden="1" customHeight="1" outlineLevel="1" x14ac:dyDescent="0.25">
      <c r="A5487" s="20">
        <v>10906</v>
      </c>
      <c r="B5487" s="8" t="s">
        <v>544</v>
      </c>
      <c r="C5487" s="28" t="s">
        <v>3140</v>
      </c>
      <c r="D5487" s="29">
        <v>2021</v>
      </c>
      <c r="E5487" s="20"/>
      <c r="F5487" s="8">
        <v>75</v>
      </c>
      <c r="G5487" s="8">
        <v>1215</v>
      </c>
      <c r="H5487" s="8">
        <v>1844</v>
      </c>
    </row>
    <row r="5488" spans="1:8" s="17" customFormat="1" ht="19.5" hidden="1" customHeight="1" outlineLevel="1" x14ac:dyDescent="0.25">
      <c r="A5488" s="67">
        <v>9392</v>
      </c>
      <c r="B5488" s="8" t="s">
        <v>544</v>
      </c>
      <c r="C5488" s="28" t="s">
        <v>2423</v>
      </c>
      <c r="D5488" s="29">
        <v>2021</v>
      </c>
      <c r="E5488" s="20"/>
      <c r="F5488" s="8">
        <v>1</v>
      </c>
      <c r="G5488" s="8">
        <v>15</v>
      </c>
      <c r="H5488" s="8">
        <v>32</v>
      </c>
    </row>
    <row r="5489" spans="1:8" s="17" customFormat="1" ht="19.5" hidden="1" customHeight="1" outlineLevel="1" x14ac:dyDescent="0.25">
      <c r="A5489" s="67">
        <v>9332</v>
      </c>
      <c r="B5489" s="8" t="s">
        <v>544</v>
      </c>
      <c r="C5489" s="28" t="s">
        <v>2424</v>
      </c>
      <c r="D5489" s="29">
        <v>2021</v>
      </c>
      <c r="E5489" s="20"/>
      <c r="F5489" s="8">
        <v>1</v>
      </c>
      <c r="G5489" s="8">
        <v>14</v>
      </c>
      <c r="H5489" s="8">
        <v>27</v>
      </c>
    </row>
    <row r="5490" spans="1:8" s="17" customFormat="1" ht="19.5" hidden="1" customHeight="1" outlineLevel="1" x14ac:dyDescent="0.25">
      <c r="A5490" s="67">
        <v>9086</v>
      </c>
      <c r="B5490" s="8" t="s">
        <v>544</v>
      </c>
      <c r="C5490" s="28" t="s">
        <v>2425</v>
      </c>
      <c r="D5490" s="29">
        <v>2021</v>
      </c>
      <c r="E5490" s="20"/>
      <c r="F5490" s="8">
        <v>1</v>
      </c>
      <c r="G5490" s="8">
        <v>30</v>
      </c>
      <c r="H5490" s="8">
        <v>24</v>
      </c>
    </row>
    <row r="5491" spans="1:8" s="17" customFormat="1" ht="19.5" hidden="1" customHeight="1" outlineLevel="1" x14ac:dyDescent="0.25">
      <c r="A5491" s="67">
        <v>9323</v>
      </c>
      <c r="B5491" s="8" t="s">
        <v>544</v>
      </c>
      <c r="C5491" s="28" t="s">
        <v>2426</v>
      </c>
      <c r="D5491" s="29">
        <v>2021</v>
      </c>
      <c r="E5491" s="20"/>
      <c r="F5491" s="8">
        <v>1</v>
      </c>
      <c r="G5491" s="8">
        <v>15</v>
      </c>
      <c r="H5491" s="8">
        <v>27</v>
      </c>
    </row>
    <row r="5492" spans="1:8" s="17" customFormat="1" ht="19.5" hidden="1" customHeight="1" outlineLevel="1" x14ac:dyDescent="0.25">
      <c r="A5492" s="67">
        <v>9397</v>
      </c>
      <c r="B5492" s="8" t="s">
        <v>544</v>
      </c>
      <c r="C5492" s="28" t="s">
        <v>3625</v>
      </c>
      <c r="D5492" s="29">
        <v>2021</v>
      </c>
      <c r="E5492" s="20"/>
      <c r="F5492" s="8">
        <v>1</v>
      </c>
      <c r="G5492" s="8">
        <v>15</v>
      </c>
      <c r="H5492" s="8">
        <v>27</v>
      </c>
    </row>
    <row r="5493" spans="1:8" s="17" customFormat="1" ht="19.5" hidden="1" customHeight="1" outlineLevel="1" x14ac:dyDescent="0.25">
      <c r="A5493" s="67">
        <v>9674</v>
      </c>
      <c r="B5493" s="8" t="s">
        <v>544</v>
      </c>
      <c r="C5493" s="28" t="s">
        <v>2428</v>
      </c>
      <c r="D5493" s="29">
        <v>2021</v>
      </c>
      <c r="E5493" s="20"/>
      <c r="F5493" s="8">
        <v>1</v>
      </c>
      <c r="G5493" s="8">
        <v>50</v>
      </c>
      <c r="H5493" s="8">
        <v>27</v>
      </c>
    </row>
    <row r="5494" spans="1:8" s="17" customFormat="1" ht="19.5" hidden="1" customHeight="1" outlineLevel="1" x14ac:dyDescent="0.25">
      <c r="A5494" s="66">
        <v>351</v>
      </c>
      <c r="B5494" s="8" t="s">
        <v>544</v>
      </c>
      <c r="C5494" s="28" t="s">
        <v>2429</v>
      </c>
      <c r="D5494" s="29">
        <v>2021</v>
      </c>
      <c r="E5494" s="20"/>
      <c r="F5494" s="8">
        <v>1</v>
      </c>
      <c r="G5494" s="8">
        <v>15</v>
      </c>
      <c r="H5494" s="8">
        <v>27</v>
      </c>
    </row>
    <row r="5495" spans="1:8" s="17" customFormat="1" ht="19.5" hidden="1" customHeight="1" outlineLevel="1" x14ac:dyDescent="0.25">
      <c r="A5495" s="67">
        <v>9331</v>
      </c>
      <c r="B5495" s="8" t="s">
        <v>544</v>
      </c>
      <c r="C5495" s="28" t="s">
        <v>2430</v>
      </c>
      <c r="D5495" s="29">
        <v>2021</v>
      </c>
      <c r="E5495" s="20"/>
      <c r="F5495" s="8">
        <v>2</v>
      </c>
      <c r="G5495" s="8">
        <v>25</v>
      </c>
      <c r="H5495" s="8">
        <v>51</v>
      </c>
    </row>
    <row r="5496" spans="1:8" s="17" customFormat="1" ht="19.5" hidden="1" customHeight="1" outlineLevel="1" x14ac:dyDescent="0.25">
      <c r="A5496" s="67">
        <v>9270</v>
      </c>
      <c r="B5496" s="8" t="s">
        <v>544</v>
      </c>
      <c r="C5496" s="28" t="s">
        <v>2431</v>
      </c>
      <c r="D5496" s="29">
        <v>2021</v>
      </c>
      <c r="E5496" s="20"/>
      <c r="F5496" s="8">
        <v>2</v>
      </c>
      <c r="G5496" s="8">
        <v>30</v>
      </c>
      <c r="H5496" s="8">
        <v>45</v>
      </c>
    </row>
    <row r="5497" spans="1:8" s="17" customFormat="1" ht="19.5" hidden="1" customHeight="1" outlineLevel="1" x14ac:dyDescent="0.25">
      <c r="A5497" s="67">
        <v>9895</v>
      </c>
      <c r="B5497" s="8" t="s">
        <v>544</v>
      </c>
      <c r="C5497" s="28" t="s">
        <v>3626</v>
      </c>
      <c r="D5497" s="29">
        <v>2021</v>
      </c>
      <c r="E5497" s="20"/>
      <c r="F5497" s="8">
        <v>1</v>
      </c>
      <c r="G5497" s="8">
        <v>80</v>
      </c>
      <c r="H5497" s="8">
        <v>21</v>
      </c>
    </row>
    <row r="5498" spans="1:8" s="17" customFormat="1" ht="19.5" hidden="1" customHeight="1" outlineLevel="1" x14ac:dyDescent="0.25">
      <c r="A5498" s="67">
        <v>10087</v>
      </c>
      <c r="B5498" s="8" t="s">
        <v>544</v>
      </c>
      <c r="C5498" s="28" t="s">
        <v>3627</v>
      </c>
      <c r="D5498" s="29">
        <v>2021</v>
      </c>
      <c r="E5498" s="20"/>
      <c r="F5498" s="8">
        <v>1</v>
      </c>
      <c r="G5498" s="8">
        <v>15</v>
      </c>
      <c r="H5498" s="8">
        <v>23</v>
      </c>
    </row>
    <row r="5499" spans="1:8" s="17" customFormat="1" ht="19.5" hidden="1" customHeight="1" outlineLevel="1" x14ac:dyDescent="0.25">
      <c r="A5499" s="66">
        <v>526</v>
      </c>
      <c r="B5499" s="8" t="s">
        <v>544</v>
      </c>
      <c r="C5499" s="28" t="s">
        <v>2432</v>
      </c>
      <c r="D5499" s="29">
        <v>2021</v>
      </c>
      <c r="E5499" s="20"/>
      <c r="F5499" s="8">
        <v>1</v>
      </c>
      <c r="G5499" s="8">
        <v>15</v>
      </c>
      <c r="H5499" s="8">
        <v>26</v>
      </c>
    </row>
    <row r="5500" spans="1:8" s="17" customFormat="1" ht="19.5" hidden="1" customHeight="1" outlineLevel="1" x14ac:dyDescent="0.25">
      <c r="A5500" s="67">
        <v>10072</v>
      </c>
      <c r="B5500" s="8" t="s">
        <v>544</v>
      </c>
      <c r="C5500" s="28" t="s">
        <v>3628</v>
      </c>
      <c r="D5500" s="29">
        <v>2021</v>
      </c>
      <c r="E5500" s="20"/>
      <c r="F5500" s="8">
        <v>1</v>
      </c>
      <c r="G5500" s="8">
        <v>15</v>
      </c>
      <c r="H5500" s="8">
        <v>30</v>
      </c>
    </row>
    <row r="5501" spans="1:8" s="17" customFormat="1" ht="19.5" hidden="1" customHeight="1" outlineLevel="1" x14ac:dyDescent="0.25">
      <c r="A5501" s="67">
        <v>10094</v>
      </c>
      <c r="B5501" s="8" t="s">
        <v>544</v>
      </c>
      <c r="C5501" s="28" t="s">
        <v>3629</v>
      </c>
      <c r="D5501" s="29">
        <v>2021</v>
      </c>
      <c r="E5501" s="20"/>
      <c r="F5501" s="8">
        <v>1</v>
      </c>
      <c r="G5501" s="8">
        <v>2.4</v>
      </c>
      <c r="H5501" s="8">
        <v>27</v>
      </c>
    </row>
    <row r="5502" spans="1:8" s="17" customFormat="1" ht="19.5" hidden="1" customHeight="1" outlineLevel="1" x14ac:dyDescent="0.25">
      <c r="A5502" s="67">
        <v>10084</v>
      </c>
      <c r="B5502" s="8" t="s">
        <v>544</v>
      </c>
      <c r="C5502" s="28" t="s">
        <v>3630</v>
      </c>
      <c r="D5502" s="29">
        <v>2021</v>
      </c>
      <c r="E5502" s="20"/>
      <c r="F5502" s="8">
        <v>1</v>
      </c>
      <c r="G5502" s="8">
        <v>15</v>
      </c>
      <c r="H5502" s="8">
        <v>28</v>
      </c>
    </row>
    <row r="5503" spans="1:8" s="17" customFormat="1" ht="19.5" hidden="1" customHeight="1" outlineLevel="1" x14ac:dyDescent="0.25">
      <c r="A5503" s="67">
        <v>9653</v>
      </c>
      <c r="B5503" s="8" t="s">
        <v>544</v>
      </c>
      <c r="C5503" s="28" t="s">
        <v>2434</v>
      </c>
      <c r="D5503" s="29">
        <v>2021</v>
      </c>
      <c r="E5503" s="20"/>
      <c r="F5503" s="8">
        <v>1</v>
      </c>
      <c r="G5503" s="8">
        <v>150</v>
      </c>
      <c r="H5503" s="8">
        <v>27</v>
      </c>
    </row>
    <row r="5504" spans="1:8" s="17" customFormat="1" ht="19.5" hidden="1" customHeight="1" outlineLevel="1" x14ac:dyDescent="0.25">
      <c r="A5504" s="67">
        <v>9296</v>
      </c>
      <c r="B5504" s="8" t="s">
        <v>544</v>
      </c>
      <c r="C5504" s="28" t="s">
        <v>2435</v>
      </c>
      <c r="D5504" s="29">
        <v>2021</v>
      </c>
      <c r="E5504" s="20"/>
      <c r="F5504" s="8">
        <v>1</v>
      </c>
      <c r="G5504" s="8">
        <v>15</v>
      </c>
      <c r="H5504" s="8">
        <v>18</v>
      </c>
    </row>
    <row r="5505" spans="1:8" s="17" customFormat="1" ht="19.5" hidden="1" customHeight="1" outlineLevel="1" x14ac:dyDescent="0.25">
      <c r="A5505" s="67">
        <v>9413</v>
      </c>
      <c r="B5505" s="8" t="s">
        <v>544</v>
      </c>
      <c r="C5505" s="28" t="s">
        <v>2436</v>
      </c>
      <c r="D5505" s="29">
        <v>2021</v>
      </c>
      <c r="E5505" s="20"/>
      <c r="F5505" s="8">
        <v>1</v>
      </c>
      <c r="G5505" s="8">
        <v>150</v>
      </c>
      <c r="H5505" s="8">
        <v>31</v>
      </c>
    </row>
    <row r="5506" spans="1:8" s="17" customFormat="1" ht="19.5" hidden="1" customHeight="1" outlineLevel="1" x14ac:dyDescent="0.25">
      <c r="A5506" s="67">
        <v>9320</v>
      </c>
      <c r="B5506" s="8" t="s">
        <v>544</v>
      </c>
      <c r="C5506" s="28" t="s">
        <v>2437</v>
      </c>
      <c r="D5506" s="29">
        <v>2021</v>
      </c>
      <c r="E5506" s="20"/>
      <c r="F5506" s="8">
        <v>1</v>
      </c>
      <c r="G5506" s="8">
        <v>15</v>
      </c>
      <c r="H5506" s="8">
        <v>31</v>
      </c>
    </row>
    <row r="5507" spans="1:8" s="17" customFormat="1" ht="19.5" hidden="1" customHeight="1" outlineLevel="1" x14ac:dyDescent="0.25">
      <c r="A5507" s="67">
        <v>9411</v>
      </c>
      <c r="B5507" s="8" t="s">
        <v>544</v>
      </c>
      <c r="C5507" s="28" t="s">
        <v>2438</v>
      </c>
      <c r="D5507" s="29">
        <v>2021</v>
      </c>
      <c r="E5507" s="20"/>
      <c r="F5507" s="8">
        <v>1</v>
      </c>
      <c r="G5507" s="8">
        <v>15</v>
      </c>
      <c r="H5507" s="8">
        <v>29</v>
      </c>
    </row>
    <row r="5508" spans="1:8" s="17" customFormat="1" ht="19.5" hidden="1" customHeight="1" outlineLevel="1" x14ac:dyDescent="0.25">
      <c r="A5508" s="67">
        <v>9416</v>
      </c>
      <c r="B5508" s="8" t="s">
        <v>544</v>
      </c>
      <c r="C5508" s="28" t="s">
        <v>2439</v>
      </c>
      <c r="D5508" s="29">
        <v>2021</v>
      </c>
      <c r="E5508" s="20"/>
      <c r="F5508" s="8">
        <v>1</v>
      </c>
      <c r="G5508" s="8">
        <v>20</v>
      </c>
      <c r="H5508" s="8">
        <v>31</v>
      </c>
    </row>
    <row r="5509" spans="1:8" s="17" customFormat="1" ht="19.5" hidden="1" customHeight="1" outlineLevel="1" x14ac:dyDescent="0.25">
      <c r="A5509" s="66">
        <v>335</v>
      </c>
      <c r="B5509" s="8" t="s">
        <v>544</v>
      </c>
      <c r="C5509" s="28" t="s">
        <v>2765</v>
      </c>
      <c r="D5509" s="29">
        <v>2021</v>
      </c>
      <c r="E5509" s="20"/>
      <c r="F5509" s="8">
        <v>1</v>
      </c>
      <c r="G5509" s="8">
        <v>15</v>
      </c>
      <c r="H5509" s="8">
        <v>27</v>
      </c>
    </row>
    <row r="5510" spans="1:8" s="17" customFormat="1" ht="19.5" hidden="1" customHeight="1" outlineLevel="1" x14ac:dyDescent="0.25">
      <c r="A5510" s="67">
        <v>9400</v>
      </c>
      <c r="B5510" s="8" t="s">
        <v>544</v>
      </c>
      <c r="C5510" s="28" t="s">
        <v>2766</v>
      </c>
      <c r="D5510" s="29">
        <v>2021</v>
      </c>
      <c r="E5510" s="20"/>
      <c r="F5510" s="8">
        <v>1</v>
      </c>
      <c r="G5510" s="8">
        <v>45</v>
      </c>
      <c r="H5510" s="8">
        <v>28</v>
      </c>
    </row>
    <row r="5511" spans="1:8" s="17" customFormat="1" ht="19.5" hidden="1" customHeight="1" outlineLevel="1" x14ac:dyDescent="0.25">
      <c r="A5511" s="66">
        <v>334</v>
      </c>
      <c r="B5511" s="8" t="s">
        <v>544</v>
      </c>
      <c r="C5511" s="28" t="s">
        <v>2767</v>
      </c>
      <c r="D5511" s="29">
        <v>2021</v>
      </c>
      <c r="E5511" s="20"/>
      <c r="F5511" s="8">
        <v>1</v>
      </c>
      <c r="G5511" s="8">
        <v>15</v>
      </c>
      <c r="H5511" s="8">
        <v>27</v>
      </c>
    </row>
    <row r="5512" spans="1:8" s="17" customFormat="1" ht="19.5" hidden="1" customHeight="1" outlineLevel="1" x14ac:dyDescent="0.25">
      <c r="A5512" s="67">
        <v>9405</v>
      </c>
      <c r="B5512" s="8" t="s">
        <v>544</v>
      </c>
      <c r="C5512" s="28" t="s">
        <v>2440</v>
      </c>
      <c r="D5512" s="29">
        <v>2021</v>
      </c>
      <c r="E5512" s="20"/>
      <c r="F5512" s="8">
        <v>1</v>
      </c>
      <c r="G5512" s="8">
        <v>15</v>
      </c>
      <c r="H5512" s="8">
        <v>34</v>
      </c>
    </row>
    <row r="5513" spans="1:8" s="17" customFormat="1" ht="19.5" hidden="1" customHeight="1" outlineLevel="1" x14ac:dyDescent="0.25">
      <c r="A5513" s="67">
        <v>9327</v>
      </c>
      <c r="B5513" s="8" t="s">
        <v>544</v>
      </c>
      <c r="C5513" s="28" t="s">
        <v>2441</v>
      </c>
      <c r="D5513" s="29">
        <v>2021</v>
      </c>
      <c r="E5513" s="20"/>
      <c r="F5513" s="8">
        <v>1</v>
      </c>
      <c r="G5513" s="8">
        <v>15</v>
      </c>
      <c r="H5513" s="8">
        <v>34</v>
      </c>
    </row>
    <row r="5514" spans="1:8" s="17" customFormat="1" ht="19.5" hidden="1" customHeight="1" outlineLevel="1" x14ac:dyDescent="0.25">
      <c r="A5514" s="67">
        <v>9293</v>
      </c>
      <c r="B5514" s="8" t="s">
        <v>544</v>
      </c>
      <c r="C5514" s="28" t="s">
        <v>2442</v>
      </c>
      <c r="D5514" s="29">
        <v>2021</v>
      </c>
      <c r="E5514" s="20"/>
      <c r="F5514" s="8">
        <v>1</v>
      </c>
      <c r="G5514" s="8">
        <v>15</v>
      </c>
      <c r="H5514" s="8">
        <v>33</v>
      </c>
    </row>
    <row r="5515" spans="1:8" s="17" customFormat="1" ht="19.5" hidden="1" customHeight="1" outlineLevel="1" x14ac:dyDescent="0.25">
      <c r="A5515" s="67">
        <v>9353</v>
      </c>
      <c r="B5515" s="8" t="s">
        <v>544</v>
      </c>
      <c r="C5515" s="28" t="s">
        <v>2445</v>
      </c>
      <c r="D5515" s="29">
        <v>2021</v>
      </c>
      <c r="E5515" s="20"/>
      <c r="F5515" s="8">
        <v>3</v>
      </c>
      <c r="G5515" s="8">
        <v>30</v>
      </c>
      <c r="H5515" s="8">
        <v>63</v>
      </c>
    </row>
    <row r="5516" spans="1:8" s="17" customFormat="1" ht="19.5" hidden="1" customHeight="1" outlineLevel="1" x14ac:dyDescent="0.25">
      <c r="A5516" s="67">
        <v>9379</v>
      </c>
      <c r="B5516" s="8" t="s">
        <v>544</v>
      </c>
      <c r="C5516" s="28" t="s">
        <v>2446</v>
      </c>
      <c r="D5516" s="29">
        <v>2021</v>
      </c>
      <c r="E5516" s="20"/>
      <c r="F5516" s="8">
        <v>1</v>
      </c>
      <c r="G5516" s="8">
        <v>10</v>
      </c>
      <c r="H5516" s="8">
        <v>30</v>
      </c>
    </row>
    <row r="5517" spans="1:8" s="17" customFormat="1" ht="19.5" hidden="1" customHeight="1" outlineLevel="1" x14ac:dyDescent="0.25">
      <c r="A5517" s="67">
        <v>9649</v>
      </c>
      <c r="B5517" s="8" t="s">
        <v>544</v>
      </c>
      <c r="C5517" s="28" t="s">
        <v>2447</v>
      </c>
      <c r="D5517" s="29">
        <v>2021</v>
      </c>
      <c r="E5517" s="20"/>
      <c r="F5517" s="8">
        <v>1</v>
      </c>
      <c r="G5517" s="8">
        <v>15</v>
      </c>
      <c r="H5517" s="8">
        <v>27</v>
      </c>
    </row>
    <row r="5518" spans="1:8" s="17" customFormat="1" ht="19.5" hidden="1" customHeight="1" outlineLevel="1" x14ac:dyDescent="0.25">
      <c r="A5518" s="67">
        <v>10104</v>
      </c>
      <c r="B5518" s="8" t="s">
        <v>544</v>
      </c>
      <c r="C5518" s="28" t="s">
        <v>3631</v>
      </c>
      <c r="D5518" s="29">
        <v>2021</v>
      </c>
      <c r="E5518" s="20"/>
      <c r="F5518" s="8">
        <v>1</v>
      </c>
      <c r="G5518" s="8">
        <v>15</v>
      </c>
      <c r="H5518" s="8">
        <v>27</v>
      </c>
    </row>
    <row r="5519" spans="1:8" s="17" customFormat="1" ht="19.5" hidden="1" customHeight="1" outlineLevel="1" x14ac:dyDescent="0.25">
      <c r="A5519" s="67">
        <v>9380</v>
      </c>
      <c r="B5519" s="8" t="s">
        <v>544</v>
      </c>
      <c r="C5519" s="28" t="s">
        <v>2459</v>
      </c>
      <c r="D5519" s="29">
        <v>2021</v>
      </c>
      <c r="E5519" s="20"/>
      <c r="F5519" s="8">
        <v>1</v>
      </c>
      <c r="G5519" s="8">
        <v>15</v>
      </c>
      <c r="H5519" s="8">
        <v>32</v>
      </c>
    </row>
    <row r="5520" spans="1:8" s="17" customFormat="1" ht="19.5" hidden="1" customHeight="1" outlineLevel="1" x14ac:dyDescent="0.25">
      <c r="A5520" s="67">
        <v>9085</v>
      </c>
      <c r="B5520" s="8" t="s">
        <v>544</v>
      </c>
      <c r="C5520" s="28" t="s">
        <v>2460</v>
      </c>
      <c r="D5520" s="29">
        <v>2021</v>
      </c>
      <c r="E5520" s="20"/>
      <c r="F5520" s="8">
        <v>1</v>
      </c>
      <c r="G5520" s="8">
        <v>15</v>
      </c>
      <c r="H5520" s="8">
        <v>29</v>
      </c>
    </row>
    <row r="5521" spans="1:8" s="17" customFormat="1" ht="19.5" hidden="1" customHeight="1" outlineLevel="1" x14ac:dyDescent="0.25">
      <c r="A5521" s="66">
        <v>373</v>
      </c>
      <c r="B5521" s="8" t="s">
        <v>544</v>
      </c>
      <c r="C5521" s="28" t="s">
        <v>2463</v>
      </c>
      <c r="D5521" s="29">
        <v>2021</v>
      </c>
      <c r="E5521" s="20"/>
      <c r="F5521" s="8">
        <v>1</v>
      </c>
      <c r="G5521" s="8">
        <v>15</v>
      </c>
      <c r="H5521" s="8">
        <v>34</v>
      </c>
    </row>
    <row r="5522" spans="1:8" s="17" customFormat="1" ht="19.5" hidden="1" customHeight="1" outlineLevel="1" x14ac:dyDescent="0.25">
      <c r="A5522" s="67">
        <v>9576</v>
      </c>
      <c r="B5522" s="8" t="s">
        <v>544</v>
      </c>
      <c r="C5522" s="28" t="s">
        <v>2464</v>
      </c>
      <c r="D5522" s="29">
        <v>2021</v>
      </c>
      <c r="E5522" s="20"/>
      <c r="F5522" s="8">
        <v>38</v>
      </c>
      <c r="G5522" s="8">
        <v>390</v>
      </c>
      <c r="H5522" s="8">
        <v>1625</v>
      </c>
    </row>
    <row r="5523" spans="1:8" s="17" customFormat="1" ht="19.5" hidden="1" customHeight="1" outlineLevel="1" x14ac:dyDescent="0.25">
      <c r="A5523" s="66">
        <v>374</v>
      </c>
      <c r="B5523" s="8" t="s">
        <v>544</v>
      </c>
      <c r="C5523" s="28" t="s">
        <v>2465</v>
      </c>
      <c r="D5523" s="29">
        <v>2021</v>
      </c>
      <c r="E5523" s="20"/>
      <c r="F5523" s="8">
        <v>1</v>
      </c>
      <c r="G5523" s="8">
        <v>15</v>
      </c>
      <c r="H5523" s="8">
        <v>25</v>
      </c>
    </row>
    <row r="5524" spans="1:8" s="17" customFormat="1" ht="19.5" hidden="1" customHeight="1" outlineLevel="1" x14ac:dyDescent="0.25">
      <c r="A5524" s="67">
        <v>9278</v>
      </c>
      <c r="B5524" s="8" t="s">
        <v>544</v>
      </c>
      <c r="C5524" s="28" t="s">
        <v>2466</v>
      </c>
      <c r="D5524" s="29">
        <v>2021</v>
      </c>
      <c r="E5524" s="20"/>
      <c r="F5524" s="8">
        <v>1</v>
      </c>
      <c r="G5524" s="8">
        <v>15</v>
      </c>
      <c r="H5524" s="8">
        <v>34</v>
      </c>
    </row>
    <row r="5525" spans="1:8" s="17" customFormat="1" ht="19.5" hidden="1" customHeight="1" outlineLevel="1" x14ac:dyDescent="0.25">
      <c r="A5525" s="67">
        <v>10063</v>
      </c>
      <c r="B5525" s="8" t="s">
        <v>544</v>
      </c>
      <c r="C5525" s="28" t="s">
        <v>3632</v>
      </c>
      <c r="D5525" s="29">
        <v>2021</v>
      </c>
      <c r="E5525" s="20"/>
      <c r="F5525" s="8">
        <v>1</v>
      </c>
      <c r="G5525" s="8">
        <v>15</v>
      </c>
      <c r="H5525" s="8">
        <v>29</v>
      </c>
    </row>
    <row r="5526" spans="1:8" s="17" customFormat="1" ht="19.5" hidden="1" customHeight="1" outlineLevel="1" x14ac:dyDescent="0.25">
      <c r="A5526" s="66">
        <v>2036</v>
      </c>
      <c r="B5526" s="8" t="s">
        <v>544</v>
      </c>
      <c r="C5526" s="28" t="s">
        <v>3633</v>
      </c>
      <c r="D5526" s="29">
        <v>2021</v>
      </c>
      <c r="E5526" s="20"/>
      <c r="F5526" s="8">
        <v>1</v>
      </c>
      <c r="G5526" s="8">
        <v>15</v>
      </c>
      <c r="H5526" s="8">
        <v>29</v>
      </c>
    </row>
    <row r="5527" spans="1:8" s="17" customFormat="1" ht="19.5" hidden="1" customHeight="1" outlineLevel="1" x14ac:dyDescent="0.25">
      <c r="A5527" s="66">
        <v>2039</v>
      </c>
      <c r="B5527" s="8" t="s">
        <v>544</v>
      </c>
      <c r="C5527" s="28" t="s">
        <v>3634</v>
      </c>
      <c r="D5527" s="29">
        <v>2021</v>
      </c>
      <c r="E5527" s="20"/>
      <c r="F5527" s="8">
        <v>1</v>
      </c>
      <c r="G5527" s="8">
        <v>15</v>
      </c>
      <c r="H5527" s="8">
        <v>32</v>
      </c>
    </row>
    <row r="5528" spans="1:8" s="17" customFormat="1" ht="19.5" hidden="1" customHeight="1" outlineLevel="1" x14ac:dyDescent="0.25">
      <c r="A5528" s="66">
        <v>2041</v>
      </c>
      <c r="B5528" s="8" t="s">
        <v>544</v>
      </c>
      <c r="C5528" s="28" t="s">
        <v>3635</v>
      </c>
      <c r="D5528" s="29">
        <v>2021</v>
      </c>
      <c r="E5528" s="20"/>
      <c r="F5528" s="8">
        <v>1</v>
      </c>
      <c r="G5528" s="8">
        <v>15</v>
      </c>
      <c r="H5528" s="8">
        <v>32</v>
      </c>
    </row>
    <row r="5529" spans="1:8" s="17" customFormat="1" ht="19.5" hidden="1" customHeight="1" outlineLevel="1" x14ac:dyDescent="0.25">
      <c r="A5529" s="67">
        <v>10069</v>
      </c>
      <c r="B5529" s="8" t="s">
        <v>544</v>
      </c>
      <c r="C5529" s="28" t="s">
        <v>3636</v>
      </c>
      <c r="D5529" s="29">
        <v>2021</v>
      </c>
      <c r="E5529" s="20"/>
      <c r="F5529" s="8">
        <v>1</v>
      </c>
      <c r="G5529" s="8">
        <v>15</v>
      </c>
      <c r="H5529" s="8">
        <v>31</v>
      </c>
    </row>
    <row r="5530" spans="1:8" s="17" customFormat="1" ht="19.5" hidden="1" customHeight="1" outlineLevel="1" x14ac:dyDescent="0.25">
      <c r="A5530" s="67">
        <v>9381</v>
      </c>
      <c r="B5530" s="8" t="s">
        <v>544</v>
      </c>
      <c r="C5530" s="28" t="s">
        <v>2468</v>
      </c>
      <c r="D5530" s="29">
        <v>2021</v>
      </c>
      <c r="E5530" s="20"/>
      <c r="F5530" s="8">
        <v>1</v>
      </c>
      <c r="G5530" s="8">
        <v>8</v>
      </c>
      <c r="H5530" s="8">
        <v>35</v>
      </c>
    </row>
    <row r="5531" spans="1:8" s="17" customFormat="1" ht="19.5" hidden="1" customHeight="1" outlineLevel="1" x14ac:dyDescent="0.25">
      <c r="A5531" s="67">
        <v>9592</v>
      </c>
      <c r="B5531" s="8" t="s">
        <v>544</v>
      </c>
      <c r="C5531" s="28" t="s">
        <v>2470</v>
      </c>
      <c r="D5531" s="29">
        <v>2021</v>
      </c>
      <c r="E5531" s="20"/>
      <c r="F5531" s="8">
        <v>7</v>
      </c>
      <c r="G5531" s="8">
        <v>90</v>
      </c>
      <c r="H5531" s="8">
        <v>189</v>
      </c>
    </row>
    <row r="5532" spans="1:8" s="17" customFormat="1" ht="19.5" hidden="1" customHeight="1" outlineLevel="1" x14ac:dyDescent="0.25">
      <c r="A5532" s="67">
        <v>9303</v>
      </c>
      <c r="B5532" s="8" t="s">
        <v>544</v>
      </c>
      <c r="C5532" s="28" t="s">
        <v>2471</v>
      </c>
      <c r="D5532" s="29">
        <v>2021</v>
      </c>
      <c r="E5532" s="20"/>
      <c r="F5532" s="8">
        <v>1</v>
      </c>
      <c r="G5532" s="8">
        <v>15</v>
      </c>
      <c r="H5532" s="8">
        <v>23</v>
      </c>
    </row>
    <row r="5533" spans="1:8" s="17" customFormat="1" ht="19.5" hidden="1" customHeight="1" outlineLevel="1" x14ac:dyDescent="0.25">
      <c r="A5533" s="67">
        <v>9305</v>
      </c>
      <c r="B5533" s="8" t="s">
        <v>544</v>
      </c>
      <c r="C5533" s="28" t="s">
        <v>2473</v>
      </c>
      <c r="D5533" s="29">
        <v>2021</v>
      </c>
      <c r="E5533" s="20"/>
      <c r="F5533" s="8">
        <v>1</v>
      </c>
      <c r="G5533" s="8">
        <v>15</v>
      </c>
      <c r="H5533" s="8">
        <v>28</v>
      </c>
    </row>
    <row r="5534" spans="1:8" s="17" customFormat="1" ht="19.5" hidden="1" customHeight="1" outlineLevel="1" x14ac:dyDescent="0.25">
      <c r="A5534" s="67">
        <v>9329</v>
      </c>
      <c r="B5534" s="8" t="s">
        <v>544</v>
      </c>
      <c r="C5534" s="28" t="s">
        <v>2477</v>
      </c>
      <c r="D5534" s="29">
        <v>2021</v>
      </c>
      <c r="E5534" s="20"/>
      <c r="F5534" s="8">
        <v>1</v>
      </c>
      <c r="G5534" s="8">
        <v>15</v>
      </c>
      <c r="H5534" s="8">
        <v>26</v>
      </c>
    </row>
    <row r="5535" spans="1:8" s="17" customFormat="1" ht="19.5" hidden="1" customHeight="1" outlineLevel="1" x14ac:dyDescent="0.25">
      <c r="A5535" s="67">
        <v>9418</v>
      </c>
      <c r="B5535" s="8" t="s">
        <v>544</v>
      </c>
      <c r="C5535" s="28" t="s">
        <v>2783</v>
      </c>
      <c r="D5535" s="29">
        <v>2021</v>
      </c>
      <c r="E5535" s="20"/>
      <c r="F5535" s="8">
        <v>11</v>
      </c>
      <c r="G5535" s="8">
        <v>110</v>
      </c>
      <c r="H5535" s="8">
        <v>506</v>
      </c>
    </row>
    <row r="5536" spans="1:8" s="17" customFormat="1" ht="19.5" hidden="1" customHeight="1" outlineLevel="1" x14ac:dyDescent="0.25">
      <c r="A5536" s="67">
        <v>9593</v>
      </c>
      <c r="B5536" s="8" t="s">
        <v>544</v>
      </c>
      <c r="C5536" s="28" t="s">
        <v>2480</v>
      </c>
      <c r="D5536" s="29">
        <v>2021</v>
      </c>
      <c r="E5536" s="20"/>
      <c r="F5536" s="8">
        <v>1</v>
      </c>
      <c r="G5536" s="8">
        <v>15</v>
      </c>
      <c r="H5536" s="8">
        <v>22</v>
      </c>
    </row>
    <row r="5537" spans="1:8" s="17" customFormat="1" ht="19.5" hidden="1" customHeight="1" outlineLevel="1" x14ac:dyDescent="0.25">
      <c r="A5537" s="67">
        <v>9343</v>
      </c>
      <c r="B5537" s="8" t="s">
        <v>544</v>
      </c>
      <c r="C5537" s="28" t="s">
        <v>2785</v>
      </c>
      <c r="D5537" s="29">
        <v>2021</v>
      </c>
      <c r="E5537" s="20"/>
      <c r="F5537" s="8">
        <v>1</v>
      </c>
      <c r="G5537" s="8">
        <v>15</v>
      </c>
      <c r="H5537" s="8">
        <v>32</v>
      </c>
    </row>
    <row r="5538" spans="1:8" s="17" customFormat="1" ht="19.5" hidden="1" customHeight="1" outlineLevel="1" x14ac:dyDescent="0.25">
      <c r="A5538" s="67">
        <v>10123</v>
      </c>
      <c r="B5538" s="8" t="s">
        <v>544</v>
      </c>
      <c r="C5538" s="28" t="s">
        <v>3637</v>
      </c>
      <c r="D5538" s="29">
        <v>2021</v>
      </c>
      <c r="E5538" s="20"/>
      <c r="F5538" s="8">
        <v>1</v>
      </c>
      <c r="G5538" s="8">
        <v>15</v>
      </c>
      <c r="H5538" s="8">
        <v>32</v>
      </c>
    </row>
    <row r="5539" spans="1:8" s="17" customFormat="1" ht="19.5" hidden="1" customHeight="1" outlineLevel="1" x14ac:dyDescent="0.25">
      <c r="A5539" s="66">
        <v>2124</v>
      </c>
      <c r="B5539" s="8" t="s">
        <v>544</v>
      </c>
      <c r="C5539" s="28" t="s">
        <v>3638</v>
      </c>
      <c r="D5539" s="29">
        <v>2021</v>
      </c>
      <c r="E5539" s="20"/>
      <c r="F5539" s="8">
        <v>1</v>
      </c>
      <c r="G5539" s="8">
        <v>15</v>
      </c>
      <c r="H5539" s="8">
        <v>32</v>
      </c>
    </row>
    <row r="5540" spans="1:8" s="17" customFormat="1" ht="19.5" hidden="1" customHeight="1" outlineLevel="1" x14ac:dyDescent="0.25">
      <c r="A5540" s="67">
        <v>9375</v>
      </c>
      <c r="B5540" s="8" t="s">
        <v>544</v>
      </c>
      <c r="C5540" s="28" t="s">
        <v>2491</v>
      </c>
      <c r="D5540" s="29">
        <v>2021</v>
      </c>
      <c r="E5540" s="20"/>
      <c r="F5540" s="8">
        <v>1</v>
      </c>
      <c r="G5540" s="8">
        <v>5</v>
      </c>
      <c r="H5540" s="8">
        <v>28</v>
      </c>
    </row>
    <row r="5541" spans="1:8" s="17" customFormat="1" ht="19.5" hidden="1" customHeight="1" outlineLevel="1" x14ac:dyDescent="0.25">
      <c r="A5541" s="67">
        <v>9295</v>
      </c>
      <c r="B5541" s="8" t="s">
        <v>544</v>
      </c>
      <c r="C5541" s="28" t="s">
        <v>3639</v>
      </c>
      <c r="D5541" s="29">
        <v>2021</v>
      </c>
      <c r="E5541" s="20"/>
      <c r="F5541" s="8">
        <v>2</v>
      </c>
      <c r="G5541" s="8">
        <v>30</v>
      </c>
      <c r="H5541" s="8">
        <v>71</v>
      </c>
    </row>
    <row r="5542" spans="1:8" s="17" customFormat="1" ht="19.5" hidden="1" customHeight="1" outlineLevel="1" x14ac:dyDescent="0.25">
      <c r="A5542" s="67">
        <v>9440</v>
      </c>
      <c r="B5542" s="8" t="s">
        <v>544</v>
      </c>
      <c r="C5542" s="28" t="s">
        <v>3640</v>
      </c>
      <c r="D5542" s="29">
        <v>2021</v>
      </c>
      <c r="E5542" s="20"/>
      <c r="F5542" s="8">
        <v>3</v>
      </c>
      <c r="G5542" s="8">
        <v>45</v>
      </c>
      <c r="H5542" s="8">
        <v>110</v>
      </c>
    </row>
    <row r="5543" spans="1:8" s="17" customFormat="1" ht="19.5" hidden="1" customHeight="1" outlineLevel="1" x14ac:dyDescent="0.25">
      <c r="A5543" s="67">
        <v>9402</v>
      </c>
      <c r="B5543" s="8" t="s">
        <v>544</v>
      </c>
      <c r="C5543" s="28" t="s">
        <v>2786</v>
      </c>
      <c r="D5543" s="29">
        <v>2021</v>
      </c>
      <c r="E5543" s="20"/>
      <c r="F5543" s="8">
        <v>1</v>
      </c>
      <c r="G5543" s="8">
        <v>15</v>
      </c>
      <c r="H5543" s="8">
        <v>83</v>
      </c>
    </row>
    <row r="5544" spans="1:8" s="17" customFormat="1" ht="19.5" hidden="1" customHeight="1" outlineLevel="1" x14ac:dyDescent="0.25">
      <c r="A5544" s="67">
        <v>9406</v>
      </c>
      <c r="B5544" s="8" t="s">
        <v>544</v>
      </c>
      <c r="C5544" s="28" t="s">
        <v>3641</v>
      </c>
      <c r="D5544" s="29">
        <v>2021</v>
      </c>
      <c r="E5544" s="20"/>
      <c r="F5544" s="8">
        <v>1</v>
      </c>
      <c r="G5544" s="8">
        <v>14</v>
      </c>
      <c r="H5544" s="8">
        <v>24</v>
      </c>
    </row>
    <row r="5545" spans="1:8" s="17" customFormat="1" ht="19.5" hidden="1" customHeight="1" outlineLevel="1" x14ac:dyDescent="0.25">
      <c r="A5545" s="67">
        <v>9436</v>
      </c>
      <c r="B5545" s="8" t="s">
        <v>544</v>
      </c>
      <c r="C5545" s="28" t="s">
        <v>3642</v>
      </c>
      <c r="D5545" s="29">
        <v>2021</v>
      </c>
      <c r="E5545" s="20"/>
      <c r="F5545" s="8">
        <v>1</v>
      </c>
      <c r="G5545" s="8">
        <v>15</v>
      </c>
      <c r="H5545" s="8">
        <v>27</v>
      </c>
    </row>
    <row r="5546" spans="1:8" s="17" customFormat="1" ht="19.5" hidden="1" customHeight="1" outlineLevel="1" x14ac:dyDescent="0.25">
      <c r="A5546" s="67">
        <v>9286</v>
      </c>
      <c r="B5546" s="8" t="s">
        <v>544</v>
      </c>
      <c r="C5546" s="28" t="s">
        <v>3643</v>
      </c>
      <c r="D5546" s="29">
        <v>2021</v>
      </c>
      <c r="E5546" s="20"/>
      <c r="F5546" s="8">
        <v>1</v>
      </c>
      <c r="G5546" s="8">
        <v>15</v>
      </c>
      <c r="H5546" s="8">
        <v>29</v>
      </c>
    </row>
    <row r="5547" spans="1:8" s="17" customFormat="1" ht="19.5" hidden="1" customHeight="1" outlineLevel="1" x14ac:dyDescent="0.25">
      <c r="A5547" s="67">
        <v>9322</v>
      </c>
      <c r="B5547" s="8" t="s">
        <v>544</v>
      </c>
      <c r="C5547" s="28" t="s">
        <v>3644</v>
      </c>
      <c r="D5547" s="29">
        <v>2021</v>
      </c>
      <c r="E5547" s="20"/>
      <c r="F5547" s="8">
        <v>1</v>
      </c>
      <c r="G5547" s="8">
        <v>15</v>
      </c>
      <c r="H5547" s="8">
        <v>30</v>
      </c>
    </row>
    <row r="5548" spans="1:8" s="17" customFormat="1" ht="19.5" hidden="1" customHeight="1" outlineLevel="1" x14ac:dyDescent="0.25">
      <c r="A5548" s="67">
        <v>9319</v>
      </c>
      <c r="B5548" s="8" t="s">
        <v>544</v>
      </c>
      <c r="C5548" s="28" t="s">
        <v>3645</v>
      </c>
      <c r="D5548" s="29">
        <v>2021</v>
      </c>
      <c r="E5548" s="20"/>
      <c r="F5548" s="8">
        <v>1</v>
      </c>
      <c r="G5548" s="8">
        <v>15</v>
      </c>
      <c r="H5548" s="8">
        <v>28</v>
      </c>
    </row>
    <row r="5549" spans="1:8" s="17" customFormat="1" ht="19.5" hidden="1" customHeight="1" outlineLevel="1" x14ac:dyDescent="0.25">
      <c r="A5549" s="67">
        <v>9610</v>
      </c>
      <c r="B5549" s="8" t="s">
        <v>544</v>
      </c>
      <c r="C5549" s="28" t="s">
        <v>2847</v>
      </c>
      <c r="D5549" s="29">
        <v>2021</v>
      </c>
      <c r="E5549" s="20"/>
      <c r="F5549" s="8">
        <v>2</v>
      </c>
      <c r="G5549" s="8">
        <v>30</v>
      </c>
      <c r="H5549" s="8">
        <v>59</v>
      </c>
    </row>
    <row r="5550" spans="1:8" s="17" customFormat="1" ht="19.5" hidden="1" customHeight="1" outlineLevel="1" x14ac:dyDescent="0.25">
      <c r="A5550" s="67">
        <v>9292</v>
      </c>
      <c r="B5550" s="8" t="s">
        <v>544</v>
      </c>
      <c r="C5550" s="28" t="s">
        <v>3646</v>
      </c>
      <c r="D5550" s="29">
        <v>2021</v>
      </c>
      <c r="E5550" s="20"/>
      <c r="F5550" s="8">
        <v>5</v>
      </c>
      <c r="G5550" s="8">
        <v>70</v>
      </c>
      <c r="H5550" s="8">
        <v>114</v>
      </c>
    </row>
    <row r="5551" spans="1:8" s="17" customFormat="1" ht="19.5" hidden="1" customHeight="1" outlineLevel="1" x14ac:dyDescent="0.25">
      <c r="A5551" s="67">
        <v>9302</v>
      </c>
      <c r="B5551" s="8" t="s">
        <v>544</v>
      </c>
      <c r="C5551" s="28" t="s">
        <v>3647</v>
      </c>
      <c r="D5551" s="29">
        <v>2021</v>
      </c>
      <c r="E5551" s="20"/>
      <c r="F5551" s="8">
        <v>1</v>
      </c>
      <c r="G5551" s="8">
        <v>15</v>
      </c>
      <c r="H5551" s="8">
        <v>27</v>
      </c>
    </row>
    <row r="5552" spans="1:8" s="17" customFormat="1" ht="19.5" hidden="1" customHeight="1" outlineLevel="1" x14ac:dyDescent="0.25">
      <c r="A5552" s="67">
        <v>9073</v>
      </c>
      <c r="B5552" s="8" t="s">
        <v>544</v>
      </c>
      <c r="C5552" s="28" t="s">
        <v>3648</v>
      </c>
      <c r="D5552" s="29">
        <v>2021</v>
      </c>
      <c r="E5552" s="20"/>
      <c r="F5552" s="8">
        <v>1</v>
      </c>
      <c r="G5552" s="8">
        <v>15</v>
      </c>
      <c r="H5552" s="8">
        <v>24</v>
      </c>
    </row>
    <row r="5553" spans="1:8" s="17" customFormat="1" ht="19.5" hidden="1" customHeight="1" outlineLevel="1" x14ac:dyDescent="0.25">
      <c r="A5553" s="67">
        <v>9338</v>
      </c>
      <c r="B5553" s="8" t="s">
        <v>544</v>
      </c>
      <c r="C5553" s="28" t="s">
        <v>3649</v>
      </c>
      <c r="D5553" s="29">
        <v>2021</v>
      </c>
      <c r="E5553" s="20"/>
      <c r="F5553" s="8">
        <v>1</v>
      </c>
      <c r="G5553" s="8">
        <v>15</v>
      </c>
      <c r="H5553" s="8">
        <v>24</v>
      </c>
    </row>
    <row r="5554" spans="1:8" s="17" customFormat="1" ht="19.5" hidden="1" customHeight="1" outlineLevel="1" x14ac:dyDescent="0.25">
      <c r="A5554" s="66">
        <v>357</v>
      </c>
      <c r="B5554" s="8" t="s">
        <v>544</v>
      </c>
      <c r="C5554" s="28" t="s">
        <v>3650</v>
      </c>
      <c r="D5554" s="29">
        <v>2021</v>
      </c>
      <c r="E5554" s="20"/>
      <c r="F5554" s="8">
        <v>1</v>
      </c>
      <c r="G5554" s="8">
        <v>15</v>
      </c>
      <c r="H5554" s="8">
        <v>23</v>
      </c>
    </row>
    <row r="5555" spans="1:8" s="17" customFormat="1" ht="19.5" hidden="1" customHeight="1" outlineLevel="1" x14ac:dyDescent="0.25">
      <c r="A5555" s="67">
        <v>9298</v>
      </c>
      <c r="B5555" s="8" t="s">
        <v>544</v>
      </c>
      <c r="C5555" s="28" t="s">
        <v>3651</v>
      </c>
      <c r="D5555" s="29">
        <v>2021</v>
      </c>
      <c r="E5555" s="20"/>
      <c r="F5555" s="8">
        <v>1</v>
      </c>
      <c r="G5555" s="8">
        <v>15</v>
      </c>
      <c r="H5555" s="8">
        <v>30</v>
      </c>
    </row>
    <row r="5556" spans="1:8" s="17" customFormat="1" ht="19.5" hidden="1" customHeight="1" outlineLevel="1" x14ac:dyDescent="0.25">
      <c r="A5556" s="67">
        <v>9648</v>
      </c>
      <c r="B5556" s="8" t="s">
        <v>544</v>
      </c>
      <c r="C5556" s="28" t="s">
        <v>2788</v>
      </c>
      <c r="D5556" s="29">
        <v>2021</v>
      </c>
      <c r="E5556" s="20"/>
      <c r="F5556" s="8">
        <v>3</v>
      </c>
      <c r="G5556" s="8">
        <v>45</v>
      </c>
      <c r="H5556" s="8">
        <v>92</v>
      </c>
    </row>
    <row r="5557" spans="1:8" s="17" customFormat="1" ht="19.5" hidden="1" customHeight="1" outlineLevel="1" x14ac:dyDescent="0.25">
      <c r="A5557" s="67">
        <v>9304</v>
      </c>
      <c r="B5557" s="8" t="s">
        <v>544</v>
      </c>
      <c r="C5557" s="28" t="s">
        <v>3652</v>
      </c>
      <c r="D5557" s="29">
        <v>2021</v>
      </c>
      <c r="E5557" s="20"/>
      <c r="F5557" s="8">
        <v>1</v>
      </c>
      <c r="G5557" s="8">
        <v>15</v>
      </c>
      <c r="H5557" s="8">
        <v>28</v>
      </c>
    </row>
    <row r="5558" spans="1:8" s="17" customFormat="1" ht="19.5" hidden="1" customHeight="1" outlineLevel="1" x14ac:dyDescent="0.25">
      <c r="A5558" s="67">
        <v>9333</v>
      </c>
      <c r="B5558" s="8" t="s">
        <v>544</v>
      </c>
      <c r="C5558" s="28" t="s">
        <v>3653</v>
      </c>
      <c r="D5558" s="29">
        <v>2021</v>
      </c>
      <c r="E5558" s="20"/>
      <c r="F5558" s="8">
        <v>1</v>
      </c>
      <c r="G5558" s="8">
        <v>15</v>
      </c>
      <c r="H5558" s="8">
        <v>31</v>
      </c>
    </row>
    <row r="5559" spans="1:8" s="17" customFormat="1" ht="19.5" hidden="1" customHeight="1" outlineLevel="1" x14ac:dyDescent="0.25">
      <c r="A5559" s="67">
        <v>9398</v>
      </c>
      <c r="B5559" s="8" t="s">
        <v>544</v>
      </c>
      <c r="C5559" s="28" t="s">
        <v>3654</v>
      </c>
      <c r="D5559" s="29">
        <v>2021</v>
      </c>
      <c r="E5559" s="20"/>
      <c r="F5559" s="8">
        <v>1</v>
      </c>
      <c r="G5559" s="8">
        <v>14</v>
      </c>
      <c r="H5559" s="8">
        <v>26</v>
      </c>
    </row>
    <row r="5560" spans="1:8" s="17" customFormat="1" ht="19.5" hidden="1" customHeight="1" outlineLevel="1" x14ac:dyDescent="0.25">
      <c r="A5560" s="67">
        <v>10337</v>
      </c>
      <c r="B5560" s="8" t="s">
        <v>544</v>
      </c>
      <c r="C5560" s="28" t="s">
        <v>3655</v>
      </c>
      <c r="D5560" s="29">
        <v>2021</v>
      </c>
      <c r="E5560" s="20"/>
      <c r="F5560" s="8">
        <v>31</v>
      </c>
      <c r="G5560" s="8">
        <v>317.7</v>
      </c>
      <c r="H5560" s="8">
        <v>692</v>
      </c>
    </row>
    <row r="5561" spans="1:8" s="17" customFormat="1" ht="19.5" hidden="1" customHeight="1" outlineLevel="1" x14ac:dyDescent="0.25">
      <c r="A5561" s="67">
        <v>9399</v>
      </c>
      <c r="B5561" s="8" t="s">
        <v>544</v>
      </c>
      <c r="C5561" s="28" t="s">
        <v>3656</v>
      </c>
      <c r="D5561" s="29">
        <v>2021</v>
      </c>
      <c r="E5561" s="20"/>
      <c r="F5561" s="8">
        <v>1</v>
      </c>
      <c r="G5561" s="8">
        <v>14</v>
      </c>
      <c r="H5561" s="8">
        <v>23</v>
      </c>
    </row>
    <row r="5562" spans="1:8" s="17" customFormat="1" ht="19.5" hidden="1" customHeight="1" outlineLevel="1" x14ac:dyDescent="0.25">
      <c r="A5562" s="67">
        <v>9311</v>
      </c>
      <c r="B5562" s="8" t="s">
        <v>544</v>
      </c>
      <c r="C5562" s="28" t="s">
        <v>3657</v>
      </c>
      <c r="D5562" s="29">
        <v>2021</v>
      </c>
      <c r="E5562" s="20"/>
      <c r="F5562" s="8">
        <v>1</v>
      </c>
      <c r="G5562" s="8">
        <v>15</v>
      </c>
      <c r="H5562" s="8">
        <v>30</v>
      </c>
    </row>
    <row r="5563" spans="1:8" s="17" customFormat="1" ht="19.5" hidden="1" customHeight="1" outlineLevel="1" x14ac:dyDescent="0.25">
      <c r="A5563" s="66">
        <v>377</v>
      </c>
      <c r="B5563" s="8" t="s">
        <v>544</v>
      </c>
      <c r="C5563" s="28" t="s">
        <v>3658</v>
      </c>
      <c r="D5563" s="29">
        <v>2021</v>
      </c>
      <c r="E5563" s="20"/>
      <c r="F5563" s="8">
        <v>1</v>
      </c>
      <c r="G5563" s="8">
        <v>15</v>
      </c>
      <c r="H5563" s="8">
        <v>27</v>
      </c>
    </row>
    <row r="5564" spans="1:8" s="17" customFormat="1" ht="19.5" hidden="1" customHeight="1" outlineLevel="1" x14ac:dyDescent="0.25">
      <c r="A5564" s="67">
        <v>9272</v>
      </c>
      <c r="B5564" s="8" t="s">
        <v>544</v>
      </c>
      <c r="C5564" s="28" t="s">
        <v>3659</v>
      </c>
      <c r="D5564" s="29">
        <v>2021</v>
      </c>
      <c r="E5564" s="20"/>
      <c r="F5564" s="8">
        <v>1</v>
      </c>
      <c r="G5564" s="8">
        <v>15</v>
      </c>
      <c r="H5564" s="8">
        <v>23</v>
      </c>
    </row>
    <row r="5565" spans="1:8" s="17" customFormat="1" ht="19.5" hidden="1" customHeight="1" outlineLevel="1" x14ac:dyDescent="0.25">
      <c r="A5565" s="67">
        <v>9273</v>
      </c>
      <c r="B5565" s="8" t="s">
        <v>544</v>
      </c>
      <c r="C5565" s="28" t="s">
        <v>3660</v>
      </c>
      <c r="D5565" s="29">
        <v>2021</v>
      </c>
      <c r="E5565" s="20"/>
      <c r="F5565" s="8">
        <v>1</v>
      </c>
      <c r="G5565" s="8">
        <v>15</v>
      </c>
      <c r="H5565" s="8">
        <v>23</v>
      </c>
    </row>
    <row r="5566" spans="1:8" s="17" customFormat="1" ht="19.5" hidden="1" customHeight="1" outlineLevel="1" x14ac:dyDescent="0.25">
      <c r="A5566" s="67">
        <v>9315</v>
      </c>
      <c r="B5566" s="8" t="s">
        <v>544</v>
      </c>
      <c r="C5566" s="28" t="s">
        <v>3661</v>
      </c>
      <c r="D5566" s="29">
        <v>2021</v>
      </c>
      <c r="E5566" s="20"/>
      <c r="F5566" s="8">
        <v>1</v>
      </c>
      <c r="G5566" s="8">
        <v>15</v>
      </c>
      <c r="H5566" s="8">
        <v>22</v>
      </c>
    </row>
    <row r="5567" spans="1:8" s="17" customFormat="1" ht="19.5" hidden="1" customHeight="1" outlineLevel="1" x14ac:dyDescent="0.25">
      <c r="A5567" s="67">
        <v>9654</v>
      </c>
      <c r="B5567" s="8" t="s">
        <v>544</v>
      </c>
      <c r="C5567" s="28" t="s">
        <v>2832</v>
      </c>
      <c r="D5567" s="29">
        <v>2021</v>
      </c>
      <c r="E5567" s="20"/>
      <c r="F5567" s="8">
        <v>1</v>
      </c>
      <c r="G5567" s="8">
        <v>15</v>
      </c>
      <c r="H5567" s="8">
        <v>21</v>
      </c>
    </row>
    <row r="5568" spans="1:8" s="17" customFormat="1" ht="19.5" hidden="1" customHeight="1" outlineLevel="1" x14ac:dyDescent="0.25">
      <c r="A5568" s="67">
        <v>10254</v>
      </c>
      <c r="B5568" s="8" t="s">
        <v>544</v>
      </c>
      <c r="C5568" s="28" t="s">
        <v>3662</v>
      </c>
      <c r="D5568" s="29">
        <v>2021</v>
      </c>
      <c r="E5568" s="20"/>
      <c r="F5568" s="8">
        <v>1</v>
      </c>
      <c r="G5568" s="8">
        <v>15</v>
      </c>
      <c r="H5568" s="8">
        <v>25</v>
      </c>
    </row>
    <row r="5569" spans="1:8" s="17" customFormat="1" ht="19.5" hidden="1" customHeight="1" outlineLevel="1" x14ac:dyDescent="0.25">
      <c r="A5569" s="67">
        <v>10064</v>
      </c>
      <c r="B5569" s="8" t="s">
        <v>544</v>
      </c>
      <c r="C5569" s="28" t="s">
        <v>3663</v>
      </c>
      <c r="D5569" s="29">
        <v>2021</v>
      </c>
      <c r="E5569" s="20"/>
      <c r="F5569" s="8">
        <v>1</v>
      </c>
      <c r="G5569" s="8">
        <v>15</v>
      </c>
      <c r="H5569" s="8">
        <v>26</v>
      </c>
    </row>
    <row r="5570" spans="1:8" s="17" customFormat="1" ht="19.5" hidden="1" customHeight="1" outlineLevel="1" x14ac:dyDescent="0.25">
      <c r="A5570" s="67">
        <v>10090</v>
      </c>
      <c r="B5570" s="8" t="s">
        <v>544</v>
      </c>
      <c r="C5570" s="28" t="s">
        <v>3664</v>
      </c>
      <c r="D5570" s="29">
        <v>2021</v>
      </c>
      <c r="E5570" s="20"/>
      <c r="F5570" s="8">
        <v>1</v>
      </c>
      <c r="G5570" s="8">
        <v>15</v>
      </c>
      <c r="H5570" s="8">
        <v>26</v>
      </c>
    </row>
    <row r="5571" spans="1:8" s="17" customFormat="1" ht="19.5" hidden="1" customHeight="1" outlineLevel="1" x14ac:dyDescent="0.25">
      <c r="A5571" s="67">
        <v>10065</v>
      </c>
      <c r="B5571" s="8" t="s">
        <v>544</v>
      </c>
      <c r="C5571" s="28" t="s">
        <v>3665</v>
      </c>
      <c r="D5571" s="29">
        <v>2021</v>
      </c>
      <c r="E5571" s="20"/>
      <c r="F5571" s="8">
        <v>1</v>
      </c>
      <c r="G5571" s="8">
        <v>15</v>
      </c>
      <c r="H5571" s="8">
        <v>26</v>
      </c>
    </row>
    <row r="5572" spans="1:8" s="17" customFormat="1" ht="19.5" hidden="1" customHeight="1" outlineLevel="1" x14ac:dyDescent="0.25">
      <c r="A5572" s="67">
        <v>10067</v>
      </c>
      <c r="B5572" s="8" t="s">
        <v>544</v>
      </c>
      <c r="C5572" s="28" t="s">
        <v>3666</v>
      </c>
      <c r="D5572" s="29">
        <v>2021</v>
      </c>
      <c r="E5572" s="20"/>
      <c r="F5572" s="8">
        <v>1</v>
      </c>
      <c r="G5572" s="8">
        <v>15</v>
      </c>
      <c r="H5572" s="8">
        <v>25</v>
      </c>
    </row>
    <row r="5573" spans="1:8" s="17" customFormat="1" ht="19.5" hidden="1" customHeight="1" outlineLevel="1" x14ac:dyDescent="0.25">
      <c r="A5573" s="67">
        <v>10147</v>
      </c>
      <c r="B5573" s="8" t="s">
        <v>544</v>
      </c>
      <c r="C5573" s="28" t="s">
        <v>3667</v>
      </c>
      <c r="D5573" s="29">
        <v>2021</v>
      </c>
      <c r="E5573" s="20"/>
      <c r="F5573" s="8">
        <v>1</v>
      </c>
      <c r="G5573" s="8">
        <v>15</v>
      </c>
      <c r="H5573" s="8">
        <v>25</v>
      </c>
    </row>
    <row r="5574" spans="1:8" s="17" customFormat="1" ht="19.5" hidden="1" customHeight="1" outlineLevel="1" x14ac:dyDescent="0.25">
      <c r="A5574" s="67">
        <v>10070</v>
      </c>
      <c r="B5574" s="8" t="s">
        <v>544</v>
      </c>
      <c r="C5574" s="28" t="s">
        <v>3668</v>
      </c>
      <c r="D5574" s="29">
        <v>2021</v>
      </c>
      <c r="E5574" s="20"/>
      <c r="F5574" s="8">
        <v>1</v>
      </c>
      <c r="G5574" s="8">
        <v>15</v>
      </c>
      <c r="H5574" s="8">
        <v>25</v>
      </c>
    </row>
    <row r="5575" spans="1:8" s="17" customFormat="1" ht="19.5" hidden="1" customHeight="1" outlineLevel="1" x14ac:dyDescent="0.25">
      <c r="A5575" s="67">
        <v>10071</v>
      </c>
      <c r="B5575" s="8" t="s">
        <v>544</v>
      </c>
      <c r="C5575" s="28" t="s">
        <v>3669</v>
      </c>
      <c r="D5575" s="29">
        <v>2021</v>
      </c>
      <c r="E5575" s="20"/>
      <c r="F5575" s="8">
        <v>1</v>
      </c>
      <c r="G5575" s="8">
        <v>15</v>
      </c>
      <c r="H5575" s="8">
        <v>25</v>
      </c>
    </row>
    <row r="5576" spans="1:8" s="17" customFormat="1" ht="19.5" hidden="1" customHeight="1" outlineLevel="1" x14ac:dyDescent="0.25">
      <c r="A5576" s="67">
        <v>10075</v>
      </c>
      <c r="B5576" s="8" t="s">
        <v>544</v>
      </c>
      <c r="C5576" s="28" t="s">
        <v>3670</v>
      </c>
      <c r="D5576" s="29">
        <v>2021</v>
      </c>
      <c r="E5576" s="20"/>
      <c r="F5576" s="8">
        <v>1</v>
      </c>
      <c r="G5576" s="8">
        <v>15</v>
      </c>
      <c r="H5576" s="8">
        <v>25</v>
      </c>
    </row>
    <row r="5577" spans="1:8" s="17" customFormat="1" ht="19.5" hidden="1" customHeight="1" outlineLevel="1" x14ac:dyDescent="0.25">
      <c r="A5577" s="67">
        <v>10076</v>
      </c>
      <c r="B5577" s="8" t="s">
        <v>544</v>
      </c>
      <c r="C5577" s="28" t="s">
        <v>3671</v>
      </c>
      <c r="D5577" s="29">
        <v>2021</v>
      </c>
      <c r="E5577" s="20"/>
      <c r="F5577" s="8">
        <v>1</v>
      </c>
      <c r="G5577" s="8">
        <v>15</v>
      </c>
      <c r="H5577" s="8">
        <v>25</v>
      </c>
    </row>
    <row r="5578" spans="1:8" s="17" customFormat="1" ht="19.5" hidden="1" customHeight="1" outlineLevel="1" x14ac:dyDescent="0.25">
      <c r="A5578" s="67">
        <v>10082</v>
      </c>
      <c r="B5578" s="8" t="s">
        <v>544</v>
      </c>
      <c r="C5578" s="28" t="s">
        <v>3672</v>
      </c>
      <c r="D5578" s="29">
        <v>2021</v>
      </c>
      <c r="E5578" s="20"/>
      <c r="F5578" s="8">
        <v>1</v>
      </c>
      <c r="G5578" s="8">
        <v>15</v>
      </c>
      <c r="H5578" s="8">
        <v>25</v>
      </c>
    </row>
    <row r="5579" spans="1:8" s="17" customFormat="1" ht="19.5" hidden="1" customHeight="1" outlineLevel="1" x14ac:dyDescent="0.25">
      <c r="A5579" s="67">
        <v>10083</v>
      </c>
      <c r="B5579" s="8" t="s">
        <v>544</v>
      </c>
      <c r="C5579" s="28" t="s">
        <v>3673</v>
      </c>
      <c r="D5579" s="29">
        <v>2021</v>
      </c>
      <c r="E5579" s="20"/>
      <c r="F5579" s="8">
        <v>1</v>
      </c>
      <c r="G5579" s="8">
        <v>15</v>
      </c>
      <c r="H5579" s="8">
        <v>25</v>
      </c>
    </row>
    <row r="5580" spans="1:8" s="17" customFormat="1" ht="19.5" hidden="1" customHeight="1" outlineLevel="1" x14ac:dyDescent="0.25">
      <c r="A5580" s="67">
        <v>10086</v>
      </c>
      <c r="B5580" s="8" t="s">
        <v>544</v>
      </c>
      <c r="C5580" s="28" t="s">
        <v>3674</v>
      </c>
      <c r="D5580" s="29">
        <v>2021</v>
      </c>
      <c r="E5580" s="20"/>
      <c r="F5580" s="8">
        <v>1</v>
      </c>
      <c r="G5580" s="8">
        <v>15</v>
      </c>
      <c r="H5580" s="8">
        <v>25</v>
      </c>
    </row>
    <row r="5581" spans="1:8" s="17" customFormat="1" ht="19.5" hidden="1" customHeight="1" outlineLevel="1" x14ac:dyDescent="0.25">
      <c r="A5581" s="67">
        <v>10062</v>
      </c>
      <c r="B5581" s="8" t="s">
        <v>544</v>
      </c>
      <c r="C5581" s="28" t="s">
        <v>3675</v>
      </c>
      <c r="D5581" s="29">
        <v>2021</v>
      </c>
      <c r="E5581" s="20"/>
      <c r="F5581" s="8">
        <v>1</v>
      </c>
      <c r="G5581" s="8">
        <v>15</v>
      </c>
      <c r="H5581" s="8">
        <v>25</v>
      </c>
    </row>
    <row r="5582" spans="1:8" s="17" customFormat="1" ht="19.5" hidden="1" customHeight="1" outlineLevel="1" x14ac:dyDescent="0.25">
      <c r="A5582" s="67">
        <v>10101</v>
      </c>
      <c r="B5582" s="8" t="s">
        <v>544</v>
      </c>
      <c r="C5582" s="28" t="s">
        <v>3676</v>
      </c>
      <c r="D5582" s="29">
        <v>2021</v>
      </c>
      <c r="E5582" s="20"/>
      <c r="F5582" s="8">
        <v>1</v>
      </c>
      <c r="G5582" s="8">
        <v>10</v>
      </c>
      <c r="H5582" s="8">
        <v>25</v>
      </c>
    </row>
    <row r="5583" spans="1:8" s="17" customFormat="1" ht="19.5" hidden="1" customHeight="1" outlineLevel="1" x14ac:dyDescent="0.25">
      <c r="A5583" s="67">
        <v>10102</v>
      </c>
      <c r="B5583" s="8" t="s">
        <v>544</v>
      </c>
      <c r="C5583" s="28" t="s">
        <v>3677</v>
      </c>
      <c r="D5583" s="29">
        <v>2021</v>
      </c>
      <c r="E5583" s="20"/>
      <c r="F5583" s="8">
        <v>1</v>
      </c>
      <c r="G5583" s="8">
        <v>35</v>
      </c>
      <c r="H5583" s="8">
        <v>27</v>
      </c>
    </row>
    <row r="5584" spans="1:8" s="17" customFormat="1" ht="19.5" hidden="1" customHeight="1" outlineLevel="1" x14ac:dyDescent="0.25">
      <c r="A5584" s="66">
        <v>2057</v>
      </c>
      <c r="B5584" s="8" t="s">
        <v>544</v>
      </c>
      <c r="C5584" s="28" t="s">
        <v>3678</v>
      </c>
      <c r="D5584" s="29">
        <v>2021</v>
      </c>
      <c r="E5584" s="20"/>
      <c r="F5584" s="8">
        <v>1</v>
      </c>
      <c r="G5584" s="8">
        <v>7</v>
      </c>
      <c r="H5584" s="8">
        <v>26</v>
      </c>
    </row>
    <row r="5585" spans="1:8" s="17" customFormat="1" ht="19.5" hidden="1" customHeight="1" outlineLevel="1" x14ac:dyDescent="0.25">
      <c r="A5585" s="67">
        <v>9407</v>
      </c>
      <c r="B5585" s="8" t="s">
        <v>544</v>
      </c>
      <c r="C5585" s="28" t="s">
        <v>3679</v>
      </c>
      <c r="D5585" s="29">
        <v>2021</v>
      </c>
      <c r="E5585" s="20"/>
      <c r="F5585" s="8">
        <v>1</v>
      </c>
      <c r="G5585" s="8">
        <v>15</v>
      </c>
      <c r="H5585" s="8">
        <v>26</v>
      </c>
    </row>
    <row r="5586" spans="1:8" s="17" customFormat="1" ht="19.5" hidden="1" customHeight="1" outlineLevel="1" x14ac:dyDescent="0.25">
      <c r="A5586" s="67">
        <v>9330</v>
      </c>
      <c r="B5586" s="8" t="s">
        <v>544</v>
      </c>
      <c r="C5586" s="28" t="s">
        <v>3680</v>
      </c>
      <c r="D5586" s="29">
        <v>2021</v>
      </c>
      <c r="E5586" s="20"/>
      <c r="F5586" s="8">
        <v>1</v>
      </c>
      <c r="G5586" s="8">
        <v>15</v>
      </c>
      <c r="H5586" s="8">
        <v>28</v>
      </c>
    </row>
    <row r="5587" spans="1:8" s="17" customFormat="1" ht="19.5" hidden="1" customHeight="1" outlineLevel="1" x14ac:dyDescent="0.25">
      <c r="A5587" s="67">
        <v>9281</v>
      </c>
      <c r="B5587" s="8" t="s">
        <v>544</v>
      </c>
      <c r="C5587" s="28" t="s">
        <v>3681</v>
      </c>
      <c r="D5587" s="29">
        <v>2021</v>
      </c>
      <c r="E5587" s="20"/>
      <c r="F5587" s="8">
        <v>3</v>
      </c>
      <c r="G5587" s="8">
        <v>45</v>
      </c>
      <c r="H5587" s="8">
        <v>71</v>
      </c>
    </row>
    <row r="5588" spans="1:8" s="17" customFormat="1" ht="19.5" hidden="1" customHeight="1" outlineLevel="1" x14ac:dyDescent="0.25">
      <c r="A5588" s="66">
        <v>352</v>
      </c>
      <c r="B5588" s="8" t="s">
        <v>544</v>
      </c>
      <c r="C5588" s="28" t="s">
        <v>3682</v>
      </c>
      <c r="D5588" s="29">
        <v>2021</v>
      </c>
      <c r="E5588" s="20"/>
      <c r="F5588" s="8">
        <v>1</v>
      </c>
      <c r="G5588" s="8">
        <v>15</v>
      </c>
      <c r="H5588" s="8">
        <v>27</v>
      </c>
    </row>
    <row r="5589" spans="1:8" s="17" customFormat="1" ht="19.5" hidden="1" customHeight="1" outlineLevel="1" x14ac:dyDescent="0.25">
      <c r="A5589" s="67">
        <v>9075</v>
      </c>
      <c r="B5589" s="8" t="s">
        <v>544</v>
      </c>
      <c r="C5589" s="28" t="s">
        <v>3683</v>
      </c>
      <c r="D5589" s="29">
        <v>2021</v>
      </c>
      <c r="E5589" s="20"/>
      <c r="F5589" s="8">
        <v>1</v>
      </c>
      <c r="G5589" s="8">
        <v>15</v>
      </c>
      <c r="H5589" s="8">
        <v>27</v>
      </c>
    </row>
    <row r="5590" spans="1:8" s="17" customFormat="1" ht="19.5" hidden="1" customHeight="1" outlineLevel="1" x14ac:dyDescent="0.25">
      <c r="A5590" s="67">
        <v>9340</v>
      </c>
      <c r="B5590" s="8" t="s">
        <v>544</v>
      </c>
      <c r="C5590" s="28" t="s">
        <v>3684</v>
      </c>
      <c r="D5590" s="29">
        <v>2021</v>
      </c>
      <c r="E5590" s="20"/>
      <c r="F5590" s="8">
        <v>1</v>
      </c>
      <c r="G5590" s="8">
        <v>15</v>
      </c>
      <c r="H5590" s="8">
        <v>28</v>
      </c>
    </row>
    <row r="5591" spans="1:8" s="17" customFormat="1" ht="19.5" hidden="1" customHeight="1" outlineLevel="1" x14ac:dyDescent="0.25">
      <c r="A5591" s="67">
        <v>9611</v>
      </c>
      <c r="B5591" s="8" t="s">
        <v>544</v>
      </c>
      <c r="C5591" s="28" t="s">
        <v>2679</v>
      </c>
      <c r="D5591" s="29">
        <v>2021</v>
      </c>
      <c r="E5591" s="20"/>
      <c r="F5591" s="8">
        <v>1</v>
      </c>
      <c r="G5591" s="8">
        <v>15</v>
      </c>
      <c r="H5591" s="8">
        <v>28</v>
      </c>
    </row>
    <row r="5592" spans="1:8" s="17" customFormat="1" ht="19.5" hidden="1" customHeight="1" outlineLevel="1" x14ac:dyDescent="0.25">
      <c r="A5592" s="67">
        <v>9301</v>
      </c>
      <c r="B5592" s="8" t="s">
        <v>544</v>
      </c>
      <c r="C5592" s="28" t="s">
        <v>3685</v>
      </c>
      <c r="D5592" s="29">
        <v>2021</v>
      </c>
      <c r="E5592" s="20"/>
      <c r="F5592" s="8">
        <v>1</v>
      </c>
      <c r="G5592" s="8">
        <v>15</v>
      </c>
      <c r="H5592" s="8">
        <v>25</v>
      </c>
    </row>
    <row r="5593" spans="1:8" s="17" customFormat="1" ht="19.5" hidden="1" customHeight="1" outlineLevel="1" x14ac:dyDescent="0.25">
      <c r="A5593" s="67">
        <v>9325</v>
      </c>
      <c r="B5593" s="8" t="s">
        <v>544</v>
      </c>
      <c r="C5593" s="28" t="s">
        <v>3686</v>
      </c>
      <c r="D5593" s="29">
        <v>2021</v>
      </c>
      <c r="E5593" s="20"/>
      <c r="F5593" s="8">
        <v>1</v>
      </c>
      <c r="G5593" s="8">
        <v>15</v>
      </c>
      <c r="H5593" s="8">
        <v>24</v>
      </c>
    </row>
    <row r="5594" spans="1:8" s="17" customFormat="1" ht="19.5" hidden="1" customHeight="1" outlineLevel="1" x14ac:dyDescent="0.25">
      <c r="A5594" s="67">
        <v>9299</v>
      </c>
      <c r="B5594" s="8" t="s">
        <v>544</v>
      </c>
      <c r="C5594" s="28" t="s">
        <v>3687</v>
      </c>
      <c r="D5594" s="29">
        <v>2021</v>
      </c>
      <c r="E5594" s="20"/>
      <c r="F5594" s="8">
        <v>1</v>
      </c>
      <c r="G5594" s="8">
        <v>15</v>
      </c>
      <c r="H5594" s="8">
        <v>22</v>
      </c>
    </row>
    <row r="5595" spans="1:8" s="17" customFormat="1" ht="19.5" hidden="1" customHeight="1" outlineLevel="1" x14ac:dyDescent="0.25">
      <c r="A5595" s="66">
        <v>379</v>
      </c>
      <c r="B5595" s="8" t="s">
        <v>544</v>
      </c>
      <c r="C5595" s="28" t="s">
        <v>3688</v>
      </c>
      <c r="D5595" s="29">
        <v>2021</v>
      </c>
      <c r="E5595" s="20"/>
      <c r="F5595" s="8">
        <v>1</v>
      </c>
      <c r="G5595" s="8">
        <v>15</v>
      </c>
      <c r="H5595" s="8">
        <v>24</v>
      </c>
    </row>
    <row r="5596" spans="1:8" s="17" customFormat="1" ht="19.5" hidden="1" customHeight="1" outlineLevel="1" x14ac:dyDescent="0.25">
      <c r="A5596" s="67">
        <v>9420</v>
      </c>
      <c r="B5596" s="8" t="s">
        <v>544</v>
      </c>
      <c r="C5596" s="28" t="s">
        <v>3689</v>
      </c>
      <c r="D5596" s="29">
        <v>2021</v>
      </c>
      <c r="E5596" s="20"/>
      <c r="F5596" s="8">
        <v>1</v>
      </c>
      <c r="G5596" s="8">
        <v>150</v>
      </c>
      <c r="H5596" s="8">
        <v>27</v>
      </c>
    </row>
    <row r="5597" spans="1:8" s="17" customFormat="1" ht="19.5" hidden="1" customHeight="1" outlineLevel="1" x14ac:dyDescent="0.25">
      <c r="A5597" s="67">
        <v>9439</v>
      </c>
      <c r="B5597" s="8" t="s">
        <v>544</v>
      </c>
      <c r="C5597" s="28" t="s">
        <v>3690</v>
      </c>
      <c r="D5597" s="29">
        <v>2021</v>
      </c>
      <c r="E5597" s="20"/>
      <c r="F5597" s="8">
        <v>1</v>
      </c>
      <c r="G5597" s="8">
        <v>15</v>
      </c>
      <c r="H5597" s="8">
        <v>29</v>
      </c>
    </row>
    <row r="5598" spans="1:8" s="17" customFormat="1" ht="19.5" hidden="1" customHeight="1" outlineLevel="1" x14ac:dyDescent="0.25">
      <c r="A5598" s="67">
        <v>10214</v>
      </c>
      <c r="B5598" s="8" t="s">
        <v>544</v>
      </c>
      <c r="C5598" s="28" t="s">
        <v>3691</v>
      </c>
      <c r="D5598" s="29">
        <v>2021</v>
      </c>
      <c r="E5598" s="20"/>
      <c r="F5598" s="8">
        <v>1</v>
      </c>
      <c r="G5598" s="8">
        <v>15</v>
      </c>
      <c r="H5598" s="8">
        <v>24</v>
      </c>
    </row>
    <row r="5599" spans="1:8" s="17" customFormat="1" ht="19.5" hidden="1" customHeight="1" outlineLevel="1" x14ac:dyDescent="0.25">
      <c r="A5599" s="67">
        <v>10068</v>
      </c>
      <c r="B5599" s="8" t="s">
        <v>544</v>
      </c>
      <c r="C5599" s="28" t="s">
        <v>3692</v>
      </c>
      <c r="D5599" s="29">
        <v>2021</v>
      </c>
      <c r="E5599" s="20"/>
      <c r="F5599" s="8">
        <v>1</v>
      </c>
      <c r="G5599" s="8">
        <v>15</v>
      </c>
      <c r="H5599" s="8">
        <v>25</v>
      </c>
    </row>
    <row r="5600" spans="1:8" s="17" customFormat="1" ht="19.5" hidden="1" customHeight="1" outlineLevel="1" x14ac:dyDescent="0.25">
      <c r="A5600" s="67">
        <v>10073</v>
      </c>
      <c r="B5600" s="8" t="s">
        <v>544</v>
      </c>
      <c r="C5600" s="28" t="s">
        <v>3693</v>
      </c>
      <c r="D5600" s="29">
        <v>2021</v>
      </c>
      <c r="E5600" s="20"/>
      <c r="F5600" s="8">
        <v>1</v>
      </c>
      <c r="G5600" s="8">
        <v>15</v>
      </c>
      <c r="H5600" s="8">
        <v>24</v>
      </c>
    </row>
    <row r="5601" spans="1:8" s="17" customFormat="1" ht="19.5" hidden="1" customHeight="1" outlineLevel="1" x14ac:dyDescent="0.25">
      <c r="A5601" s="67">
        <v>10080</v>
      </c>
      <c r="B5601" s="8" t="s">
        <v>544</v>
      </c>
      <c r="C5601" s="28" t="s">
        <v>3694</v>
      </c>
      <c r="D5601" s="29">
        <v>2021</v>
      </c>
      <c r="E5601" s="20"/>
      <c r="F5601" s="8">
        <v>1</v>
      </c>
      <c r="G5601" s="8">
        <v>15</v>
      </c>
      <c r="H5601" s="8">
        <v>24</v>
      </c>
    </row>
    <row r="5602" spans="1:8" s="17" customFormat="1" ht="19.5" hidden="1" customHeight="1" outlineLevel="1" x14ac:dyDescent="0.25">
      <c r="A5602" s="67">
        <v>10215</v>
      </c>
      <c r="B5602" s="8" t="s">
        <v>544</v>
      </c>
      <c r="C5602" s="28" t="s">
        <v>3695</v>
      </c>
      <c r="D5602" s="29">
        <v>2021</v>
      </c>
      <c r="E5602" s="20"/>
      <c r="F5602" s="8">
        <v>1</v>
      </c>
      <c r="G5602" s="8">
        <v>15</v>
      </c>
      <c r="H5602" s="8">
        <v>24</v>
      </c>
    </row>
    <row r="5603" spans="1:8" s="17" customFormat="1" ht="19.5" hidden="1" customHeight="1" outlineLevel="1" x14ac:dyDescent="0.25">
      <c r="A5603" s="67">
        <v>10085</v>
      </c>
      <c r="B5603" s="8" t="s">
        <v>544</v>
      </c>
      <c r="C5603" s="28" t="s">
        <v>3696</v>
      </c>
      <c r="D5603" s="29">
        <v>2021</v>
      </c>
      <c r="E5603" s="20"/>
      <c r="F5603" s="8">
        <v>1</v>
      </c>
      <c r="G5603" s="8">
        <v>15</v>
      </c>
      <c r="H5603" s="8">
        <v>25</v>
      </c>
    </row>
    <row r="5604" spans="1:8" s="17" customFormat="1" ht="19.5" hidden="1" customHeight="1" outlineLevel="1" x14ac:dyDescent="0.25">
      <c r="A5604" s="67">
        <v>10183</v>
      </c>
      <c r="B5604" s="8" t="s">
        <v>544</v>
      </c>
      <c r="C5604" s="28" t="s">
        <v>3697</v>
      </c>
      <c r="D5604" s="29">
        <v>2021</v>
      </c>
      <c r="E5604" s="20"/>
      <c r="F5604" s="8">
        <v>1</v>
      </c>
      <c r="G5604" s="8">
        <v>15</v>
      </c>
      <c r="H5604" s="8">
        <v>25</v>
      </c>
    </row>
    <row r="5605" spans="1:8" s="17" customFormat="1" ht="19.5" hidden="1" customHeight="1" outlineLevel="1" x14ac:dyDescent="0.25">
      <c r="A5605" s="67">
        <v>10209</v>
      </c>
      <c r="B5605" s="8" t="s">
        <v>544</v>
      </c>
      <c r="C5605" s="28" t="s">
        <v>3698</v>
      </c>
      <c r="D5605" s="29">
        <v>2021</v>
      </c>
      <c r="E5605" s="20"/>
      <c r="F5605" s="8">
        <v>1</v>
      </c>
      <c r="G5605" s="8">
        <v>15</v>
      </c>
      <c r="H5605" s="8">
        <v>25</v>
      </c>
    </row>
    <row r="5606" spans="1:8" s="17" customFormat="1" ht="19.5" hidden="1" customHeight="1" outlineLevel="1" x14ac:dyDescent="0.25">
      <c r="A5606" s="67">
        <v>10197</v>
      </c>
      <c r="B5606" s="8" t="s">
        <v>544</v>
      </c>
      <c r="C5606" s="28" t="s">
        <v>3699</v>
      </c>
      <c r="D5606" s="29">
        <v>2021</v>
      </c>
      <c r="E5606" s="20"/>
      <c r="F5606" s="8">
        <v>1</v>
      </c>
      <c r="G5606" s="8">
        <v>15</v>
      </c>
      <c r="H5606" s="8">
        <v>25</v>
      </c>
    </row>
    <row r="5607" spans="1:8" s="17" customFormat="1" ht="19.5" hidden="1" customHeight="1" outlineLevel="1" x14ac:dyDescent="0.25">
      <c r="A5607" s="67">
        <v>10091</v>
      </c>
      <c r="B5607" s="8" t="s">
        <v>544</v>
      </c>
      <c r="C5607" s="28" t="s">
        <v>3700</v>
      </c>
      <c r="D5607" s="29">
        <v>2021</v>
      </c>
      <c r="E5607" s="20"/>
      <c r="F5607" s="8">
        <v>1</v>
      </c>
      <c r="G5607" s="8">
        <v>15</v>
      </c>
      <c r="H5607" s="8">
        <v>31</v>
      </c>
    </row>
    <row r="5608" spans="1:8" s="17" customFormat="1" ht="19.5" hidden="1" customHeight="1" outlineLevel="1" x14ac:dyDescent="0.25">
      <c r="A5608" s="67">
        <v>9408</v>
      </c>
      <c r="B5608" s="8" t="s">
        <v>544</v>
      </c>
      <c r="C5608" s="28" t="s">
        <v>3701</v>
      </c>
      <c r="D5608" s="29">
        <v>2021</v>
      </c>
      <c r="E5608" s="20"/>
      <c r="F5608" s="8">
        <v>1</v>
      </c>
      <c r="G5608" s="8">
        <v>8</v>
      </c>
      <c r="H5608" s="8">
        <v>23</v>
      </c>
    </row>
    <row r="5609" spans="1:8" s="17" customFormat="1" ht="19.5" hidden="1" customHeight="1" outlineLevel="1" x14ac:dyDescent="0.25">
      <c r="A5609" s="67">
        <v>9076</v>
      </c>
      <c r="B5609" s="8" t="s">
        <v>544</v>
      </c>
      <c r="C5609" s="28" t="s">
        <v>2391</v>
      </c>
      <c r="D5609" s="29">
        <v>2021</v>
      </c>
      <c r="E5609" s="20"/>
      <c r="F5609" s="8">
        <v>1</v>
      </c>
      <c r="G5609" s="8">
        <v>15</v>
      </c>
      <c r="H5609" s="8">
        <v>51</v>
      </c>
    </row>
    <row r="5610" spans="1:8" s="17" customFormat="1" ht="19.5" hidden="1" customHeight="1" outlineLevel="1" x14ac:dyDescent="0.25">
      <c r="A5610" s="67">
        <v>10351</v>
      </c>
      <c r="B5610" s="8" t="s">
        <v>544</v>
      </c>
      <c r="C5610" s="28" t="s">
        <v>3702</v>
      </c>
      <c r="D5610" s="29">
        <v>2021</v>
      </c>
      <c r="E5610" s="20"/>
      <c r="F5610" s="8">
        <v>1</v>
      </c>
      <c r="G5610" s="8">
        <v>15</v>
      </c>
      <c r="H5610" s="8">
        <v>73.894689999999997</v>
      </c>
    </row>
    <row r="5611" spans="1:8" s="17" customFormat="1" ht="19.5" hidden="1" customHeight="1" outlineLevel="1" x14ac:dyDescent="0.25">
      <c r="A5611" s="66">
        <v>472</v>
      </c>
      <c r="B5611" s="8" t="s">
        <v>544</v>
      </c>
      <c r="C5611" s="28" t="s">
        <v>3703</v>
      </c>
      <c r="D5611" s="29">
        <v>2021</v>
      </c>
      <c r="E5611" s="20"/>
      <c r="F5611" s="8">
        <v>1</v>
      </c>
      <c r="G5611" s="8">
        <v>10</v>
      </c>
      <c r="H5611" s="8">
        <v>84.661550000000005</v>
      </c>
    </row>
    <row r="5612" spans="1:8" s="17" customFormat="1" ht="19.5" hidden="1" customHeight="1" outlineLevel="1" x14ac:dyDescent="0.25">
      <c r="A5612" s="66">
        <v>461</v>
      </c>
      <c r="B5612" s="8" t="s">
        <v>544</v>
      </c>
      <c r="C5612" s="28" t="s">
        <v>3704</v>
      </c>
      <c r="D5612" s="29">
        <v>2021</v>
      </c>
      <c r="E5612" s="20"/>
      <c r="F5612" s="8">
        <v>1</v>
      </c>
      <c r="G5612" s="8">
        <v>15</v>
      </c>
      <c r="H5612" s="8">
        <v>83.717740000000006</v>
      </c>
    </row>
    <row r="5613" spans="1:8" s="17" customFormat="1" ht="19.5" hidden="1" customHeight="1" outlineLevel="1" x14ac:dyDescent="0.25">
      <c r="A5613" s="66">
        <v>3803</v>
      </c>
      <c r="B5613" s="8" t="s">
        <v>544</v>
      </c>
      <c r="C5613" s="28" t="s">
        <v>3705</v>
      </c>
      <c r="D5613" s="29">
        <v>2021</v>
      </c>
      <c r="E5613" s="20"/>
      <c r="F5613" s="8">
        <v>1</v>
      </c>
      <c r="G5613" s="8">
        <v>15</v>
      </c>
      <c r="H5613" s="8">
        <v>87.223129999999998</v>
      </c>
    </row>
    <row r="5614" spans="1:8" s="17" customFormat="1" ht="19.5" hidden="1" customHeight="1" outlineLevel="1" x14ac:dyDescent="0.25">
      <c r="A5614" s="67">
        <v>9001</v>
      </c>
      <c r="B5614" s="8" t="s">
        <v>544</v>
      </c>
      <c r="C5614" s="28" t="s">
        <v>3706</v>
      </c>
      <c r="D5614" s="29">
        <v>2021</v>
      </c>
      <c r="E5614" s="20"/>
      <c r="F5614" s="8">
        <v>1</v>
      </c>
      <c r="G5614" s="8">
        <v>90</v>
      </c>
      <c r="H5614" s="8">
        <v>78</v>
      </c>
    </row>
    <row r="5615" spans="1:8" s="17" customFormat="1" ht="19.5" hidden="1" customHeight="1" outlineLevel="1" x14ac:dyDescent="0.25">
      <c r="A5615" s="67">
        <v>10353</v>
      </c>
      <c r="B5615" s="8" t="s">
        <v>544</v>
      </c>
      <c r="C5615" s="28" t="s">
        <v>3707</v>
      </c>
      <c r="D5615" s="29">
        <v>2021</v>
      </c>
      <c r="E5615" s="20"/>
      <c r="F5615" s="8">
        <v>1</v>
      </c>
      <c r="G5615" s="8">
        <v>14.5</v>
      </c>
      <c r="H5615" s="8">
        <v>90.318539999999999</v>
      </c>
    </row>
    <row r="5616" spans="1:8" s="17" customFormat="1" ht="19.5" hidden="1" customHeight="1" outlineLevel="1" x14ac:dyDescent="0.25">
      <c r="A5616" s="67">
        <v>9000</v>
      </c>
      <c r="B5616" s="8" t="s">
        <v>544</v>
      </c>
      <c r="C5616" s="28" t="s">
        <v>3708</v>
      </c>
      <c r="D5616" s="29">
        <v>2021</v>
      </c>
      <c r="E5616" s="20"/>
      <c r="F5616" s="8">
        <v>1</v>
      </c>
      <c r="G5616" s="8">
        <v>10</v>
      </c>
      <c r="H5616" s="8">
        <v>36.792430000000003</v>
      </c>
    </row>
    <row r="5617" spans="1:8" s="17" customFormat="1" ht="19.5" hidden="1" customHeight="1" outlineLevel="1" x14ac:dyDescent="0.25">
      <c r="A5617" s="67">
        <v>10366</v>
      </c>
      <c r="B5617" s="8" t="s">
        <v>544</v>
      </c>
      <c r="C5617" s="28" t="s">
        <v>3709</v>
      </c>
      <c r="D5617" s="29">
        <v>2021</v>
      </c>
      <c r="E5617" s="20"/>
      <c r="F5617" s="8">
        <v>1</v>
      </c>
      <c r="G5617" s="8">
        <v>17.100000000000001</v>
      </c>
      <c r="H5617" s="8">
        <v>54.092550000000003</v>
      </c>
    </row>
    <row r="5618" spans="1:8" s="17" customFormat="1" ht="19.5" hidden="1" customHeight="1" outlineLevel="1" x14ac:dyDescent="0.25">
      <c r="A5618" s="67">
        <v>9081</v>
      </c>
      <c r="B5618" s="8" t="s">
        <v>544</v>
      </c>
      <c r="C5618" s="28" t="s">
        <v>3710</v>
      </c>
      <c r="D5618" s="29">
        <v>2021</v>
      </c>
      <c r="E5618" s="20"/>
      <c r="F5618" s="8">
        <v>1</v>
      </c>
      <c r="G5618" s="8">
        <v>15</v>
      </c>
      <c r="H5618" s="8">
        <v>37.832569999999997</v>
      </c>
    </row>
    <row r="5619" spans="1:8" s="17" customFormat="1" ht="19.5" hidden="1" customHeight="1" outlineLevel="1" x14ac:dyDescent="0.25">
      <c r="A5619" s="67">
        <v>9133</v>
      </c>
      <c r="B5619" s="8" t="s">
        <v>544</v>
      </c>
      <c r="C5619" s="28" t="s">
        <v>3711</v>
      </c>
      <c r="D5619" s="29">
        <v>2021</v>
      </c>
      <c r="E5619" s="20"/>
      <c r="F5619" s="8">
        <v>1</v>
      </c>
      <c r="G5619" s="8">
        <v>5</v>
      </c>
      <c r="H5619" s="8">
        <v>29.97043</v>
      </c>
    </row>
    <row r="5620" spans="1:8" s="17" customFormat="1" ht="19.5" hidden="1" customHeight="1" outlineLevel="1" x14ac:dyDescent="0.25">
      <c r="A5620" s="67">
        <v>10371</v>
      </c>
      <c r="B5620" s="8" t="s">
        <v>544</v>
      </c>
      <c r="C5620" s="28" t="s">
        <v>3712</v>
      </c>
      <c r="D5620" s="29">
        <v>2021</v>
      </c>
      <c r="E5620" s="20"/>
      <c r="F5620" s="8">
        <v>1</v>
      </c>
      <c r="G5620" s="8">
        <v>10</v>
      </c>
      <c r="H5620" s="8">
        <v>38.346489999999996</v>
      </c>
    </row>
    <row r="5621" spans="1:8" s="17" customFormat="1" ht="19.5" hidden="1" customHeight="1" outlineLevel="1" x14ac:dyDescent="0.25">
      <c r="A5621" s="67">
        <v>9687</v>
      </c>
      <c r="B5621" s="8" t="s">
        <v>544</v>
      </c>
      <c r="C5621" s="28" t="s">
        <v>3713</v>
      </c>
      <c r="D5621" s="29">
        <v>2021</v>
      </c>
      <c r="E5621" s="20"/>
      <c r="F5621" s="8">
        <v>1</v>
      </c>
      <c r="G5621" s="8">
        <v>15</v>
      </c>
      <c r="H5621" s="8">
        <v>34.906779999999998</v>
      </c>
    </row>
    <row r="5622" spans="1:8" s="17" customFormat="1" ht="19.5" hidden="1" customHeight="1" outlineLevel="1" x14ac:dyDescent="0.25">
      <c r="A5622" s="66">
        <v>2526</v>
      </c>
      <c r="B5622" s="8" t="s">
        <v>544</v>
      </c>
      <c r="C5622" s="28" t="s">
        <v>3714</v>
      </c>
      <c r="D5622" s="29">
        <v>2021</v>
      </c>
      <c r="E5622" s="20"/>
      <c r="F5622" s="8">
        <v>1</v>
      </c>
      <c r="G5622" s="8">
        <v>15</v>
      </c>
      <c r="H5622" s="8">
        <v>27.020409999999998</v>
      </c>
    </row>
    <row r="5623" spans="1:8" s="17" customFormat="1" ht="19.5" hidden="1" customHeight="1" outlineLevel="1" x14ac:dyDescent="0.25">
      <c r="A5623" s="67">
        <v>10363</v>
      </c>
      <c r="B5623" s="8" t="s">
        <v>544</v>
      </c>
      <c r="C5623" s="28" t="s">
        <v>3715</v>
      </c>
      <c r="D5623" s="29">
        <v>2021</v>
      </c>
      <c r="E5623" s="20"/>
      <c r="F5623" s="8">
        <v>1</v>
      </c>
      <c r="G5623" s="8">
        <v>10</v>
      </c>
      <c r="H5623" s="8">
        <v>24.484249999999999</v>
      </c>
    </row>
    <row r="5624" spans="1:8" s="17" customFormat="1" ht="19.5" hidden="1" customHeight="1" outlineLevel="1" x14ac:dyDescent="0.25">
      <c r="A5624" s="67">
        <v>10348</v>
      </c>
      <c r="B5624" s="8" t="s">
        <v>544</v>
      </c>
      <c r="C5624" s="28" t="s">
        <v>3716</v>
      </c>
      <c r="D5624" s="29">
        <v>2021</v>
      </c>
      <c r="E5624" s="20"/>
      <c r="F5624" s="8">
        <v>1</v>
      </c>
      <c r="G5624" s="8">
        <v>12</v>
      </c>
      <c r="H5624" s="8">
        <v>30.703900000000001</v>
      </c>
    </row>
    <row r="5625" spans="1:8" s="17" customFormat="1" ht="19.5" hidden="1" customHeight="1" outlineLevel="1" x14ac:dyDescent="0.25">
      <c r="A5625" s="67">
        <v>10349</v>
      </c>
      <c r="B5625" s="8" t="s">
        <v>544</v>
      </c>
      <c r="C5625" s="28" t="s">
        <v>3717</v>
      </c>
      <c r="D5625" s="29">
        <v>2021</v>
      </c>
      <c r="E5625" s="20"/>
      <c r="F5625" s="8">
        <v>1</v>
      </c>
      <c r="G5625" s="8">
        <v>13</v>
      </c>
      <c r="H5625" s="8">
        <v>29.726830000000003</v>
      </c>
    </row>
    <row r="5626" spans="1:8" s="17" customFormat="1" ht="19.5" hidden="1" customHeight="1" outlineLevel="1" x14ac:dyDescent="0.25">
      <c r="A5626" s="67">
        <v>10345</v>
      </c>
      <c r="B5626" s="8" t="s">
        <v>544</v>
      </c>
      <c r="C5626" s="28" t="s">
        <v>3718</v>
      </c>
      <c r="D5626" s="29">
        <v>2021</v>
      </c>
      <c r="E5626" s="20"/>
      <c r="F5626" s="8">
        <v>1</v>
      </c>
      <c r="G5626" s="8">
        <v>7.5</v>
      </c>
      <c r="H5626" s="8">
        <v>27.87444</v>
      </c>
    </row>
    <row r="5627" spans="1:8" s="17" customFormat="1" ht="19.5" hidden="1" customHeight="1" outlineLevel="1" x14ac:dyDescent="0.25">
      <c r="A5627" s="67">
        <v>10368</v>
      </c>
      <c r="B5627" s="8" t="s">
        <v>544</v>
      </c>
      <c r="C5627" s="28" t="s">
        <v>3719</v>
      </c>
      <c r="D5627" s="29">
        <v>2021</v>
      </c>
      <c r="E5627" s="20"/>
      <c r="F5627" s="8">
        <v>1</v>
      </c>
      <c r="G5627" s="8">
        <v>14</v>
      </c>
      <c r="H5627" s="8">
        <v>26.509360000000001</v>
      </c>
    </row>
    <row r="5628" spans="1:8" s="17" customFormat="1" ht="19.5" hidden="1" customHeight="1" outlineLevel="1" x14ac:dyDescent="0.25">
      <c r="A5628" s="67">
        <v>10355</v>
      </c>
      <c r="B5628" s="8" t="s">
        <v>544</v>
      </c>
      <c r="C5628" s="28" t="s">
        <v>3720</v>
      </c>
      <c r="D5628" s="29">
        <v>2021</v>
      </c>
      <c r="E5628" s="20"/>
      <c r="F5628" s="8">
        <v>1</v>
      </c>
      <c r="G5628" s="8">
        <v>10</v>
      </c>
      <c r="H5628" s="8">
        <v>28.789159999999999</v>
      </c>
    </row>
    <row r="5629" spans="1:8" s="17" customFormat="1" ht="19.5" hidden="1" customHeight="1" outlineLevel="1" x14ac:dyDescent="0.25">
      <c r="A5629" s="67">
        <v>9386</v>
      </c>
      <c r="B5629" s="8" t="s">
        <v>544</v>
      </c>
      <c r="C5629" s="28" t="s">
        <v>3721</v>
      </c>
      <c r="D5629" s="29">
        <v>2021</v>
      </c>
      <c r="E5629" s="20"/>
      <c r="F5629" s="8">
        <v>1</v>
      </c>
      <c r="G5629" s="8">
        <v>15</v>
      </c>
      <c r="H5629" s="8">
        <v>32.733200000000004</v>
      </c>
    </row>
    <row r="5630" spans="1:8" s="17" customFormat="1" ht="19.5" hidden="1" customHeight="1" outlineLevel="1" x14ac:dyDescent="0.25">
      <c r="A5630" s="67">
        <v>9120</v>
      </c>
      <c r="B5630" s="8" t="s">
        <v>544</v>
      </c>
      <c r="C5630" s="28" t="s">
        <v>3722</v>
      </c>
      <c r="D5630" s="29">
        <v>2021</v>
      </c>
      <c r="E5630" s="20"/>
      <c r="F5630" s="8">
        <v>1</v>
      </c>
      <c r="G5630" s="8">
        <v>15</v>
      </c>
      <c r="H5630" s="8">
        <v>29.053169999999998</v>
      </c>
    </row>
    <row r="5631" spans="1:8" s="17" customFormat="1" ht="19.5" hidden="1" customHeight="1" outlineLevel="1" x14ac:dyDescent="0.25">
      <c r="A5631" s="67">
        <v>10359</v>
      </c>
      <c r="B5631" s="8" t="s">
        <v>544</v>
      </c>
      <c r="C5631" s="28" t="s">
        <v>3723</v>
      </c>
      <c r="D5631" s="29">
        <v>2021</v>
      </c>
      <c r="E5631" s="20"/>
      <c r="F5631" s="8">
        <v>1</v>
      </c>
      <c r="G5631" s="8">
        <v>8</v>
      </c>
      <c r="H5631" s="8">
        <v>27.30303</v>
      </c>
    </row>
    <row r="5632" spans="1:8" s="17" customFormat="1" ht="19.5" hidden="1" customHeight="1" outlineLevel="1" x14ac:dyDescent="0.25">
      <c r="A5632" s="67">
        <v>9124</v>
      </c>
      <c r="B5632" s="8" t="s">
        <v>544</v>
      </c>
      <c r="C5632" s="28" t="s">
        <v>3724</v>
      </c>
      <c r="D5632" s="29">
        <v>2021</v>
      </c>
      <c r="E5632" s="20"/>
      <c r="F5632" s="8">
        <v>1</v>
      </c>
      <c r="G5632" s="8">
        <v>15</v>
      </c>
      <c r="H5632" s="8">
        <v>29.961299999999998</v>
      </c>
    </row>
    <row r="5633" spans="1:8" s="17" customFormat="1" ht="19.5" hidden="1" customHeight="1" outlineLevel="1" x14ac:dyDescent="0.25">
      <c r="A5633" s="67">
        <v>10374</v>
      </c>
      <c r="B5633" s="8" t="s">
        <v>544</v>
      </c>
      <c r="C5633" s="28" t="s">
        <v>3725</v>
      </c>
      <c r="D5633" s="29">
        <v>2021</v>
      </c>
      <c r="E5633" s="20"/>
      <c r="F5633" s="8">
        <v>1</v>
      </c>
      <c r="G5633" s="8">
        <v>15</v>
      </c>
      <c r="H5633" s="8">
        <v>29.961299999999998</v>
      </c>
    </row>
    <row r="5634" spans="1:8" s="17" customFormat="1" ht="19.5" hidden="1" customHeight="1" outlineLevel="1" x14ac:dyDescent="0.25">
      <c r="A5634" s="66">
        <v>2553</v>
      </c>
      <c r="B5634" s="8" t="s">
        <v>544</v>
      </c>
      <c r="C5634" s="28" t="s">
        <v>3726</v>
      </c>
      <c r="D5634" s="29">
        <v>2021</v>
      </c>
      <c r="E5634" s="20"/>
      <c r="F5634" s="8">
        <v>1</v>
      </c>
      <c r="G5634" s="8">
        <v>13</v>
      </c>
      <c r="H5634" s="8">
        <v>30.265049999999999</v>
      </c>
    </row>
    <row r="5635" spans="1:8" s="17" customFormat="1" ht="19.5" hidden="1" customHeight="1" outlineLevel="1" x14ac:dyDescent="0.25">
      <c r="A5635" s="67">
        <v>9111</v>
      </c>
      <c r="B5635" s="8" t="s">
        <v>544</v>
      </c>
      <c r="C5635" s="28" t="s">
        <v>3727</v>
      </c>
      <c r="D5635" s="29">
        <v>2021</v>
      </c>
      <c r="E5635" s="20"/>
      <c r="F5635" s="8">
        <v>1</v>
      </c>
      <c r="G5635" s="8">
        <v>15</v>
      </c>
      <c r="H5635" s="8">
        <v>27.162290000000002</v>
      </c>
    </row>
    <row r="5636" spans="1:8" s="17" customFormat="1" ht="19.5" hidden="1" customHeight="1" outlineLevel="1" x14ac:dyDescent="0.25">
      <c r="A5636" s="66">
        <v>2559</v>
      </c>
      <c r="B5636" s="8" t="s">
        <v>544</v>
      </c>
      <c r="C5636" s="28" t="s">
        <v>3728</v>
      </c>
      <c r="D5636" s="29">
        <v>2021</v>
      </c>
      <c r="E5636" s="20"/>
      <c r="F5636" s="8">
        <v>1</v>
      </c>
      <c r="G5636" s="8">
        <v>9.9</v>
      </c>
      <c r="H5636" s="8">
        <v>26.507249999999999</v>
      </c>
    </row>
    <row r="5637" spans="1:8" s="17" customFormat="1" ht="19.5" hidden="1" customHeight="1" outlineLevel="1" x14ac:dyDescent="0.25">
      <c r="A5637" s="67">
        <v>10361</v>
      </c>
      <c r="B5637" s="8" t="s">
        <v>544</v>
      </c>
      <c r="C5637" s="28" t="s">
        <v>3729</v>
      </c>
      <c r="D5637" s="29">
        <v>2021</v>
      </c>
      <c r="E5637" s="20"/>
      <c r="F5637" s="8">
        <v>1</v>
      </c>
      <c r="G5637" s="8">
        <v>14.6</v>
      </c>
      <c r="H5637" s="8">
        <v>28.813749999999999</v>
      </c>
    </row>
    <row r="5638" spans="1:8" s="17" customFormat="1" ht="19.5" hidden="1" customHeight="1" outlineLevel="1" x14ac:dyDescent="0.25">
      <c r="A5638" s="67">
        <v>9041</v>
      </c>
      <c r="B5638" s="8" t="s">
        <v>544</v>
      </c>
      <c r="C5638" s="28" t="s">
        <v>3730</v>
      </c>
      <c r="D5638" s="29">
        <v>2021</v>
      </c>
      <c r="E5638" s="20"/>
      <c r="F5638" s="8">
        <v>1</v>
      </c>
      <c r="G5638" s="8">
        <v>11.1</v>
      </c>
      <c r="H5638" s="8">
        <v>25.710909999999998</v>
      </c>
    </row>
    <row r="5639" spans="1:8" s="17" customFormat="1" ht="19.5" hidden="1" customHeight="1" outlineLevel="1" x14ac:dyDescent="0.25">
      <c r="A5639" s="67">
        <v>9071</v>
      </c>
      <c r="B5639" s="8" t="s">
        <v>544</v>
      </c>
      <c r="C5639" s="28" t="s">
        <v>3731</v>
      </c>
      <c r="D5639" s="29">
        <v>2021</v>
      </c>
      <c r="E5639" s="20"/>
      <c r="F5639" s="8">
        <v>1</v>
      </c>
      <c r="G5639" s="8">
        <v>15</v>
      </c>
      <c r="H5639" s="8">
        <v>26.633880000000001</v>
      </c>
    </row>
    <row r="5640" spans="1:8" s="17" customFormat="1" ht="19.5" hidden="1" customHeight="1" outlineLevel="1" x14ac:dyDescent="0.25">
      <c r="A5640" s="67">
        <v>9022</v>
      </c>
      <c r="B5640" s="8" t="s">
        <v>544</v>
      </c>
      <c r="C5640" s="28" t="s">
        <v>3732</v>
      </c>
      <c r="D5640" s="29">
        <v>2021</v>
      </c>
      <c r="E5640" s="20"/>
      <c r="F5640" s="8">
        <v>1</v>
      </c>
      <c r="G5640" s="8">
        <v>15</v>
      </c>
      <c r="H5640" s="8">
        <v>83.935559999999995</v>
      </c>
    </row>
    <row r="5641" spans="1:8" s="17" customFormat="1" ht="19.5" hidden="1" customHeight="1" outlineLevel="1" x14ac:dyDescent="0.25">
      <c r="A5641" s="67">
        <v>9107</v>
      </c>
      <c r="B5641" s="8" t="s">
        <v>544</v>
      </c>
      <c r="C5641" s="28" t="s">
        <v>3733</v>
      </c>
      <c r="D5641" s="29">
        <v>2021</v>
      </c>
      <c r="E5641" s="20"/>
      <c r="F5641" s="8">
        <v>1</v>
      </c>
      <c r="G5641" s="8">
        <v>15</v>
      </c>
      <c r="H5641" s="8">
        <v>25.08202</v>
      </c>
    </row>
    <row r="5642" spans="1:8" s="17" customFormat="1" ht="19.5" hidden="1" customHeight="1" outlineLevel="1" x14ac:dyDescent="0.25">
      <c r="A5642" s="67">
        <v>9105</v>
      </c>
      <c r="B5642" s="8" t="s">
        <v>544</v>
      </c>
      <c r="C5642" s="28" t="s">
        <v>3734</v>
      </c>
      <c r="D5642" s="29">
        <v>2021</v>
      </c>
      <c r="E5642" s="20"/>
      <c r="F5642" s="8">
        <v>1</v>
      </c>
      <c r="G5642" s="8">
        <v>7.5</v>
      </c>
      <c r="H5642" s="8">
        <v>33.98545</v>
      </c>
    </row>
    <row r="5643" spans="1:8" s="17" customFormat="1" ht="19.5" hidden="1" customHeight="1" outlineLevel="1" x14ac:dyDescent="0.25">
      <c r="A5643" s="67">
        <v>9104</v>
      </c>
      <c r="B5643" s="8" t="s">
        <v>544</v>
      </c>
      <c r="C5643" s="28" t="s">
        <v>3735</v>
      </c>
      <c r="D5643" s="29">
        <v>2021</v>
      </c>
      <c r="E5643" s="20"/>
      <c r="F5643" s="8">
        <v>1</v>
      </c>
      <c r="G5643" s="8">
        <v>7.5</v>
      </c>
      <c r="H5643" s="8">
        <v>25.146180000000001</v>
      </c>
    </row>
    <row r="5644" spans="1:8" s="17" customFormat="1" ht="19.5" hidden="1" customHeight="1" outlineLevel="1" x14ac:dyDescent="0.25">
      <c r="A5644" s="67">
        <v>9048</v>
      </c>
      <c r="B5644" s="8" t="s">
        <v>544</v>
      </c>
      <c r="C5644" s="28" t="s">
        <v>3736</v>
      </c>
      <c r="D5644" s="29">
        <v>2021</v>
      </c>
      <c r="E5644" s="20"/>
      <c r="F5644" s="8">
        <v>1</v>
      </c>
      <c r="G5644" s="8">
        <v>14</v>
      </c>
      <c r="H5644" s="8">
        <v>26.445730000000001</v>
      </c>
    </row>
    <row r="5645" spans="1:8" s="17" customFormat="1" ht="19.5" hidden="1" customHeight="1" outlineLevel="1" x14ac:dyDescent="0.25">
      <c r="A5645" s="67">
        <v>9106</v>
      </c>
      <c r="B5645" s="8" t="s">
        <v>544</v>
      </c>
      <c r="C5645" s="28" t="s">
        <v>3737</v>
      </c>
      <c r="D5645" s="29">
        <v>2021</v>
      </c>
      <c r="E5645" s="20"/>
      <c r="F5645" s="8">
        <v>1</v>
      </c>
      <c r="G5645" s="8">
        <v>7</v>
      </c>
      <c r="H5645" s="8">
        <v>17.65352</v>
      </c>
    </row>
    <row r="5646" spans="1:8" s="17" customFormat="1" ht="19.5" hidden="1" customHeight="1" outlineLevel="1" x14ac:dyDescent="0.25">
      <c r="A5646" s="67">
        <v>9122</v>
      </c>
      <c r="B5646" s="8" t="s">
        <v>544</v>
      </c>
      <c r="C5646" s="28" t="s">
        <v>3738</v>
      </c>
      <c r="D5646" s="29">
        <v>2021</v>
      </c>
      <c r="E5646" s="20"/>
      <c r="F5646" s="8">
        <v>1</v>
      </c>
      <c r="G5646" s="8">
        <v>15</v>
      </c>
      <c r="H5646" s="8">
        <v>25.347330000000003</v>
      </c>
    </row>
    <row r="5647" spans="1:8" s="17" customFormat="1" ht="19.5" hidden="1" customHeight="1" outlineLevel="1" x14ac:dyDescent="0.25">
      <c r="A5647" s="67">
        <v>10373</v>
      </c>
      <c r="B5647" s="8" t="s">
        <v>544</v>
      </c>
      <c r="C5647" s="28" t="s">
        <v>3739</v>
      </c>
      <c r="D5647" s="29">
        <v>2021</v>
      </c>
      <c r="E5647" s="20"/>
      <c r="F5647" s="8">
        <v>1</v>
      </c>
      <c r="G5647" s="8">
        <v>15</v>
      </c>
      <c r="H5647" s="8">
        <v>25.52778</v>
      </c>
    </row>
    <row r="5648" spans="1:8" s="17" customFormat="1" ht="19.5" hidden="1" customHeight="1" outlineLevel="1" x14ac:dyDescent="0.25">
      <c r="A5648" s="67">
        <v>9117</v>
      </c>
      <c r="B5648" s="8" t="s">
        <v>544</v>
      </c>
      <c r="C5648" s="28" t="s">
        <v>3740</v>
      </c>
      <c r="D5648" s="29">
        <v>2021</v>
      </c>
      <c r="E5648" s="20"/>
      <c r="F5648" s="8">
        <v>1</v>
      </c>
      <c r="G5648" s="8">
        <v>14.5</v>
      </c>
      <c r="H5648" s="8">
        <v>28.47504</v>
      </c>
    </row>
    <row r="5649" spans="1:8" s="17" customFormat="1" ht="19.5" hidden="1" customHeight="1" outlineLevel="1" x14ac:dyDescent="0.25">
      <c r="A5649" s="67">
        <v>9045</v>
      </c>
      <c r="B5649" s="8" t="s">
        <v>544</v>
      </c>
      <c r="C5649" s="28" t="s">
        <v>3741</v>
      </c>
      <c r="D5649" s="29">
        <v>2021</v>
      </c>
      <c r="E5649" s="20"/>
      <c r="F5649" s="8">
        <v>1</v>
      </c>
      <c r="G5649" s="8">
        <v>9.1999999999999993</v>
      </c>
      <c r="H5649" s="8">
        <v>29.710259999999998</v>
      </c>
    </row>
    <row r="5650" spans="1:8" s="17" customFormat="1" ht="19.5" hidden="1" customHeight="1" outlineLevel="1" x14ac:dyDescent="0.25">
      <c r="A5650" s="67">
        <v>9049</v>
      </c>
      <c r="B5650" s="8" t="s">
        <v>544</v>
      </c>
      <c r="C5650" s="28" t="s">
        <v>3742</v>
      </c>
      <c r="D5650" s="29">
        <v>2021</v>
      </c>
      <c r="E5650" s="20"/>
      <c r="F5650" s="8">
        <v>1</v>
      </c>
      <c r="G5650" s="8">
        <v>12</v>
      </c>
      <c r="H5650" s="8">
        <v>26.361810000000002</v>
      </c>
    </row>
    <row r="5651" spans="1:8" s="17" customFormat="1" ht="19.5" hidden="1" customHeight="1" outlineLevel="1" x14ac:dyDescent="0.25">
      <c r="A5651" s="67">
        <v>9021</v>
      </c>
      <c r="B5651" s="8" t="s">
        <v>544</v>
      </c>
      <c r="C5651" s="28" t="s">
        <v>3743</v>
      </c>
      <c r="D5651" s="29">
        <v>2021</v>
      </c>
      <c r="E5651" s="20"/>
      <c r="F5651" s="8">
        <v>1</v>
      </c>
      <c r="G5651" s="8">
        <v>15</v>
      </c>
      <c r="H5651" s="8">
        <v>34.906779999999998</v>
      </c>
    </row>
    <row r="5652" spans="1:8" s="17" customFormat="1" ht="19.5" hidden="1" customHeight="1" outlineLevel="1" x14ac:dyDescent="0.25">
      <c r="A5652" s="67">
        <v>9047</v>
      </c>
      <c r="B5652" s="8" t="s">
        <v>544</v>
      </c>
      <c r="C5652" s="28" t="s">
        <v>3744</v>
      </c>
      <c r="D5652" s="29">
        <v>2021</v>
      </c>
      <c r="E5652" s="20"/>
      <c r="F5652" s="8">
        <v>1</v>
      </c>
      <c r="G5652" s="8">
        <v>10</v>
      </c>
      <c r="H5652" s="8">
        <v>26.234540000000003</v>
      </c>
    </row>
    <row r="5653" spans="1:8" s="17" customFormat="1" ht="19.5" hidden="1" customHeight="1" outlineLevel="1" x14ac:dyDescent="0.25">
      <c r="A5653" s="67">
        <v>10367</v>
      </c>
      <c r="B5653" s="8" t="s">
        <v>544</v>
      </c>
      <c r="C5653" s="28" t="s">
        <v>3745</v>
      </c>
      <c r="D5653" s="29">
        <v>2021</v>
      </c>
      <c r="E5653" s="20"/>
      <c r="F5653" s="8">
        <v>1</v>
      </c>
      <c r="G5653" s="8">
        <v>15</v>
      </c>
      <c r="H5653" s="8">
        <v>26.122310000000002</v>
      </c>
    </row>
    <row r="5654" spans="1:8" s="17" customFormat="1" ht="19.5" hidden="1" customHeight="1" outlineLevel="1" x14ac:dyDescent="0.25">
      <c r="A5654" s="67">
        <v>9027</v>
      </c>
      <c r="B5654" s="8" t="s">
        <v>544</v>
      </c>
      <c r="C5654" s="28" t="s">
        <v>3746</v>
      </c>
      <c r="D5654" s="29">
        <v>2021</v>
      </c>
      <c r="E5654" s="20"/>
      <c r="F5654" s="8">
        <v>1</v>
      </c>
      <c r="G5654" s="8">
        <v>12</v>
      </c>
      <c r="H5654" s="8">
        <v>26.290140000000001</v>
      </c>
    </row>
    <row r="5655" spans="1:8" s="17" customFormat="1" ht="19.5" hidden="1" customHeight="1" outlineLevel="1" x14ac:dyDescent="0.25">
      <c r="A5655" s="67">
        <v>9026</v>
      </c>
      <c r="B5655" s="8" t="s">
        <v>544</v>
      </c>
      <c r="C5655" s="28" t="s">
        <v>3747</v>
      </c>
      <c r="D5655" s="29">
        <v>2021</v>
      </c>
      <c r="E5655" s="20"/>
      <c r="F5655" s="8">
        <v>1</v>
      </c>
      <c r="G5655" s="8">
        <v>15</v>
      </c>
      <c r="H5655" s="8">
        <v>25.955970000000001</v>
      </c>
    </row>
    <row r="5656" spans="1:8" s="17" customFormat="1" ht="19.5" hidden="1" customHeight="1" outlineLevel="1" x14ac:dyDescent="0.25">
      <c r="A5656" s="67">
        <v>9064</v>
      </c>
      <c r="B5656" s="8" t="s">
        <v>544</v>
      </c>
      <c r="C5656" s="28" t="s">
        <v>3748</v>
      </c>
      <c r="D5656" s="29">
        <v>2021</v>
      </c>
      <c r="E5656" s="20"/>
      <c r="F5656" s="8">
        <v>1</v>
      </c>
      <c r="G5656" s="8">
        <v>15</v>
      </c>
      <c r="H5656" s="8">
        <v>28.719810000000003</v>
      </c>
    </row>
    <row r="5657" spans="1:8" s="17" customFormat="1" ht="19.5" hidden="1" customHeight="1" outlineLevel="1" x14ac:dyDescent="0.25">
      <c r="A5657" s="67">
        <v>9058</v>
      </c>
      <c r="B5657" s="8" t="s">
        <v>544</v>
      </c>
      <c r="C5657" s="28" t="s">
        <v>3749</v>
      </c>
      <c r="D5657" s="29">
        <v>2021</v>
      </c>
      <c r="E5657" s="20"/>
      <c r="F5657" s="8">
        <v>1</v>
      </c>
      <c r="G5657" s="8">
        <v>15</v>
      </c>
      <c r="H5657" s="8">
        <v>39.283910000000006</v>
      </c>
    </row>
    <row r="5658" spans="1:8" s="17" customFormat="1" ht="19.5" hidden="1" customHeight="1" outlineLevel="1" x14ac:dyDescent="0.25">
      <c r="A5658" s="67">
        <v>9060</v>
      </c>
      <c r="B5658" s="8" t="s">
        <v>544</v>
      </c>
      <c r="C5658" s="28" t="s">
        <v>3750</v>
      </c>
      <c r="D5658" s="29">
        <v>2021</v>
      </c>
      <c r="E5658" s="20"/>
      <c r="F5658" s="8">
        <v>1</v>
      </c>
      <c r="G5658" s="8">
        <v>15</v>
      </c>
      <c r="H5658" s="8">
        <v>26.802340000000001</v>
      </c>
    </row>
    <row r="5659" spans="1:8" s="17" customFormat="1" ht="19.5" hidden="1" customHeight="1" outlineLevel="1" x14ac:dyDescent="0.25">
      <c r="A5659" s="67">
        <v>9059</v>
      </c>
      <c r="B5659" s="8" t="s">
        <v>544</v>
      </c>
      <c r="C5659" s="28" t="s">
        <v>3751</v>
      </c>
      <c r="D5659" s="29">
        <v>2021</v>
      </c>
      <c r="E5659" s="20"/>
      <c r="F5659" s="8">
        <v>1</v>
      </c>
      <c r="G5659" s="8">
        <v>15</v>
      </c>
      <c r="H5659" s="8">
        <v>28.57403</v>
      </c>
    </row>
    <row r="5660" spans="1:8" s="17" customFormat="1" ht="19.5" hidden="1" customHeight="1" outlineLevel="1" x14ac:dyDescent="0.25">
      <c r="A5660" s="67">
        <v>9132</v>
      </c>
      <c r="B5660" s="8" t="s">
        <v>544</v>
      </c>
      <c r="C5660" s="28" t="s">
        <v>3752</v>
      </c>
      <c r="D5660" s="29">
        <v>2021</v>
      </c>
      <c r="E5660" s="20"/>
      <c r="F5660" s="8">
        <v>1</v>
      </c>
      <c r="G5660" s="8">
        <v>15</v>
      </c>
      <c r="H5660" s="8">
        <v>36.689730000000004</v>
      </c>
    </row>
    <row r="5661" spans="1:8" s="17" customFormat="1" ht="19.5" hidden="1" customHeight="1" outlineLevel="1" x14ac:dyDescent="0.25">
      <c r="A5661" s="67">
        <v>9061</v>
      </c>
      <c r="B5661" s="8" t="s">
        <v>544</v>
      </c>
      <c r="C5661" s="28" t="s">
        <v>3753</v>
      </c>
      <c r="D5661" s="29">
        <v>2021</v>
      </c>
      <c r="E5661" s="20"/>
      <c r="F5661" s="8">
        <v>1</v>
      </c>
      <c r="G5661" s="8">
        <v>15</v>
      </c>
      <c r="H5661" s="8">
        <v>29.11149</v>
      </c>
    </row>
    <row r="5662" spans="1:8" s="17" customFormat="1" ht="19.5" hidden="1" customHeight="1" outlineLevel="1" x14ac:dyDescent="0.25">
      <c r="A5662" s="67">
        <v>9062</v>
      </c>
      <c r="B5662" s="8" t="s">
        <v>544</v>
      </c>
      <c r="C5662" s="28" t="s">
        <v>3754</v>
      </c>
      <c r="D5662" s="29">
        <v>2021</v>
      </c>
      <c r="E5662" s="20"/>
      <c r="F5662" s="8">
        <v>1</v>
      </c>
      <c r="G5662" s="8">
        <v>15</v>
      </c>
      <c r="H5662" s="8">
        <v>36.79063</v>
      </c>
    </row>
    <row r="5663" spans="1:8" s="17" customFormat="1" ht="19.5" hidden="1" customHeight="1" outlineLevel="1" x14ac:dyDescent="0.25">
      <c r="A5663" s="67">
        <v>9121</v>
      </c>
      <c r="B5663" s="8" t="s">
        <v>544</v>
      </c>
      <c r="C5663" s="28" t="s">
        <v>3755</v>
      </c>
      <c r="D5663" s="29">
        <v>2021</v>
      </c>
      <c r="E5663" s="20"/>
      <c r="F5663" s="8">
        <v>1</v>
      </c>
      <c r="G5663" s="8">
        <v>15</v>
      </c>
      <c r="H5663" s="8">
        <v>28.121689999999997</v>
      </c>
    </row>
    <row r="5664" spans="1:8" s="17" customFormat="1" ht="19.5" hidden="1" customHeight="1" outlineLevel="1" x14ac:dyDescent="0.25">
      <c r="A5664" s="67">
        <v>9063</v>
      </c>
      <c r="B5664" s="8" t="s">
        <v>544</v>
      </c>
      <c r="C5664" s="28" t="s">
        <v>3756</v>
      </c>
      <c r="D5664" s="29">
        <v>2021</v>
      </c>
      <c r="E5664" s="20"/>
      <c r="F5664" s="8">
        <v>1</v>
      </c>
      <c r="G5664" s="8">
        <v>15</v>
      </c>
      <c r="H5664" s="8">
        <v>31.09328</v>
      </c>
    </row>
    <row r="5665" spans="1:8" s="17" customFormat="1" ht="19.5" hidden="1" customHeight="1" outlineLevel="1" x14ac:dyDescent="0.25">
      <c r="A5665" s="67">
        <v>9050</v>
      </c>
      <c r="B5665" s="8" t="s">
        <v>544</v>
      </c>
      <c r="C5665" s="28" t="s">
        <v>3757</v>
      </c>
      <c r="D5665" s="29">
        <v>2021</v>
      </c>
      <c r="E5665" s="20"/>
      <c r="F5665" s="8">
        <v>1</v>
      </c>
      <c r="G5665" s="8">
        <v>14.5</v>
      </c>
      <c r="H5665" s="8">
        <v>44.557650000000002</v>
      </c>
    </row>
    <row r="5666" spans="1:8" s="17" customFormat="1" ht="19.5" hidden="1" customHeight="1" outlineLevel="1" x14ac:dyDescent="0.25">
      <c r="A5666" s="66">
        <v>2532</v>
      </c>
      <c r="B5666" s="8" t="s">
        <v>544</v>
      </c>
      <c r="C5666" s="28" t="s">
        <v>3758</v>
      </c>
      <c r="D5666" s="29">
        <v>2021</v>
      </c>
      <c r="E5666" s="20"/>
      <c r="F5666" s="8">
        <v>1</v>
      </c>
      <c r="G5666" s="8">
        <v>8</v>
      </c>
      <c r="H5666" s="8">
        <v>24.872990000000001</v>
      </c>
    </row>
    <row r="5667" spans="1:8" s="17" customFormat="1" ht="19.5" hidden="1" customHeight="1" outlineLevel="1" x14ac:dyDescent="0.25">
      <c r="A5667" s="67">
        <v>9031</v>
      </c>
      <c r="B5667" s="8" t="s">
        <v>544</v>
      </c>
      <c r="C5667" s="28" t="s">
        <v>3759</v>
      </c>
      <c r="D5667" s="29">
        <v>2021</v>
      </c>
      <c r="E5667" s="20"/>
      <c r="F5667" s="8">
        <v>1</v>
      </c>
      <c r="G5667" s="8">
        <v>15</v>
      </c>
      <c r="H5667" s="8">
        <v>26.812000000000001</v>
      </c>
    </row>
    <row r="5668" spans="1:8" s="17" customFormat="1" ht="19.5" hidden="1" customHeight="1" outlineLevel="1" x14ac:dyDescent="0.25">
      <c r="A5668" s="67">
        <v>9131</v>
      </c>
      <c r="B5668" s="8" t="s">
        <v>544</v>
      </c>
      <c r="C5668" s="28" t="s">
        <v>3760</v>
      </c>
      <c r="D5668" s="29">
        <v>2021</v>
      </c>
      <c r="E5668" s="20"/>
      <c r="F5668" s="8">
        <v>1</v>
      </c>
      <c r="G5668" s="8">
        <v>15</v>
      </c>
      <c r="H5668" s="8">
        <v>34.339700000000001</v>
      </c>
    </row>
    <row r="5669" spans="1:8" s="17" customFormat="1" ht="19.5" hidden="1" customHeight="1" outlineLevel="1" x14ac:dyDescent="0.25">
      <c r="A5669" s="67">
        <v>9068</v>
      </c>
      <c r="B5669" s="8" t="s">
        <v>544</v>
      </c>
      <c r="C5669" s="28" t="s">
        <v>3761</v>
      </c>
      <c r="D5669" s="29">
        <v>2021</v>
      </c>
      <c r="E5669" s="20"/>
      <c r="F5669" s="8">
        <v>1</v>
      </c>
      <c r="G5669" s="8">
        <v>15</v>
      </c>
      <c r="H5669" s="8">
        <v>24.76004</v>
      </c>
    </row>
    <row r="5670" spans="1:8" s="17" customFormat="1" ht="19.5" hidden="1" customHeight="1" outlineLevel="1" x14ac:dyDescent="0.25">
      <c r="A5670" s="67">
        <v>9116</v>
      </c>
      <c r="B5670" s="8" t="s">
        <v>544</v>
      </c>
      <c r="C5670" s="28" t="s">
        <v>3762</v>
      </c>
      <c r="D5670" s="29">
        <v>2021</v>
      </c>
      <c r="E5670" s="20"/>
      <c r="F5670" s="8">
        <v>1</v>
      </c>
      <c r="G5670" s="8">
        <v>8</v>
      </c>
      <c r="H5670" s="8">
        <v>26.832270000000001</v>
      </c>
    </row>
    <row r="5671" spans="1:8" s="17" customFormat="1" ht="19.5" hidden="1" customHeight="1" outlineLevel="1" x14ac:dyDescent="0.25">
      <c r="A5671" s="67">
        <v>9070</v>
      </c>
      <c r="B5671" s="8" t="s">
        <v>544</v>
      </c>
      <c r="C5671" s="28" t="s">
        <v>3763</v>
      </c>
      <c r="D5671" s="29">
        <v>2021</v>
      </c>
      <c r="E5671" s="20"/>
      <c r="F5671" s="8">
        <v>1</v>
      </c>
      <c r="G5671" s="8">
        <v>15</v>
      </c>
      <c r="H5671" s="8">
        <v>48.438279999999999</v>
      </c>
    </row>
    <row r="5672" spans="1:8" s="17" customFormat="1" ht="19.5" hidden="1" customHeight="1" outlineLevel="1" x14ac:dyDescent="0.25">
      <c r="A5672" s="67">
        <v>9112</v>
      </c>
      <c r="B5672" s="8" t="s">
        <v>544</v>
      </c>
      <c r="C5672" s="28" t="s">
        <v>3764</v>
      </c>
      <c r="D5672" s="29">
        <v>2021</v>
      </c>
      <c r="E5672" s="20"/>
      <c r="F5672" s="8">
        <v>1</v>
      </c>
      <c r="G5672" s="8">
        <v>8.9</v>
      </c>
      <c r="H5672" s="8">
        <v>25.647580000000001</v>
      </c>
    </row>
    <row r="5673" spans="1:8" s="17" customFormat="1" ht="19.5" hidden="1" customHeight="1" outlineLevel="1" x14ac:dyDescent="0.25">
      <c r="A5673" s="67">
        <v>9032</v>
      </c>
      <c r="B5673" s="8" t="s">
        <v>544</v>
      </c>
      <c r="C5673" s="28" t="s">
        <v>3765</v>
      </c>
      <c r="D5673" s="29">
        <v>2021</v>
      </c>
      <c r="E5673" s="20"/>
      <c r="F5673" s="8">
        <v>1</v>
      </c>
      <c r="G5673" s="8">
        <v>15</v>
      </c>
      <c r="H5673" s="8">
        <v>26.523330000000001</v>
      </c>
    </row>
    <row r="5674" spans="1:8" s="17" customFormat="1" ht="19.5" hidden="1" customHeight="1" outlineLevel="1" x14ac:dyDescent="0.25">
      <c r="A5674" s="67">
        <v>9113</v>
      </c>
      <c r="B5674" s="8" t="s">
        <v>544</v>
      </c>
      <c r="C5674" s="28" t="s">
        <v>3766</v>
      </c>
      <c r="D5674" s="29">
        <v>2021</v>
      </c>
      <c r="E5674" s="20"/>
      <c r="F5674" s="8">
        <v>1</v>
      </c>
      <c r="G5674" s="8">
        <v>11</v>
      </c>
      <c r="H5674" s="8">
        <v>25.64716</v>
      </c>
    </row>
    <row r="5675" spans="1:8" s="17" customFormat="1" ht="19.5" hidden="1" customHeight="1" outlineLevel="1" x14ac:dyDescent="0.25">
      <c r="A5675" s="67">
        <v>9057</v>
      </c>
      <c r="B5675" s="8" t="s">
        <v>544</v>
      </c>
      <c r="C5675" s="28" t="s">
        <v>3767</v>
      </c>
      <c r="D5675" s="29">
        <v>2021</v>
      </c>
      <c r="E5675" s="20"/>
      <c r="F5675" s="8">
        <v>1</v>
      </c>
      <c r="G5675" s="8">
        <v>15</v>
      </c>
      <c r="H5675" s="8">
        <v>25.617240000000002</v>
      </c>
    </row>
    <row r="5676" spans="1:8" s="17" customFormat="1" ht="19.5" hidden="1" customHeight="1" outlineLevel="1" x14ac:dyDescent="0.25">
      <c r="A5676" s="67">
        <v>9126</v>
      </c>
      <c r="B5676" s="8" t="s">
        <v>544</v>
      </c>
      <c r="C5676" s="28" t="s">
        <v>3768</v>
      </c>
      <c r="D5676" s="29">
        <v>2021</v>
      </c>
      <c r="E5676" s="20"/>
      <c r="F5676" s="8">
        <v>1</v>
      </c>
      <c r="G5676" s="8">
        <v>15</v>
      </c>
      <c r="H5676" s="8">
        <v>30.078859999999999</v>
      </c>
    </row>
    <row r="5677" spans="1:8" s="17" customFormat="1" ht="19.5" hidden="1" customHeight="1" outlineLevel="1" x14ac:dyDescent="0.25">
      <c r="A5677" s="67">
        <v>9034</v>
      </c>
      <c r="B5677" s="8" t="s">
        <v>544</v>
      </c>
      <c r="C5677" s="28" t="s">
        <v>3769</v>
      </c>
      <c r="D5677" s="29">
        <v>2021</v>
      </c>
      <c r="E5677" s="20"/>
      <c r="F5677" s="8">
        <v>1</v>
      </c>
      <c r="G5677" s="8">
        <v>15</v>
      </c>
      <c r="H5677" s="8">
        <v>24.87275</v>
      </c>
    </row>
    <row r="5678" spans="1:8" s="17" customFormat="1" ht="19.5" hidden="1" customHeight="1" outlineLevel="1" x14ac:dyDescent="0.25">
      <c r="A5678" s="67">
        <v>9039</v>
      </c>
      <c r="B5678" s="8" t="s">
        <v>544</v>
      </c>
      <c r="C5678" s="28" t="s">
        <v>3770</v>
      </c>
      <c r="D5678" s="29">
        <v>2021</v>
      </c>
      <c r="E5678" s="20"/>
      <c r="F5678" s="8">
        <v>1</v>
      </c>
      <c r="G5678" s="8">
        <v>15</v>
      </c>
      <c r="H5678" s="8">
        <v>24.435110000000002</v>
      </c>
    </row>
    <row r="5679" spans="1:8" s="17" customFormat="1" ht="19.5" hidden="1" customHeight="1" outlineLevel="1" x14ac:dyDescent="0.25">
      <c r="A5679" s="67">
        <v>9065</v>
      </c>
      <c r="B5679" s="8" t="s">
        <v>544</v>
      </c>
      <c r="C5679" s="28" t="s">
        <v>3771</v>
      </c>
      <c r="D5679" s="29">
        <v>2021</v>
      </c>
      <c r="E5679" s="20"/>
      <c r="F5679" s="8">
        <v>1</v>
      </c>
      <c r="G5679" s="8">
        <v>15</v>
      </c>
      <c r="H5679" s="8">
        <v>29.03078</v>
      </c>
    </row>
    <row r="5680" spans="1:8" s="17" customFormat="1" ht="19.5" hidden="1" customHeight="1" outlineLevel="1" x14ac:dyDescent="0.25">
      <c r="A5680" s="67">
        <v>9066</v>
      </c>
      <c r="B5680" s="8" t="s">
        <v>544</v>
      </c>
      <c r="C5680" s="28" t="s">
        <v>3772</v>
      </c>
      <c r="D5680" s="29">
        <v>2021</v>
      </c>
      <c r="E5680" s="20"/>
      <c r="F5680" s="8">
        <v>1</v>
      </c>
      <c r="G5680" s="8">
        <v>15</v>
      </c>
      <c r="H5680" s="8">
        <v>25.303009999999997</v>
      </c>
    </row>
    <row r="5681" spans="1:8" s="17" customFormat="1" ht="19.5" hidden="1" customHeight="1" outlineLevel="1" x14ac:dyDescent="0.25">
      <c r="A5681" s="67">
        <v>9035</v>
      </c>
      <c r="B5681" s="8" t="s">
        <v>544</v>
      </c>
      <c r="C5681" s="28" t="s">
        <v>3773</v>
      </c>
      <c r="D5681" s="29">
        <v>2021</v>
      </c>
      <c r="E5681" s="20"/>
      <c r="F5681" s="8">
        <v>1</v>
      </c>
      <c r="G5681" s="8">
        <v>9</v>
      </c>
      <c r="H5681" s="8">
        <v>24.852689999999999</v>
      </c>
    </row>
    <row r="5682" spans="1:8" s="17" customFormat="1" ht="19.5" hidden="1" customHeight="1" outlineLevel="1" x14ac:dyDescent="0.25">
      <c r="A5682" s="67">
        <v>9129</v>
      </c>
      <c r="B5682" s="8" t="s">
        <v>544</v>
      </c>
      <c r="C5682" s="28" t="s">
        <v>3774</v>
      </c>
      <c r="D5682" s="29">
        <v>2021</v>
      </c>
      <c r="E5682" s="20"/>
      <c r="F5682" s="8">
        <v>1</v>
      </c>
      <c r="G5682" s="8">
        <v>15</v>
      </c>
      <c r="H5682" s="8">
        <v>32.175080000000001</v>
      </c>
    </row>
    <row r="5683" spans="1:8" s="17" customFormat="1" ht="19.5" hidden="1" customHeight="1" outlineLevel="1" x14ac:dyDescent="0.25">
      <c r="A5683" s="67">
        <v>9051</v>
      </c>
      <c r="B5683" s="8" t="s">
        <v>544</v>
      </c>
      <c r="C5683" s="28" t="s">
        <v>3775</v>
      </c>
      <c r="D5683" s="29">
        <v>2021</v>
      </c>
      <c r="E5683" s="20"/>
      <c r="F5683" s="8">
        <v>1</v>
      </c>
      <c r="G5683" s="8">
        <v>10</v>
      </c>
      <c r="H5683" s="8">
        <v>26.52328</v>
      </c>
    </row>
    <row r="5684" spans="1:8" s="17" customFormat="1" ht="19.5" hidden="1" customHeight="1" outlineLevel="1" x14ac:dyDescent="0.25">
      <c r="A5684" s="67">
        <v>9003</v>
      </c>
      <c r="B5684" s="8" t="s">
        <v>544</v>
      </c>
      <c r="C5684" s="28" t="s">
        <v>3776</v>
      </c>
      <c r="D5684" s="29">
        <v>2021</v>
      </c>
      <c r="E5684" s="20"/>
      <c r="F5684" s="8">
        <v>1</v>
      </c>
      <c r="G5684" s="8">
        <v>15</v>
      </c>
      <c r="H5684" s="8">
        <v>28.914210000000001</v>
      </c>
    </row>
    <row r="5685" spans="1:8" s="17" customFormat="1" ht="19.5" hidden="1" customHeight="1" outlineLevel="1" x14ac:dyDescent="0.25">
      <c r="A5685" s="67">
        <v>9033</v>
      </c>
      <c r="B5685" s="8" t="s">
        <v>544</v>
      </c>
      <c r="C5685" s="28" t="s">
        <v>3777</v>
      </c>
      <c r="D5685" s="29">
        <v>2021</v>
      </c>
      <c r="E5685" s="20"/>
      <c r="F5685" s="8">
        <v>1</v>
      </c>
      <c r="G5685" s="8">
        <v>15</v>
      </c>
      <c r="H5685" s="8">
        <v>24.852689999999999</v>
      </c>
    </row>
    <row r="5686" spans="1:8" s="17" customFormat="1" ht="19.5" hidden="1" customHeight="1" outlineLevel="1" x14ac:dyDescent="0.25">
      <c r="A5686" s="67">
        <v>9036</v>
      </c>
      <c r="B5686" s="8" t="s">
        <v>544</v>
      </c>
      <c r="C5686" s="28" t="s">
        <v>3778</v>
      </c>
      <c r="D5686" s="29">
        <v>2021</v>
      </c>
      <c r="E5686" s="20"/>
      <c r="F5686" s="8">
        <v>1</v>
      </c>
      <c r="G5686" s="8">
        <v>15</v>
      </c>
      <c r="H5686" s="8">
        <v>31.540650000000003</v>
      </c>
    </row>
    <row r="5687" spans="1:8" s="17" customFormat="1" ht="19.5" hidden="1" customHeight="1" outlineLevel="1" x14ac:dyDescent="0.25">
      <c r="A5687" s="67">
        <v>9044</v>
      </c>
      <c r="B5687" s="8" t="s">
        <v>544</v>
      </c>
      <c r="C5687" s="28" t="s">
        <v>3779</v>
      </c>
      <c r="D5687" s="29">
        <v>2021</v>
      </c>
      <c r="E5687" s="20"/>
      <c r="F5687" s="8">
        <v>1</v>
      </c>
      <c r="G5687" s="8">
        <v>11.5</v>
      </c>
      <c r="H5687" s="8">
        <v>26.515979999999999</v>
      </c>
    </row>
    <row r="5688" spans="1:8" s="17" customFormat="1" ht="19.5" hidden="1" customHeight="1" outlineLevel="1" x14ac:dyDescent="0.25">
      <c r="A5688" s="66">
        <v>1325</v>
      </c>
      <c r="B5688" s="8" t="s">
        <v>544</v>
      </c>
      <c r="C5688" s="28" t="s">
        <v>2060</v>
      </c>
      <c r="D5688" s="29">
        <v>2021</v>
      </c>
      <c r="E5688" s="20"/>
      <c r="F5688" s="8">
        <v>1</v>
      </c>
      <c r="G5688" s="8">
        <v>8.5</v>
      </c>
      <c r="H5688" s="8">
        <v>36</v>
      </c>
    </row>
    <row r="5689" spans="1:8" s="17" customFormat="1" ht="19.5" hidden="1" customHeight="1" outlineLevel="1" x14ac:dyDescent="0.25">
      <c r="A5689" s="67">
        <v>9067</v>
      </c>
      <c r="B5689" s="8" t="s">
        <v>544</v>
      </c>
      <c r="C5689" s="28" t="s">
        <v>3780</v>
      </c>
      <c r="D5689" s="29">
        <v>2021</v>
      </c>
      <c r="E5689" s="20"/>
      <c r="F5689" s="8">
        <v>1</v>
      </c>
      <c r="G5689" s="8">
        <v>15</v>
      </c>
      <c r="H5689" s="8">
        <v>24.682130000000001</v>
      </c>
    </row>
    <row r="5690" spans="1:8" s="17" customFormat="1" ht="19.5" hidden="1" customHeight="1" outlineLevel="1" x14ac:dyDescent="0.25">
      <c r="A5690" s="67">
        <v>9125</v>
      </c>
      <c r="B5690" s="8" t="s">
        <v>544</v>
      </c>
      <c r="C5690" s="28" t="s">
        <v>3781</v>
      </c>
      <c r="D5690" s="29">
        <v>2021</v>
      </c>
      <c r="E5690" s="20"/>
      <c r="F5690" s="8">
        <v>1</v>
      </c>
      <c r="G5690" s="8">
        <v>15</v>
      </c>
      <c r="H5690" s="8">
        <v>32.718139999999998</v>
      </c>
    </row>
    <row r="5691" spans="1:8" s="17" customFormat="1" ht="19.5" hidden="1" customHeight="1" outlineLevel="1" x14ac:dyDescent="0.25">
      <c r="A5691" s="67">
        <v>9069</v>
      </c>
      <c r="B5691" s="8" t="s">
        <v>544</v>
      </c>
      <c r="C5691" s="28" t="s">
        <v>3782</v>
      </c>
      <c r="D5691" s="29">
        <v>2021</v>
      </c>
      <c r="E5691" s="20"/>
      <c r="F5691" s="8">
        <v>1</v>
      </c>
      <c r="G5691" s="8">
        <v>15</v>
      </c>
      <c r="H5691" s="8">
        <v>24.91553</v>
      </c>
    </row>
    <row r="5692" spans="1:8" s="17" customFormat="1" ht="19.5" hidden="1" customHeight="1" outlineLevel="1" x14ac:dyDescent="0.25">
      <c r="A5692" s="67">
        <v>9072</v>
      </c>
      <c r="B5692" s="8" t="s">
        <v>544</v>
      </c>
      <c r="C5692" s="28" t="s">
        <v>3783</v>
      </c>
      <c r="D5692" s="29">
        <v>2021</v>
      </c>
      <c r="E5692" s="20"/>
      <c r="F5692" s="8">
        <v>1</v>
      </c>
      <c r="G5692" s="8">
        <v>15</v>
      </c>
      <c r="H5692" s="8">
        <v>24.915759999999999</v>
      </c>
    </row>
    <row r="5693" spans="1:8" s="17" customFormat="1" ht="19.5" hidden="1" customHeight="1" outlineLevel="1" x14ac:dyDescent="0.25">
      <c r="A5693" s="67">
        <v>9109</v>
      </c>
      <c r="B5693" s="8" t="s">
        <v>544</v>
      </c>
      <c r="C5693" s="28" t="s">
        <v>3784</v>
      </c>
      <c r="D5693" s="29">
        <v>2021</v>
      </c>
      <c r="E5693" s="20"/>
      <c r="F5693" s="8">
        <v>1</v>
      </c>
      <c r="G5693" s="8">
        <v>15</v>
      </c>
      <c r="H5693" s="8">
        <v>25.508890000000001</v>
      </c>
    </row>
    <row r="5694" spans="1:8" s="17" customFormat="1" ht="19.5" hidden="1" customHeight="1" outlineLevel="1" x14ac:dyDescent="0.25">
      <c r="A5694" s="66">
        <v>2552</v>
      </c>
      <c r="B5694" s="8" t="s">
        <v>544</v>
      </c>
      <c r="C5694" s="28" t="s">
        <v>3785</v>
      </c>
      <c r="D5694" s="29">
        <v>2021</v>
      </c>
      <c r="E5694" s="20"/>
      <c r="F5694" s="8">
        <v>1</v>
      </c>
      <c r="G5694" s="8">
        <v>15</v>
      </c>
      <c r="H5694" s="8">
        <v>25.597060000000003</v>
      </c>
    </row>
    <row r="5695" spans="1:8" s="17" customFormat="1" ht="19.5" hidden="1" customHeight="1" outlineLevel="1" x14ac:dyDescent="0.25">
      <c r="A5695" s="67">
        <v>9127</v>
      </c>
      <c r="B5695" s="8" t="s">
        <v>544</v>
      </c>
      <c r="C5695" s="28" t="s">
        <v>3786</v>
      </c>
      <c r="D5695" s="29">
        <v>2021</v>
      </c>
      <c r="E5695" s="20"/>
      <c r="F5695" s="8">
        <v>1</v>
      </c>
      <c r="G5695" s="8">
        <v>15</v>
      </c>
      <c r="H5695" s="8">
        <v>29</v>
      </c>
    </row>
    <row r="5696" spans="1:8" s="17" customFormat="1" ht="19.5" hidden="1" customHeight="1" outlineLevel="1" x14ac:dyDescent="0.25">
      <c r="A5696" s="67">
        <v>9130</v>
      </c>
      <c r="B5696" s="8" t="s">
        <v>544</v>
      </c>
      <c r="C5696" s="28" t="s">
        <v>3787</v>
      </c>
      <c r="D5696" s="29">
        <v>2021</v>
      </c>
      <c r="E5696" s="20"/>
      <c r="F5696" s="8">
        <v>1</v>
      </c>
      <c r="G5696" s="8">
        <v>15</v>
      </c>
      <c r="H5696" s="8">
        <v>30.078869999999998</v>
      </c>
    </row>
    <row r="5697" spans="1:8" s="17" customFormat="1" ht="19.5" hidden="1" customHeight="1" outlineLevel="1" x14ac:dyDescent="0.25">
      <c r="A5697" s="67">
        <v>9128</v>
      </c>
      <c r="B5697" s="8" t="s">
        <v>544</v>
      </c>
      <c r="C5697" s="28" t="s">
        <v>3788</v>
      </c>
      <c r="D5697" s="29">
        <v>2021</v>
      </c>
      <c r="E5697" s="20"/>
      <c r="F5697" s="8">
        <v>1</v>
      </c>
      <c r="G5697" s="8">
        <v>15</v>
      </c>
      <c r="H5697" s="8">
        <v>28.836369999999999</v>
      </c>
    </row>
    <row r="5698" spans="1:8" s="17" customFormat="1" ht="19.5" hidden="1" customHeight="1" outlineLevel="1" x14ac:dyDescent="0.25">
      <c r="A5698" s="67">
        <v>9020</v>
      </c>
      <c r="B5698" s="8" t="s">
        <v>544</v>
      </c>
      <c r="C5698" s="28" t="s">
        <v>3789</v>
      </c>
      <c r="D5698" s="29">
        <v>2021</v>
      </c>
      <c r="E5698" s="20"/>
      <c r="F5698" s="8">
        <v>1</v>
      </c>
      <c r="G5698" s="8">
        <v>15</v>
      </c>
      <c r="H5698" s="8">
        <v>24.82696</v>
      </c>
    </row>
    <row r="5699" spans="1:8" s="17" customFormat="1" ht="19.5" hidden="1" customHeight="1" outlineLevel="1" x14ac:dyDescent="0.25">
      <c r="A5699" s="67">
        <v>9019</v>
      </c>
      <c r="B5699" s="8" t="s">
        <v>544</v>
      </c>
      <c r="C5699" s="28" t="s">
        <v>3790</v>
      </c>
      <c r="D5699" s="29">
        <v>2021</v>
      </c>
      <c r="E5699" s="20"/>
      <c r="F5699" s="8">
        <v>1</v>
      </c>
      <c r="G5699" s="8">
        <v>15</v>
      </c>
      <c r="H5699" s="8">
        <v>24.596490000000003</v>
      </c>
    </row>
    <row r="5700" spans="1:8" s="17" customFormat="1" ht="19.5" hidden="1" customHeight="1" outlineLevel="1" x14ac:dyDescent="0.25">
      <c r="A5700" s="67">
        <v>9023</v>
      </c>
      <c r="B5700" s="8" t="s">
        <v>544</v>
      </c>
      <c r="C5700" s="28" t="s">
        <v>3791</v>
      </c>
      <c r="D5700" s="29">
        <v>2021</v>
      </c>
      <c r="E5700" s="20"/>
      <c r="F5700" s="8">
        <v>1</v>
      </c>
      <c r="G5700" s="8">
        <v>13</v>
      </c>
      <c r="H5700" s="8">
        <v>24.82714</v>
      </c>
    </row>
    <row r="5701" spans="1:8" s="17" customFormat="1" ht="19.5" hidden="1" customHeight="1" outlineLevel="1" x14ac:dyDescent="0.25">
      <c r="A5701" s="67">
        <v>9110</v>
      </c>
      <c r="B5701" s="8" t="s">
        <v>544</v>
      </c>
      <c r="C5701" s="28" t="s">
        <v>3792</v>
      </c>
      <c r="D5701" s="29">
        <v>2021</v>
      </c>
      <c r="E5701" s="20"/>
      <c r="F5701" s="8">
        <v>1</v>
      </c>
      <c r="G5701" s="8">
        <v>12</v>
      </c>
      <c r="H5701" s="8">
        <v>24.80846</v>
      </c>
    </row>
    <row r="5702" spans="1:8" s="17" customFormat="1" ht="19.5" hidden="1" customHeight="1" outlineLevel="1" x14ac:dyDescent="0.25">
      <c r="A5702" s="67">
        <v>9118</v>
      </c>
      <c r="B5702" s="8" t="s">
        <v>544</v>
      </c>
      <c r="C5702" s="28" t="s">
        <v>3793</v>
      </c>
      <c r="D5702" s="29">
        <v>2021</v>
      </c>
      <c r="E5702" s="20"/>
      <c r="F5702" s="8">
        <v>1</v>
      </c>
      <c r="G5702" s="8">
        <v>10</v>
      </c>
      <c r="H5702" s="8">
        <v>24.753400000000003</v>
      </c>
    </row>
    <row r="5703" spans="1:8" s="17" customFormat="1" ht="19.5" hidden="1" customHeight="1" outlineLevel="1" x14ac:dyDescent="0.25">
      <c r="A5703" s="67">
        <v>9016</v>
      </c>
      <c r="B5703" s="8" t="s">
        <v>544</v>
      </c>
      <c r="C5703" s="28" t="s">
        <v>3794</v>
      </c>
      <c r="D5703" s="29">
        <v>2021</v>
      </c>
      <c r="E5703" s="20"/>
      <c r="F5703" s="8">
        <v>1</v>
      </c>
      <c r="G5703" s="8">
        <v>8</v>
      </c>
      <c r="H5703" s="8">
        <v>36.446809999999999</v>
      </c>
    </row>
    <row r="5704" spans="1:8" s="17" customFormat="1" ht="19.5" hidden="1" customHeight="1" outlineLevel="1" x14ac:dyDescent="0.25">
      <c r="A5704" s="67">
        <v>9028</v>
      </c>
      <c r="B5704" s="8" t="s">
        <v>544</v>
      </c>
      <c r="C5704" s="28" t="s">
        <v>3795</v>
      </c>
      <c r="D5704" s="29">
        <v>2021</v>
      </c>
      <c r="E5704" s="20"/>
      <c r="F5704" s="8">
        <v>1</v>
      </c>
      <c r="G5704" s="8">
        <v>15</v>
      </c>
      <c r="H5704" s="8">
        <v>24.800789999999999</v>
      </c>
    </row>
    <row r="5705" spans="1:8" s="17" customFormat="1" ht="19.5" hidden="1" customHeight="1" outlineLevel="1" x14ac:dyDescent="0.25">
      <c r="A5705" s="67">
        <v>9025</v>
      </c>
      <c r="B5705" s="8" t="s">
        <v>544</v>
      </c>
      <c r="C5705" s="28" t="s">
        <v>3796</v>
      </c>
      <c r="D5705" s="29">
        <v>2021</v>
      </c>
      <c r="E5705" s="20"/>
      <c r="F5705" s="8">
        <v>1</v>
      </c>
      <c r="G5705" s="8">
        <v>15</v>
      </c>
      <c r="H5705" s="8">
        <v>24.768740000000001</v>
      </c>
    </row>
    <row r="5706" spans="1:8" s="17" customFormat="1" ht="19.5" hidden="1" customHeight="1" outlineLevel="1" x14ac:dyDescent="0.25">
      <c r="A5706" s="67">
        <v>9046</v>
      </c>
      <c r="B5706" s="8" t="s">
        <v>544</v>
      </c>
      <c r="C5706" s="28" t="s">
        <v>3797</v>
      </c>
      <c r="D5706" s="29">
        <v>2021</v>
      </c>
      <c r="E5706" s="20"/>
      <c r="F5706" s="8">
        <v>1</v>
      </c>
      <c r="G5706" s="8">
        <v>80</v>
      </c>
      <c r="H5706" s="8">
        <v>57.527769999999997</v>
      </c>
    </row>
    <row r="5707" spans="1:8" s="17" customFormat="1" ht="19.5" hidden="1" customHeight="1" outlineLevel="1" x14ac:dyDescent="0.25">
      <c r="A5707" s="67">
        <v>9052</v>
      </c>
      <c r="B5707" s="8" t="s">
        <v>544</v>
      </c>
      <c r="C5707" s="28" t="s">
        <v>3798</v>
      </c>
      <c r="D5707" s="29">
        <v>2021</v>
      </c>
      <c r="E5707" s="20"/>
      <c r="F5707" s="8">
        <v>1</v>
      </c>
      <c r="G5707" s="8">
        <v>12</v>
      </c>
      <c r="H5707" s="8">
        <v>24.82723</v>
      </c>
    </row>
    <row r="5708" spans="1:8" s="17" customFormat="1" ht="19.5" hidden="1" customHeight="1" outlineLevel="1" x14ac:dyDescent="0.25">
      <c r="A5708" s="67">
        <v>9018</v>
      </c>
      <c r="B5708" s="8" t="s">
        <v>544</v>
      </c>
      <c r="C5708" s="28" t="s">
        <v>3799</v>
      </c>
      <c r="D5708" s="29">
        <v>2021</v>
      </c>
      <c r="E5708" s="20"/>
      <c r="F5708" s="8">
        <v>1</v>
      </c>
      <c r="G5708" s="8">
        <v>15</v>
      </c>
      <c r="H5708" s="8">
        <v>24.827240000000003</v>
      </c>
    </row>
    <row r="5709" spans="1:8" s="17" customFormat="1" ht="19.5" hidden="1" customHeight="1" outlineLevel="1" x14ac:dyDescent="0.25">
      <c r="A5709" s="67">
        <v>9029</v>
      </c>
      <c r="B5709" s="8" t="s">
        <v>544</v>
      </c>
      <c r="C5709" s="28" t="s">
        <v>3800</v>
      </c>
      <c r="D5709" s="29">
        <v>2021</v>
      </c>
      <c r="E5709" s="20"/>
      <c r="F5709" s="8">
        <v>1</v>
      </c>
      <c r="G5709" s="8">
        <v>15</v>
      </c>
      <c r="H5709" s="8">
        <v>24.799509999999998</v>
      </c>
    </row>
    <row r="5710" spans="1:8" s="17" customFormat="1" ht="19.5" hidden="1" customHeight="1" outlineLevel="1" x14ac:dyDescent="0.25">
      <c r="A5710" s="67">
        <v>9108</v>
      </c>
      <c r="B5710" s="8" t="s">
        <v>544</v>
      </c>
      <c r="C5710" s="28" t="s">
        <v>3801</v>
      </c>
      <c r="D5710" s="29">
        <v>2021</v>
      </c>
      <c r="E5710" s="20"/>
      <c r="F5710" s="8">
        <v>1</v>
      </c>
      <c r="G5710" s="8">
        <v>15</v>
      </c>
      <c r="H5710" s="8">
        <v>24.768619999999999</v>
      </c>
    </row>
    <row r="5711" spans="1:8" s="17" customFormat="1" ht="19.5" hidden="1" customHeight="1" outlineLevel="1" x14ac:dyDescent="0.25">
      <c r="A5711" s="67">
        <v>9024</v>
      </c>
      <c r="B5711" s="8" t="s">
        <v>544</v>
      </c>
      <c r="C5711" s="28" t="s">
        <v>3802</v>
      </c>
      <c r="D5711" s="29">
        <v>2021</v>
      </c>
      <c r="E5711" s="20"/>
      <c r="F5711" s="8">
        <v>1</v>
      </c>
      <c r="G5711" s="8">
        <v>15</v>
      </c>
      <c r="H5711" s="8">
        <v>24.827120000000001</v>
      </c>
    </row>
    <row r="5712" spans="1:8" s="17" customFormat="1" ht="19.5" hidden="1" customHeight="1" outlineLevel="1" x14ac:dyDescent="0.25">
      <c r="A5712" s="67">
        <v>9030</v>
      </c>
      <c r="B5712" s="8" t="s">
        <v>544</v>
      </c>
      <c r="C5712" s="28" t="s">
        <v>3803</v>
      </c>
      <c r="D5712" s="29">
        <v>2021</v>
      </c>
      <c r="E5712" s="20"/>
      <c r="F5712" s="8">
        <v>1</v>
      </c>
      <c r="G5712" s="8">
        <v>12</v>
      </c>
      <c r="H5712" s="8">
        <v>24.806750000000001</v>
      </c>
    </row>
    <row r="5713" spans="1:8" s="17" customFormat="1" ht="19.5" hidden="1" customHeight="1" outlineLevel="1" x14ac:dyDescent="0.25">
      <c r="A5713" s="66">
        <v>1193</v>
      </c>
      <c r="B5713" s="8" t="s">
        <v>544</v>
      </c>
      <c r="C5713" s="28" t="s">
        <v>3804</v>
      </c>
      <c r="D5713" s="29">
        <v>2021</v>
      </c>
      <c r="E5713" s="20"/>
      <c r="F5713" s="8">
        <v>1</v>
      </c>
      <c r="G5713" s="8">
        <v>15</v>
      </c>
      <c r="H5713" s="8">
        <v>47.769660000000002</v>
      </c>
    </row>
    <row r="5714" spans="1:8" s="17" customFormat="1" ht="19.5" hidden="1" customHeight="1" outlineLevel="1" x14ac:dyDescent="0.25">
      <c r="A5714" s="67">
        <v>10370</v>
      </c>
      <c r="B5714" s="8" t="s">
        <v>544</v>
      </c>
      <c r="C5714" s="28" t="s">
        <v>3805</v>
      </c>
      <c r="D5714" s="29">
        <v>2021</v>
      </c>
      <c r="E5714" s="20"/>
      <c r="F5714" s="8">
        <v>1</v>
      </c>
      <c r="G5714" s="8">
        <v>15</v>
      </c>
      <c r="H5714" s="8">
        <v>29.211480000000002</v>
      </c>
    </row>
    <row r="5715" spans="1:8" s="17" customFormat="1" ht="19.5" hidden="1" customHeight="1" outlineLevel="1" x14ac:dyDescent="0.25">
      <c r="A5715" s="67">
        <v>9432</v>
      </c>
      <c r="B5715" s="8" t="s">
        <v>544</v>
      </c>
      <c r="C5715" s="28" t="s">
        <v>3806</v>
      </c>
      <c r="D5715" s="29">
        <v>2021</v>
      </c>
      <c r="E5715" s="20"/>
      <c r="F5715" s="8">
        <v>1</v>
      </c>
      <c r="G5715" s="8">
        <v>15</v>
      </c>
      <c r="H5715" s="8">
        <v>53.493000000000002</v>
      </c>
    </row>
    <row r="5716" spans="1:8" s="17" customFormat="1" ht="19.5" hidden="1" customHeight="1" outlineLevel="1" x14ac:dyDescent="0.25">
      <c r="A5716" s="66">
        <v>494</v>
      </c>
      <c r="B5716" s="8" t="s">
        <v>544</v>
      </c>
      <c r="C5716" s="28" t="s">
        <v>2085</v>
      </c>
      <c r="D5716" s="29">
        <v>2021</v>
      </c>
      <c r="E5716" s="20"/>
      <c r="F5716" s="8">
        <v>1</v>
      </c>
      <c r="G5716" s="8">
        <v>15</v>
      </c>
      <c r="H5716" s="8">
        <v>50.180999999999997</v>
      </c>
    </row>
    <row r="5717" spans="1:8" s="17" customFormat="1" ht="19.5" hidden="1" customHeight="1" outlineLevel="1" x14ac:dyDescent="0.25">
      <c r="A5717" s="66">
        <v>477</v>
      </c>
      <c r="B5717" s="8" t="s">
        <v>544</v>
      </c>
      <c r="C5717" s="28" t="s">
        <v>2084</v>
      </c>
      <c r="D5717" s="29">
        <v>2021</v>
      </c>
      <c r="E5717" s="20"/>
      <c r="F5717" s="8">
        <v>1</v>
      </c>
      <c r="G5717" s="8">
        <v>15</v>
      </c>
      <c r="H5717" s="8">
        <v>52.234000000000002</v>
      </c>
    </row>
    <row r="5718" spans="1:8" s="17" customFormat="1" ht="19.5" hidden="1" customHeight="1" outlineLevel="1" x14ac:dyDescent="0.25">
      <c r="A5718" s="66">
        <v>482</v>
      </c>
      <c r="B5718" s="8" t="s">
        <v>544</v>
      </c>
      <c r="C5718" s="28" t="s">
        <v>2086</v>
      </c>
      <c r="D5718" s="29">
        <v>2021</v>
      </c>
      <c r="E5718" s="20"/>
      <c r="F5718" s="8">
        <v>1</v>
      </c>
      <c r="G5718" s="8">
        <v>15</v>
      </c>
      <c r="H5718" s="8">
        <v>52.612000000000002</v>
      </c>
    </row>
    <row r="5719" spans="1:8" s="17" customFormat="1" ht="19.5" hidden="1" customHeight="1" outlineLevel="1" x14ac:dyDescent="0.25">
      <c r="A5719" s="66">
        <v>492</v>
      </c>
      <c r="B5719" s="8" t="s">
        <v>544</v>
      </c>
      <c r="C5719" s="28" t="s">
        <v>2087</v>
      </c>
      <c r="D5719" s="29">
        <v>2021</v>
      </c>
      <c r="E5719" s="20"/>
      <c r="F5719" s="8">
        <v>1</v>
      </c>
      <c r="G5719" s="8">
        <v>15</v>
      </c>
      <c r="H5719" s="8">
        <v>57.673000000000002</v>
      </c>
    </row>
    <row r="5720" spans="1:8" s="17" customFormat="1" ht="19.5" hidden="1" customHeight="1" outlineLevel="1" x14ac:dyDescent="0.25">
      <c r="A5720" s="66">
        <v>347</v>
      </c>
      <c r="B5720" s="8" t="s">
        <v>544</v>
      </c>
      <c r="C5720" s="28" t="s">
        <v>2088</v>
      </c>
      <c r="D5720" s="29">
        <v>2021</v>
      </c>
      <c r="E5720" s="20"/>
      <c r="F5720" s="8">
        <v>1</v>
      </c>
      <c r="G5720" s="8">
        <v>15</v>
      </c>
      <c r="H5720" s="8">
        <v>42.777000000000001</v>
      </c>
    </row>
    <row r="5721" spans="1:8" s="17" customFormat="1" ht="19.5" hidden="1" customHeight="1" outlineLevel="1" x14ac:dyDescent="0.25">
      <c r="A5721" s="67">
        <v>9350</v>
      </c>
      <c r="B5721" s="8" t="s">
        <v>544</v>
      </c>
      <c r="C5721" s="28" t="s">
        <v>2089</v>
      </c>
      <c r="D5721" s="29">
        <v>2021</v>
      </c>
      <c r="E5721" s="20"/>
      <c r="F5721" s="8">
        <v>1</v>
      </c>
      <c r="G5721" s="8">
        <v>15</v>
      </c>
      <c r="H5721" s="8">
        <v>34.451000000000001</v>
      </c>
    </row>
    <row r="5722" spans="1:8" s="17" customFormat="1" ht="19.5" hidden="1" customHeight="1" outlineLevel="1" x14ac:dyDescent="0.25">
      <c r="A5722" s="66">
        <v>3712</v>
      </c>
      <c r="B5722" s="8" t="s">
        <v>544</v>
      </c>
      <c r="C5722" s="28" t="s">
        <v>2129</v>
      </c>
      <c r="D5722" s="29">
        <v>2021</v>
      </c>
      <c r="E5722" s="20"/>
      <c r="F5722" s="8">
        <v>1</v>
      </c>
      <c r="G5722" s="8">
        <v>80</v>
      </c>
      <c r="H5722" s="8">
        <v>13.074999999999999</v>
      </c>
    </row>
    <row r="5723" spans="1:8" s="17" customFormat="1" ht="19.5" hidden="1" customHeight="1" outlineLevel="1" x14ac:dyDescent="0.25">
      <c r="A5723" s="67">
        <v>9276</v>
      </c>
      <c r="B5723" s="8" t="s">
        <v>544</v>
      </c>
      <c r="C5723" s="28" t="s">
        <v>2092</v>
      </c>
      <c r="D5723" s="29">
        <v>2021</v>
      </c>
      <c r="E5723" s="20"/>
      <c r="F5723" s="8">
        <v>1</v>
      </c>
      <c r="G5723" s="8">
        <v>15</v>
      </c>
      <c r="H5723" s="8">
        <v>28.015000000000001</v>
      </c>
    </row>
    <row r="5724" spans="1:8" s="17" customFormat="1" ht="19.5" hidden="1" customHeight="1" outlineLevel="1" x14ac:dyDescent="0.25">
      <c r="A5724" s="67">
        <v>9355</v>
      </c>
      <c r="B5724" s="8" t="s">
        <v>544</v>
      </c>
      <c r="C5724" s="28" t="s">
        <v>2101</v>
      </c>
      <c r="D5724" s="29">
        <v>2021</v>
      </c>
      <c r="E5724" s="20"/>
      <c r="F5724" s="8">
        <v>1</v>
      </c>
      <c r="G5724" s="8">
        <v>50</v>
      </c>
      <c r="H5724" s="8">
        <v>83.225999999999999</v>
      </c>
    </row>
    <row r="5725" spans="1:8" s="17" customFormat="1" ht="19.5" hidden="1" customHeight="1" outlineLevel="1" x14ac:dyDescent="0.25">
      <c r="A5725" s="66">
        <v>428</v>
      </c>
      <c r="B5725" s="8" t="s">
        <v>544</v>
      </c>
      <c r="C5725" s="28" t="s">
        <v>2102</v>
      </c>
      <c r="D5725" s="29">
        <v>2021</v>
      </c>
      <c r="E5725" s="20"/>
      <c r="F5725" s="8">
        <v>1</v>
      </c>
      <c r="G5725" s="8">
        <v>200</v>
      </c>
      <c r="H5725" s="8">
        <v>121.24299999999999</v>
      </c>
    </row>
    <row r="5726" spans="1:8" s="17" customFormat="1" ht="19.5" hidden="1" customHeight="1" outlineLevel="1" x14ac:dyDescent="0.25">
      <c r="A5726" s="66">
        <v>478</v>
      </c>
      <c r="B5726" s="8" t="s">
        <v>544</v>
      </c>
      <c r="C5726" s="28" t="s">
        <v>2103</v>
      </c>
      <c r="D5726" s="29">
        <v>2021</v>
      </c>
      <c r="E5726" s="20"/>
      <c r="F5726" s="8">
        <v>2</v>
      </c>
      <c r="G5726" s="8">
        <v>30</v>
      </c>
      <c r="H5726" s="8">
        <v>90.936000000000007</v>
      </c>
    </row>
    <row r="5727" spans="1:8" s="17" customFormat="1" ht="19.5" hidden="1" customHeight="1" outlineLevel="1" x14ac:dyDescent="0.25">
      <c r="A5727" s="66">
        <v>565</v>
      </c>
      <c r="B5727" s="8" t="s">
        <v>544</v>
      </c>
      <c r="C5727" s="28" t="s">
        <v>2104</v>
      </c>
      <c r="D5727" s="29">
        <v>2021</v>
      </c>
      <c r="E5727" s="20"/>
      <c r="F5727" s="8">
        <v>1</v>
      </c>
      <c r="G5727" s="8">
        <v>135</v>
      </c>
      <c r="H5727" s="8">
        <v>62.566000000000003</v>
      </c>
    </row>
    <row r="5728" spans="1:8" s="17" customFormat="1" ht="19.5" hidden="1" customHeight="1" outlineLevel="1" x14ac:dyDescent="0.25">
      <c r="A5728" s="67">
        <v>9372</v>
      </c>
      <c r="B5728" s="8" t="s">
        <v>544</v>
      </c>
      <c r="C5728" s="28" t="s">
        <v>2133</v>
      </c>
      <c r="D5728" s="29">
        <v>2021</v>
      </c>
      <c r="E5728" s="20"/>
      <c r="F5728" s="8">
        <v>1</v>
      </c>
      <c r="G5728" s="8">
        <v>210</v>
      </c>
      <c r="H5728" s="8">
        <v>70.040999999999997</v>
      </c>
    </row>
    <row r="5729" spans="1:8" s="17" customFormat="1" ht="19.5" hidden="1" customHeight="1" outlineLevel="1" x14ac:dyDescent="0.25">
      <c r="A5729" s="67">
        <v>9370</v>
      </c>
      <c r="B5729" s="8" t="s">
        <v>544</v>
      </c>
      <c r="C5729" s="28" t="s">
        <v>2203</v>
      </c>
      <c r="D5729" s="29">
        <v>2021</v>
      </c>
      <c r="E5729" s="20"/>
      <c r="F5729" s="8">
        <v>1</v>
      </c>
      <c r="G5729" s="8">
        <v>15</v>
      </c>
      <c r="H5729" s="8">
        <v>87.334999999999994</v>
      </c>
    </row>
    <row r="5730" spans="1:8" s="17" customFormat="1" ht="19.5" hidden="1" customHeight="1" outlineLevel="1" x14ac:dyDescent="0.25">
      <c r="A5730" s="67">
        <v>9279</v>
      </c>
      <c r="B5730" s="8" t="s">
        <v>544</v>
      </c>
      <c r="C5730" s="28" t="s">
        <v>2112</v>
      </c>
      <c r="D5730" s="29">
        <v>2021</v>
      </c>
      <c r="E5730" s="20"/>
      <c r="F5730" s="8">
        <v>1</v>
      </c>
      <c r="G5730" s="8">
        <v>15</v>
      </c>
      <c r="H5730" s="8">
        <v>60.66</v>
      </c>
    </row>
    <row r="5731" spans="1:8" s="17" customFormat="1" ht="19.5" hidden="1" customHeight="1" outlineLevel="1" x14ac:dyDescent="0.25">
      <c r="A5731" s="67">
        <v>9280</v>
      </c>
      <c r="B5731" s="8" t="s">
        <v>544</v>
      </c>
      <c r="C5731" s="28" t="s">
        <v>2114</v>
      </c>
      <c r="D5731" s="29">
        <v>2021</v>
      </c>
      <c r="E5731" s="20"/>
      <c r="F5731" s="8">
        <v>2</v>
      </c>
      <c r="G5731" s="8">
        <v>30</v>
      </c>
      <c r="H5731" s="8">
        <v>101.48399999999999</v>
      </c>
    </row>
    <row r="5732" spans="1:8" s="17" customFormat="1" ht="19.5" hidden="1" customHeight="1" outlineLevel="1" x14ac:dyDescent="0.25">
      <c r="A5732" s="66">
        <v>563</v>
      </c>
      <c r="B5732" s="8" t="s">
        <v>544</v>
      </c>
      <c r="C5732" s="28" t="s">
        <v>2204</v>
      </c>
      <c r="D5732" s="29">
        <v>2021</v>
      </c>
      <c r="E5732" s="20"/>
      <c r="F5732" s="8">
        <v>1</v>
      </c>
      <c r="G5732" s="8">
        <v>150</v>
      </c>
      <c r="H5732" s="8">
        <v>59.003</v>
      </c>
    </row>
    <row r="5733" spans="1:8" s="17" customFormat="1" ht="19.5" hidden="1" customHeight="1" outlineLevel="1" x14ac:dyDescent="0.25">
      <c r="A5733" s="67">
        <v>9422</v>
      </c>
      <c r="B5733" s="8" t="s">
        <v>544</v>
      </c>
      <c r="C5733" s="28" t="s">
        <v>2115</v>
      </c>
      <c r="D5733" s="29">
        <v>2021</v>
      </c>
      <c r="E5733" s="20"/>
      <c r="F5733" s="8">
        <v>1</v>
      </c>
      <c r="G5733" s="8">
        <v>75</v>
      </c>
      <c r="H5733" s="8">
        <v>94.334999999999994</v>
      </c>
    </row>
    <row r="5734" spans="1:8" s="17" customFormat="1" ht="19.5" hidden="1" customHeight="1" outlineLevel="1" x14ac:dyDescent="0.25">
      <c r="A5734" s="67">
        <v>10380</v>
      </c>
      <c r="B5734" s="8" t="s">
        <v>544</v>
      </c>
      <c r="C5734" s="28" t="s">
        <v>3807</v>
      </c>
      <c r="D5734" s="29">
        <v>2021</v>
      </c>
      <c r="E5734" s="20"/>
      <c r="F5734" s="8">
        <v>1</v>
      </c>
      <c r="G5734" s="8">
        <v>2</v>
      </c>
      <c r="H5734" s="8">
        <v>39.500999999999998</v>
      </c>
    </row>
    <row r="5735" spans="1:8" s="17" customFormat="1" ht="19.5" hidden="1" customHeight="1" outlineLevel="1" x14ac:dyDescent="0.25">
      <c r="A5735" s="67">
        <v>10377</v>
      </c>
      <c r="B5735" s="8" t="s">
        <v>544</v>
      </c>
      <c r="C5735" s="28" t="s">
        <v>3808</v>
      </c>
      <c r="D5735" s="29">
        <v>2021</v>
      </c>
      <c r="E5735" s="20"/>
      <c r="F5735" s="8">
        <v>1</v>
      </c>
      <c r="G5735" s="8">
        <v>2</v>
      </c>
      <c r="H5735" s="8">
        <v>39.548999999999999</v>
      </c>
    </row>
    <row r="5736" spans="1:8" s="17" customFormat="1" ht="19.5" hidden="1" customHeight="1" outlineLevel="1" x14ac:dyDescent="0.25">
      <c r="A5736" s="67">
        <v>10378</v>
      </c>
      <c r="B5736" s="8" t="s">
        <v>544</v>
      </c>
      <c r="C5736" s="28" t="s">
        <v>3809</v>
      </c>
      <c r="D5736" s="29">
        <v>2021</v>
      </c>
      <c r="E5736" s="20"/>
      <c r="F5736" s="8">
        <v>1</v>
      </c>
      <c r="G5736" s="8">
        <v>2</v>
      </c>
      <c r="H5736" s="8">
        <v>39.485999999999997</v>
      </c>
    </row>
    <row r="5737" spans="1:8" s="17" customFormat="1" ht="19.5" hidden="1" customHeight="1" outlineLevel="1" x14ac:dyDescent="0.25">
      <c r="A5737" s="67">
        <v>10379</v>
      </c>
      <c r="B5737" s="8" t="s">
        <v>544</v>
      </c>
      <c r="C5737" s="28" t="s">
        <v>3810</v>
      </c>
      <c r="D5737" s="29">
        <v>2021</v>
      </c>
      <c r="E5737" s="20"/>
      <c r="F5737" s="8">
        <v>1</v>
      </c>
      <c r="G5737" s="8">
        <v>2</v>
      </c>
      <c r="H5737" s="8">
        <v>40.134</v>
      </c>
    </row>
    <row r="5738" spans="1:8" s="17" customFormat="1" ht="19.5" hidden="1" customHeight="1" outlineLevel="1" x14ac:dyDescent="0.25">
      <c r="A5738" s="67">
        <v>10382</v>
      </c>
      <c r="B5738" s="8" t="s">
        <v>544</v>
      </c>
      <c r="C5738" s="28" t="s">
        <v>3811</v>
      </c>
      <c r="D5738" s="29">
        <v>2021</v>
      </c>
      <c r="E5738" s="20"/>
      <c r="F5738" s="8">
        <v>1</v>
      </c>
      <c r="G5738" s="8">
        <v>2</v>
      </c>
      <c r="H5738" s="8">
        <v>38.796999999999997</v>
      </c>
    </row>
    <row r="5739" spans="1:8" s="17" customFormat="1" ht="19.5" hidden="1" customHeight="1" outlineLevel="1" x14ac:dyDescent="0.25">
      <c r="A5739" s="67">
        <v>10381</v>
      </c>
      <c r="B5739" s="8" t="s">
        <v>544</v>
      </c>
      <c r="C5739" s="28" t="s">
        <v>3812</v>
      </c>
      <c r="D5739" s="29">
        <v>2021</v>
      </c>
      <c r="E5739" s="20"/>
      <c r="F5739" s="8">
        <v>1</v>
      </c>
      <c r="G5739" s="8">
        <v>2</v>
      </c>
      <c r="H5739" s="8">
        <v>39.523000000000003</v>
      </c>
    </row>
    <row r="5740" spans="1:8" s="17" customFormat="1" ht="19.5" hidden="1" customHeight="1" outlineLevel="1" x14ac:dyDescent="0.25">
      <c r="A5740" s="67">
        <v>10383</v>
      </c>
      <c r="B5740" s="8" t="s">
        <v>544</v>
      </c>
      <c r="C5740" s="28" t="s">
        <v>3813</v>
      </c>
      <c r="D5740" s="29">
        <v>2021</v>
      </c>
      <c r="E5740" s="20"/>
      <c r="F5740" s="8">
        <v>1</v>
      </c>
      <c r="G5740" s="8">
        <v>3</v>
      </c>
      <c r="H5740" s="8">
        <v>38.811</v>
      </c>
    </row>
    <row r="5741" spans="1:8" s="17" customFormat="1" ht="19.5" hidden="1" customHeight="1" outlineLevel="1" x14ac:dyDescent="0.25">
      <c r="A5741" s="67">
        <v>9925</v>
      </c>
      <c r="B5741" s="8" t="s">
        <v>544</v>
      </c>
      <c r="C5741" s="28" t="s">
        <v>3814</v>
      </c>
      <c r="D5741" s="29">
        <v>2021</v>
      </c>
      <c r="E5741" s="20"/>
      <c r="F5741" s="8">
        <v>1</v>
      </c>
      <c r="G5741" s="8">
        <v>15</v>
      </c>
      <c r="H5741" s="8">
        <v>46.993470000000002</v>
      </c>
    </row>
    <row r="5742" spans="1:8" s="17" customFormat="1" ht="19.5" hidden="1" customHeight="1" outlineLevel="1" x14ac:dyDescent="0.25">
      <c r="A5742" s="67">
        <v>9929</v>
      </c>
      <c r="B5742" s="8" t="s">
        <v>544</v>
      </c>
      <c r="C5742" s="28" t="s">
        <v>3815</v>
      </c>
      <c r="D5742" s="29">
        <v>2021</v>
      </c>
      <c r="E5742" s="20"/>
      <c r="F5742" s="8">
        <v>1</v>
      </c>
      <c r="G5742" s="8">
        <v>10</v>
      </c>
      <c r="H5742" s="8">
        <v>40.82376</v>
      </c>
    </row>
    <row r="5743" spans="1:8" s="17" customFormat="1" ht="19.5" hidden="1" customHeight="1" outlineLevel="1" x14ac:dyDescent="0.25">
      <c r="A5743" s="66">
        <v>1465</v>
      </c>
      <c r="B5743" s="8" t="s">
        <v>544</v>
      </c>
      <c r="C5743" s="28" t="s">
        <v>2523</v>
      </c>
      <c r="D5743" s="29">
        <v>2021</v>
      </c>
      <c r="E5743" s="20"/>
      <c r="F5743" s="8">
        <v>1</v>
      </c>
      <c r="G5743" s="8">
        <v>15</v>
      </c>
      <c r="H5743" s="8">
        <v>51.183399999999999</v>
      </c>
    </row>
    <row r="5744" spans="1:8" s="17" customFormat="1" ht="19.5" hidden="1" customHeight="1" outlineLevel="1" x14ac:dyDescent="0.25">
      <c r="A5744" s="67">
        <v>9920</v>
      </c>
      <c r="B5744" s="8" t="s">
        <v>544</v>
      </c>
      <c r="C5744" s="28" t="s">
        <v>3816</v>
      </c>
      <c r="D5744" s="29">
        <v>2021</v>
      </c>
      <c r="E5744" s="20"/>
      <c r="F5744" s="8">
        <v>1</v>
      </c>
      <c r="G5744" s="8">
        <v>15</v>
      </c>
      <c r="H5744" s="8">
        <v>54.440910000000002</v>
      </c>
    </row>
    <row r="5745" spans="1:8" s="17" customFormat="1" ht="19.5" hidden="1" customHeight="1" outlineLevel="1" x14ac:dyDescent="0.25">
      <c r="A5745" s="67">
        <v>9924</v>
      </c>
      <c r="B5745" s="8" t="s">
        <v>544</v>
      </c>
      <c r="C5745" s="28" t="s">
        <v>3817</v>
      </c>
      <c r="D5745" s="29">
        <v>2021</v>
      </c>
      <c r="E5745" s="20"/>
      <c r="F5745" s="8">
        <v>1</v>
      </c>
      <c r="G5745" s="8">
        <v>15</v>
      </c>
      <c r="H5745" s="8">
        <v>88.800049999999999</v>
      </c>
    </row>
    <row r="5746" spans="1:8" s="17" customFormat="1" ht="19.5" hidden="1" customHeight="1" outlineLevel="1" x14ac:dyDescent="0.25">
      <c r="A5746" s="67">
        <v>9915</v>
      </c>
      <c r="B5746" s="8" t="s">
        <v>544</v>
      </c>
      <c r="C5746" s="28" t="s">
        <v>3818</v>
      </c>
      <c r="D5746" s="29">
        <v>2021</v>
      </c>
      <c r="E5746" s="20"/>
      <c r="F5746" s="8">
        <v>1</v>
      </c>
      <c r="G5746" s="8">
        <v>15</v>
      </c>
      <c r="H5746" s="8">
        <v>96.552080000000004</v>
      </c>
    </row>
    <row r="5747" spans="1:8" s="17" customFormat="1" ht="19.5" hidden="1" customHeight="1" outlineLevel="1" x14ac:dyDescent="0.25">
      <c r="A5747" s="66">
        <v>1619</v>
      </c>
      <c r="B5747" s="8" t="s">
        <v>544</v>
      </c>
      <c r="C5747" s="28" t="s">
        <v>3819</v>
      </c>
      <c r="D5747" s="29">
        <v>2021</v>
      </c>
      <c r="E5747" s="20"/>
      <c r="F5747" s="8">
        <v>1</v>
      </c>
      <c r="G5747" s="8">
        <v>15</v>
      </c>
      <c r="H5747" s="8">
        <v>69.982320000000001</v>
      </c>
    </row>
    <row r="5748" spans="1:8" s="17" customFormat="1" ht="19.5" hidden="1" customHeight="1" outlineLevel="1" x14ac:dyDescent="0.25">
      <c r="A5748" s="67">
        <v>9940</v>
      </c>
      <c r="B5748" s="8" t="s">
        <v>544</v>
      </c>
      <c r="C5748" s="28" t="s">
        <v>3820</v>
      </c>
      <c r="D5748" s="29">
        <v>2021</v>
      </c>
      <c r="E5748" s="20"/>
      <c r="F5748" s="8">
        <v>1</v>
      </c>
      <c r="G5748" s="8">
        <v>15</v>
      </c>
      <c r="H5748" s="8">
        <v>74.526219999999995</v>
      </c>
    </row>
    <row r="5749" spans="1:8" s="17" customFormat="1" ht="19.5" hidden="1" customHeight="1" outlineLevel="1" x14ac:dyDescent="0.25">
      <c r="A5749" s="67">
        <v>9946</v>
      </c>
      <c r="B5749" s="8" t="s">
        <v>544</v>
      </c>
      <c r="C5749" s="28" t="s">
        <v>3821</v>
      </c>
      <c r="D5749" s="29">
        <v>2021</v>
      </c>
      <c r="E5749" s="20"/>
      <c r="F5749" s="8">
        <v>1</v>
      </c>
      <c r="G5749" s="8">
        <v>10</v>
      </c>
      <c r="H5749" s="8">
        <v>65.922579999999996</v>
      </c>
    </row>
    <row r="5750" spans="1:8" s="17" customFormat="1" ht="19.5" hidden="1" customHeight="1" outlineLevel="1" x14ac:dyDescent="0.25">
      <c r="A5750" s="67">
        <v>9947</v>
      </c>
      <c r="B5750" s="8" t="s">
        <v>544</v>
      </c>
      <c r="C5750" s="28" t="s">
        <v>3822</v>
      </c>
      <c r="D5750" s="29">
        <v>2021</v>
      </c>
      <c r="E5750" s="20"/>
      <c r="F5750" s="8">
        <v>1</v>
      </c>
      <c r="G5750" s="8">
        <v>10</v>
      </c>
      <c r="H5750" s="8">
        <v>65.955600000000004</v>
      </c>
    </row>
    <row r="5751" spans="1:8" s="17" customFormat="1" ht="19.5" hidden="1" customHeight="1" outlineLevel="1" x14ac:dyDescent="0.25">
      <c r="A5751" s="67">
        <v>9933</v>
      </c>
      <c r="B5751" s="8" t="s">
        <v>544</v>
      </c>
      <c r="C5751" s="28" t="s">
        <v>3823</v>
      </c>
      <c r="D5751" s="29">
        <v>2021</v>
      </c>
      <c r="E5751" s="20"/>
      <c r="F5751" s="8">
        <v>1</v>
      </c>
      <c r="G5751" s="8">
        <v>15</v>
      </c>
      <c r="H5751" s="8">
        <v>66.737170000000006</v>
      </c>
    </row>
    <row r="5752" spans="1:8" s="17" customFormat="1" ht="19.5" hidden="1" customHeight="1" outlineLevel="1" x14ac:dyDescent="0.25">
      <c r="A5752" s="66">
        <v>1490</v>
      </c>
      <c r="B5752" s="8" t="s">
        <v>544</v>
      </c>
      <c r="C5752" s="28" t="s">
        <v>2533</v>
      </c>
      <c r="D5752" s="29">
        <v>2021</v>
      </c>
      <c r="E5752" s="20"/>
      <c r="F5752" s="8">
        <v>1</v>
      </c>
      <c r="G5752" s="8">
        <v>15</v>
      </c>
      <c r="H5752" s="8">
        <v>45.742730000000002</v>
      </c>
    </row>
    <row r="5753" spans="1:8" s="17" customFormat="1" ht="19.5" hidden="1" customHeight="1" outlineLevel="1" x14ac:dyDescent="0.25">
      <c r="A5753" s="67">
        <v>9958</v>
      </c>
      <c r="B5753" s="8" t="s">
        <v>544</v>
      </c>
      <c r="C5753" s="28" t="s">
        <v>3824</v>
      </c>
      <c r="D5753" s="29">
        <v>2021</v>
      </c>
      <c r="E5753" s="20"/>
      <c r="F5753" s="8">
        <v>2</v>
      </c>
      <c r="G5753" s="8">
        <v>20</v>
      </c>
      <c r="H5753" s="8">
        <v>94.839860000000002</v>
      </c>
    </row>
    <row r="5754" spans="1:8" s="17" customFormat="1" ht="19.5" hidden="1" customHeight="1" outlineLevel="1" x14ac:dyDescent="0.25">
      <c r="A5754" s="67">
        <v>9978</v>
      </c>
      <c r="B5754" s="8" t="s">
        <v>544</v>
      </c>
      <c r="C5754" s="28" t="s">
        <v>3825</v>
      </c>
      <c r="D5754" s="29">
        <v>2021</v>
      </c>
      <c r="E5754" s="20"/>
      <c r="F5754" s="8">
        <v>1</v>
      </c>
      <c r="G5754" s="8">
        <v>15</v>
      </c>
      <c r="H5754" s="8">
        <v>76.757890000000003</v>
      </c>
    </row>
    <row r="5755" spans="1:8" s="17" customFormat="1" ht="19.5" hidden="1" customHeight="1" outlineLevel="1" x14ac:dyDescent="0.25">
      <c r="A5755" s="66">
        <v>1794</v>
      </c>
      <c r="B5755" s="8" t="s">
        <v>544</v>
      </c>
      <c r="C5755" s="28" t="s">
        <v>3826</v>
      </c>
      <c r="D5755" s="29">
        <v>2021</v>
      </c>
      <c r="E5755" s="20"/>
      <c r="F5755" s="8">
        <v>1</v>
      </c>
      <c r="G5755" s="8">
        <v>15</v>
      </c>
      <c r="H5755" s="8">
        <v>76.548199999999994</v>
      </c>
    </row>
    <row r="5756" spans="1:8" s="17" customFormat="1" ht="19.5" hidden="1" customHeight="1" outlineLevel="1" x14ac:dyDescent="0.25">
      <c r="A5756" s="67">
        <v>9972</v>
      </c>
      <c r="B5756" s="8" t="s">
        <v>544</v>
      </c>
      <c r="C5756" s="28" t="s">
        <v>3827</v>
      </c>
      <c r="D5756" s="29">
        <v>2021</v>
      </c>
      <c r="E5756" s="20"/>
      <c r="F5756" s="8">
        <v>1</v>
      </c>
      <c r="G5756" s="8">
        <v>15</v>
      </c>
      <c r="H5756" s="8">
        <v>90.330550000000002</v>
      </c>
    </row>
    <row r="5757" spans="1:8" s="17" customFormat="1" ht="19.5" hidden="1" customHeight="1" outlineLevel="1" x14ac:dyDescent="0.25">
      <c r="A5757" s="67">
        <v>9981</v>
      </c>
      <c r="B5757" s="8" t="s">
        <v>544</v>
      </c>
      <c r="C5757" s="28" t="s">
        <v>3828</v>
      </c>
      <c r="D5757" s="29">
        <v>2021</v>
      </c>
      <c r="E5757" s="20"/>
      <c r="F5757" s="8">
        <v>1</v>
      </c>
      <c r="G5757" s="8">
        <v>15</v>
      </c>
      <c r="H5757" s="8">
        <v>95.076689999999999</v>
      </c>
    </row>
    <row r="5758" spans="1:8" s="17" customFormat="1" ht="19.5" hidden="1" customHeight="1" outlineLevel="1" x14ac:dyDescent="0.25">
      <c r="A5758" s="67">
        <v>9980</v>
      </c>
      <c r="B5758" s="8" t="s">
        <v>544</v>
      </c>
      <c r="C5758" s="28" t="s">
        <v>3829</v>
      </c>
      <c r="D5758" s="29">
        <v>2021</v>
      </c>
      <c r="E5758" s="20"/>
      <c r="F5758" s="8">
        <v>1</v>
      </c>
      <c r="G5758" s="8">
        <v>15</v>
      </c>
      <c r="H5758" s="8">
        <v>87.467939999999999</v>
      </c>
    </row>
    <row r="5759" spans="1:8" s="17" customFormat="1" ht="19.5" hidden="1" customHeight="1" outlineLevel="1" x14ac:dyDescent="0.25">
      <c r="A5759" s="67">
        <v>9833</v>
      </c>
      <c r="B5759" s="8" t="s">
        <v>544</v>
      </c>
      <c r="C5759" s="28" t="s">
        <v>3830</v>
      </c>
      <c r="D5759" s="29">
        <v>2021</v>
      </c>
      <c r="E5759" s="20"/>
      <c r="F5759" s="8">
        <v>1</v>
      </c>
      <c r="G5759" s="8">
        <v>15</v>
      </c>
      <c r="H5759" s="8">
        <v>30.558050000000001</v>
      </c>
    </row>
    <row r="5760" spans="1:8" s="17" customFormat="1" ht="19.5" hidden="1" customHeight="1" outlineLevel="1" x14ac:dyDescent="0.25">
      <c r="A5760" s="66">
        <v>2286</v>
      </c>
      <c r="B5760" s="8" t="s">
        <v>544</v>
      </c>
      <c r="C5760" s="28" t="s">
        <v>3831</v>
      </c>
      <c r="D5760" s="29">
        <v>2021</v>
      </c>
      <c r="E5760" s="20"/>
      <c r="F5760" s="8">
        <v>4</v>
      </c>
      <c r="G5760" s="8">
        <v>15</v>
      </c>
      <c r="H5760" s="8">
        <v>104.96984999999999</v>
      </c>
    </row>
    <row r="5761" spans="1:8" s="17" customFormat="1" ht="19.5" hidden="1" customHeight="1" outlineLevel="1" x14ac:dyDescent="0.25">
      <c r="A5761" s="67">
        <v>9636</v>
      </c>
      <c r="B5761" s="8" t="s">
        <v>544</v>
      </c>
      <c r="C5761" s="28" t="s">
        <v>3832</v>
      </c>
      <c r="D5761" s="29">
        <v>2021</v>
      </c>
      <c r="E5761" s="20"/>
      <c r="F5761" s="8">
        <v>1</v>
      </c>
      <c r="G5761" s="8">
        <v>10</v>
      </c>
      <c r="H5761" s="8">
        <v>38.539340000000003</v>
      </c>
    </row>
    <row r="5762" spans="1:8" s="17" customFormat="1" ht="19.5" hidden="1" customHeight="1" outlineLevel="1" x14ac:dyDescent="0.25">
      <c r="A5762" s="20">
        <v>2240</v>
      </c>
      <c r="B5762" s="8" t="s">
        <v>544</v>
      </c>
      <c r="C5762" s="28" t="s">
        <v>3197</v>
      </c>
      <c r="D5762" s="29">
        <v>2021</v>
      </c>
      <c r="E5762" s="20"/>
      <c r="F5762" s="8">
        <v>2</v>
      </c>
      <c r="G5762" s="8">
        <v>30</v>
      </c>
      <c r="H5762" s="8">
        <v>67.112202999999994</v>
      </c>
    </row>
    <row r="5763" spans="1:8" s="17" customFormat="1" ht="19.5" hidden="1" customHeight="1" outlineLevel="1" x14ac:dyDescent="0.25">
      <c r="A5763" s="67">
        <v>9907</v>
      </c>
      <c r="B5763" s="8" t="s">
        <v>544</v>
      </c>
      <c r="C5763" s="28" t="s">
        <v>3833</v>
      </c>
      <c r="D5763" s="29">
        <v>2021</v>
      </c>
      <c r="E5763" s="20"/>
      <c r="F5763" s="8">
        <v>1</v>
      </c>
      <c r="G5763" s="8">
        <v>15</v>
      </c>
      <c r="H5763" s="8">
        <v>43.750689999999999</v>
      </c>
    </row>
    <row r="5764" spans="1:8" s="17" customFormat="1" ht="19.5" hidden="1" customHeight="1" outlineLevel="1" x14ac:dyDescent="0.25">
      <c r="A5764" s="67">
        <v>9894</v>
      </c>
      <c r="B5764" s="8" t="s">
        <v>544</v>
      </c>
      <c r="C5764" s="28" t="s">
        <v>3834</v>
      </c>
      <c r="D5764" s="29">
        <v>2021</v>
      </c>
      <c r="E5764" s="20"/>
      <c r="F5764" s="8">
        <v>3</v>
      </c>
      <c r="G5764" s="8">
        <v>15</v>
      </c>
      <c r="H5764" s="8">
        <v>105.65118</v>
      </c>
    </row>
    <row r="5765" spans="1:8" s="17" customFormat="1" ht="19.5" hidden="1" customHeight="1" outlineLevel="1" x14ac:dyDescent="0.25">
      <c r="A5765" s="67">
        <v>9892</v>
      </c>
      <c r="B5765" s="8" t="s">
        <v>544</v>
      </c>
      <c r="C5765" s="28" t="s">
        <v>3835</v>
      </c>
      <c r="D5765" s="29">
        <v>2021</v>
      </c>
      <c r="E5765" s="20"/>
      <c r="F5765" s="8">
        <v>3</v>
      </c>
      <c r="G5765" s="8">
        <v>10</v>
      </c>
      <c r="H5765" s="8">
        <v>93.894760000000005</v>
      </c>
    </row>
    <row r="5766" spans="1:8" s="17" customFormat="1" ht="19.5" hidden="1" customHeight="1" outlineLevel="1" x14ac:dyDescent="0.25">
      <c r="A5766" s="66">
        <v>9814</v>
      </c>
      <c r="B5766" s="8" t="s">
        <v>544</v>
      </c>
      <c r="C5766" s="28" t="s">
        <v>3836</v>
      </c>
      <c r="D5766" s="29">
        <v>2021</v>
      </c>
      <c r="E5766" s="20"/>
      <c r="F5766" s="8">
        <v>1</v>
      </c>
      <c r="G5766" s="8">
        <v>15</v>
      </c>
      <c r="H5766" s="8">
        <v>49.23254</v>
      </c>
    </row>
    <row r="5767" spans="1:8" s="17" customFormat="1" ht="19.5" hidden="1" customHeight="1" outlineLevel="1" x14ac:dyDescent="0.25">
      <c r="A5767" s="66">
        <v>9813</v>
      </c>
      <c r="B5767" s="8" t="s">
        <v>544</v>
      </c>
      <c r="C5767" s="28" t="s">
        <v>3837</v>
      </c>
      <c r="D5767" s="29">
        <v>2021</v>
      </c>
      <c r="E5767" s="20"/>
      <c r="F5767" s="8">
        <v>1</v>
      </c>
      <c r="G5767" s="8">
        <v>15</v>
      </c>
      <c r="H5767" s="8">
        <v>70.113612000000003</v>
      </c>
    </row>
    <row r="5768" spans="1:8" s="17" customFormat="1" ht="19.5" hidden="1" customHeight="1" outlineLevel="1" x14ac:dyDescent="0.25">
      <c r="A5768" s="67">
        <v>9820</v>
      </c>
      <c r="B5768" s="8" t="s">
        <v>544</v>
      </c>
      <c r="C5768" s="28" t="s">
        <v>3838</v>
      </c>
      <c r="D5768" s="29">
        <v>2021</v>
      </c>
      <c r="E5768" s="20"/>
      <c r="F5768" s="8">
        <v>1</v>
      </c>
      <c r="G5768" s="8">
        <v>15</v>
      </c>
      <c r="H5768" s="8">
        <v>48.20082</v>
      </c>
    </row>
    <row r="5769" spans="1:8" s="17" customFormat="1" ht="19.5" hidden="1" customHeight="1" outlineLevel="1" x14ac:dyDescent="0.25">
      <c r="A5769" s="67">
        <v>9837</v>
      </c>
      <c r="B5769" s="8" t="s">
        <v>544</v>
      </c>
      <c r="C5769" s="28" t="s">
        <v>3839</v>
      </c>
      <c r="D5769" s="29">
        <v>2021</v>
      </c>
      <c r="E5769" s="20"/>
      <c r="F5769" s="8">
        <v>1</v>
      </c>
      <c r="G5769" s="8">
        <v>15</v>
      </c>
      <c r="H5769" s="8">
        <v>48.160780000000003</v>
      </c>
    </row>
    <row r="5770" spans="1:8" s="17" customFormat="1" ht="19.5" hidden="1" customHeight="1" outlineLevel="1" x14ac:dyDescent="0.25">
      <c r="A5770" s="20">
        <v>2380</v>
      </c>
      <c r="B5770" s="8" t="s">
        <v>544</v>
      </c>
      <c r="C5770" s="28" t="s">
        <v>3200</v>
      </c>
      <c r="D5770" s="29">
        <v>2021</v>
      </c>
      <c r="E5770" s="20"/>
      <c r="F5770" s="8">
        <v>4</v>
      </c>
      <c r="G5770" s="8">
        <v>60</v>
      </c>
      <c r="H5770" s="8">
        <v>103.90075</v>
      </c>
    </row>
    <row r="5771" spans="1:8" s="17" customFormat="1" ht="19.5" hidden="1" customHeight="1" outlineLevel="1" x14ac:dyDescent="0.25">
      <c r="A5771" s="67">
        <v>9904</v>
      </c>
      <c r="B5771" s="8" t="s">
        <v>544</v>
      </c>
      <c r="C5771" s="28" t="s">
        <v>3840</v>
      </c>
      <c r="D5771" s="29">
        <v>2021</v>
      </c>
      <c r="E5771" s="20"/>
      <c r="F5771" s="8">
        <v>2</v>
      </c>
      <c r="G5771" s="8">
        <v>15</v>
      </c>
      <c r="H5771" s="8">
        <v>53.57217</v>
      </c>
    </row>
    <row r="5772" spans="1:8" s="17" customFormat="1" ht="19.5" hidden="1" customHeight="1" outlineLevel="1" x14ac:dyDescent="0.25">
      <c r="A5772" s="67">
        <v>9098</v>
      </c>
      <c r="B5772" s="8" t="s">
        <v>544</v>
      </c>
      <c r="C5772" s="28" t="s">
        <v>2543</v>
      </c>
      <c r="D5772" s="29">
        <v>2021</v>
      </c>
      <c r="E5772" s="20"/>
      <c r="F5772" s="8">
        <v>1</v>
      </c>
      <c r="G5772" s="8">
        <v>15</v>
      </c>
      <c r="H5772" s="8">
        <v>48.316654</v>
      </c>
    </row>
    <row r="5773" spans="1:8" s="17" customFormat="1" ht="19.5" hidden="1" customHeight="1" outlineLevel="1" x14ac:dyDescent="0.25">
      <c r="A5773" s="67">
        <v>9809</v>
      </c>
      <c r="B5773" s="8" t="s">
        <v>544</v>
      </c>
      <c r="C5773" s="28" t="s">
        <v>3841</v>
      </c>
      <c r="D5773" s="29">
        <v>2021</v>
      </c>
      <c r="E5773" s="20"/>
      <c r="F5773" s="8">
        <v>1</v>
      </c>
      <c r="G5773" s="8">
        <v>10</v>
      </c>
      <c r="H5773" s="8">
        <v>45.372160000000001</v>
      </c>
    </row>
    <row r="5774" spans="1:8" s="17" customFormat="1" ht="19.5" hidden="1" customHeight="1" outlineLevel="1" x14ac:dyDescent="0.25">
      <c r="A5774" s="67">
        <v>9867</v>
      </c>
      <c r="B5774" s="8" t="s">
        <v>544</v>
      </c>
      <c r="C5774" s="28" t="s">
        <v>3842</v>
      </c>
      <c r="D5774" s="29">
        <v>2021</v>
      </c>
      <c r="E5774" s="20"/>
      <c r="F5774" s="8">
        <v>1</v>
      </c>
      <c r="G5774" s="8">
        <v>33</v>
      </c>
      <c r="H5774" s="8">
        <v>67.881749999999997</v>
      </c>
    </row>
    <row r="5775" spans="1:8" s="17" customFormat="1" ht="19.5" hidden="1" customHeight="1" outlineLevel="1" x14ac:dyDescent="0.25">
      <c r="A5775" s="67">
        <v>9834</v>
      </c>
      <c r="B5775" s="8" t="s">
        <v>544</v>
      </c>
      <c r="C5775" s="28" t="s">
        <v>2546</v>
      </c>
      <c r="D5775" s="29">
        <v>2021</v>
      </c>
      <c r="E5775" s="20"/>
      <c r="F5775" s="8">
        <v>1</v>
      </c>
      <c r="G5775" s="8">
        <v>15</v>
      </c>
      <c r="H5775" s="8">
        <v>75.251459999999994</v>
      </c>
    </row>
    <row r="5776" spans="1:8" s="17" customFormat="1" ht="19.5" hidden="1" customHeight="1" outlineLevel="1" x14ac:dyDescent="0.25">
      <c r="A5776" s="67">
        <v>9852</v>
      </c>
      <c r="B5776" s="8" t="s">
        <v>544</v>
      </c>
      <c r="C5776" s="28" t="s">
        <v>3843</v>
      </c>
      <c r="D5776" s="29">
        <v>2021</v>
      </c>
      <c r="E5776" s="20"/>
      <c r="F5776" s="8">
        <v>1</v>
      </c>
      <c r="G5776" s="8">
        <v>15</v>
      </c>
      <c r="H5776" s="8">
        <v>76.793549999999996</v>
      </c>
    </row>
    <row r="5777" spans="1:8" s="17" customFormat="1" ht="19.5" hidden="1" customHeight="1" outlineLevel="1" x14ac:dyDescent="0.25">
      <c r="A5777" s="66">
        <v>9802</v>
      </c>
      <c r="B5777" s="8" t="s">
        <v>544</v>
      </c>
      <c r="C5777" s="28" t="s">
        <v>3844</v>
      </c>
      <c r="D5777" s="29">
        <v>2021</v>
      </c>
      <c r="E5777" s="20"/>
      <c r="F5777" s="8">
        <v>1</v>
      </c>
      <c r="G5777" s="8">
        <v>15</v>
      </c>
      <c r="H5777" s="8">
        <v>91.573369999999997</v>
      </c>
    </row>
    <row r="5778" spans="1:8" s="17" customFormat="1" ht="19.5" hidden="1" customHeight="1" outlineLevel="1" x14ac:dyDescent="0.25">
      <c r="A5778" s="66">
        <v>9808</v>
      </c>
      <c r="B5778" s="8" t="s">
        <v>544</v>
      </c>
      <c r="C5778" s="28" t="s">
        <v>3845</v>
      </c>
      <c r="D5778" s="29">
        <v>2021</v>
      </c>
      <c r="E5778" s="20"/>
      <c r="F5778" s="8">
        <v>1</v>
      </c>
      <c r="G5778" s="8">
        <v>15</v>
      </c>
      <c r="H5778" s="8">
        <v>48.729889999999997</v>
      </c>
    </row>
    <row r="5779" spans="1:8" s="17" customFormat="1" ht="19.5" hidden="1" customHeight="1" outlineLevel="1" x14ac:dyDescent="0.25">
      <c r="A5779" s="66">
        <v>1468</v>
      </c>
      <c r="B5779" s="8" t="s">
        <v>544</v>
      </c>
      <c r="C5779" s="28" t="s">
        <v>2801</v>
      </c>
      <c r="D5779" s="29">
        <v>2021</v>
      </c>
      <c r="E5779" s="20"/>
      <c r="F5779" s="8">
        <v>1</v>
      </c>
      <c r="G5779" s="8">
        <v>15</v>
      </c>
      <c r="H5779" s="8">
        <v>78.288906999999995</v>
      </c>
    </row>
    <row r="5780" spans="1:8" s="17" customFormat="1" ht="19.5" hidden="1" customHeight="1" outlineLevel="1" x14ac:dyDescent="0.25">
      <c r="A5780" s="66">
        <v>1517</v>
      </c>
      <c r="B5780" s="8" t="s">
        <v>544</v>
      </c>
      <c r="C5780" s="28" t="s">
        <v>3846</v>
      </c>
      <c r="D5780" s="29">
        <v>2021</v>
      </c>
      <c r="E5780" s="20"/>
      <c r="F5780" s="8">
        <v>1</v>
      </c>
      <c r="G5780" s="8">
        <v>10</v>
      </c>
      <c r="H5780" s="8">
        <v>33.942830000000001</v>
      </c>
    </row>
    <row r="5781" spans="1:8" s="17" customFormat="1" ht="19.5" hidden="1" customHeight="1" outlineLevel="1" x14ac:dyDescent="0.25">
      <c r="A5781" s="67">
        <v>9623</v>
      </c>
      <c r="B5781" s="8" t="s">
        <v>544</v>
      </c>
      <c r="C5781" s="28" t="s">
        <v>2702</v>
      </c>
      <c r="D5781" s="29">
        <v>2021</v>
      </c>
      <c r="E5781" s="20"/>
      <c r="F5781" s="8">
        <v>1</v>
      </c>
      <c r="G5781" s="8">
        <v>9.5</v>
      </c>
      <c r="H5781" s="8">
        <v>87.846699999999998</v>
      </c>
    </row>
    <row r="5782" spans="1:8" s="17" customFormat="1" ht="19.5" hidden="1" customHeight="1" outlineLevel="1" x14ac:dyDescent="0.25">
      <c r="A5782" s="67">
        <v>9976</v>
      </c>
      <c r="B5782" s="8" t="s">
        <v>544</v>
      </c>
      <c r="C5782" s="28" t="s">
        <v>3847</v>
      </c>
      <c r="D5782" s="29">
        <v>2021</v>
      </c>
      <c r="E5782" s="20"/>
      <c r="F5782" s="8">
        <v>1</v>
      </c>
      <c r="G5782" s="8">
        <v>15</v>
      </c>
      <c r="H5782" s="8">
        <v>85.012990000000002</v>
      </c>
    </row>
    <row r="5783" spans="1:8" s="17" customFormat="1" ht="19.5" hidden="1" customHeight="1" outlineLevel="1" x14ac:dyDescent="0.25">
      <c r="A5783" s="67">
        <v>9975</v>
      </c>
      <c r="B5783" s="8" t="s">
        <v>544</v>
      </c>
      <c r="C5783" s="28" t="s">
        <v>3848</v>
      </c>
      <c r="D5783" s="29">
        <v>2021</v>
      </c>
      <c r="E5783" s="20"/>
      <c r="F5783" s="8">
        <v>1</v>
      </c>
      <c r="G5783" s="8">
        <v>15</v>
      </c>
      <c r="H5783" s="8">
        <v>63.682560000000002</v>
      </c>
    </row>
    <row r="5784" spans="1:8" s="17" customFormat="1" ht="19.5" hidden="1" customHeight="1" outlineLevel="1" x14ac:dyDescent="0.25">
      <c r="A5784" s="66">
        <v>726</v>
      </c>
      <c r="B5784" s="8" t="s">
        <v>544</v>
      </c>
      <c r="C5784" s="28" t="s">
        <v>2703</v>
      </c>
      <c r="D5784" s="29">
        <v>2021</v>
      </c>
      <c r="E5784" s="20"/>
      <c r="F5784" s="8">
        <v>1</v>
      </c>
      <c r="G5784" s="8">
        <v>15</v>
      </c>
      <c r="H5784" s="8">
        <v>28.294630000000002</v>
      </c>
    </row>
    <row r="5785" spans="1:8" s="17" customFormat="1" ht="19.5" hidden="1" customHeight="1" outlineLevel="1" x14ac:dyDescent="0.25">
      <c r="A5785" s="67">
        <v>9844</v>
      </c>
      <c r="B5785" s="8" t="s">
        <v>544</v>
      </c>
      <c r="C5785" s="28" t="s">
        <v>3849</v>
      </c>
      <c r="D5785" s="29">
        <v>2021</v>
      </c>
      <c r="E5785" s="20"/>
      <c r="F5785" s="8">
        <v>1</v>
      </c>
      <c r="G5785" s="8">
        <v>15</v>
      </c>
      <c r="H5785" s="8">
        <v>38.927509999999998</v>
      </c>
    </row>
    <row r="5786" spans="1:8" s="17" customFormat="1" ht="19.5" hidden="1" customHeight="1" outlineLevel="1" x14ac:dyDescent="0.25">
      <c r="A5786" s="66">
        <v>9843</v>
      </c>
      <c r="B5786" s="8" t="s">
        <v>544</v>
      </c>
      <c r="C5786" s="28" t="s">
        <v>3850</v>
      </c>
      <c r="D5786" s="29">
        <v>2021</v>
      </c>
      <c r="E5786" s="20"/>
      <c r="F5786" s="8">
        <v>1</v>
      </c>
      <c r="G5786" s="8">
        <v>15</v>
      </c>
      <c r="H5786" s="8">
        <v>54.852919999999997</v>
      </c>
    </row>
    <row r="5787" spans="1:8" s="17" customFormat="1" ht="19.5" hidden="1" customHeight="1" outlineLevel="1" x14ac:dyDescent="0.25">
      <c r="A5787" s="67">
        <v>9492</v>
      </c>
      <c r="B5787" s="8" t="s">
        <v>544</v>
      </c>
      <c r="C5787" s="28" t="s">
        <v>2704</v>
      </c>
      <c r="D5787" s="29">
        <v>2021</v>
      </c>
      <c r="E5787" s="20"/>
      <c r="F5787" s="8">
        <v>1</v>
      </c>
      <c r="G5787" s="8">
        <v>60</v>
      </c>
      <c r="H5787" s="8">
        <v>36.065719999999999</v>
      </c>
    </row>
    <row r="5788" spans="1:8" s="17" customFormat="1" ht="19.5" hidden="1" customHeight="1" outlineLevel="1" x14ac:dyDescent="0.25">
      <c r="A5788" s="66">
        <v>1606</v>
      </c>
      <c r="B5788" s="8" t="s">
        <v>544</v>
      </c>
      <c r="C5788" s="28" t="s">
        <v>3851</v>
      </c>
      <c r="D5788" s="29">
        <v>2021</v>
      </c>
      <c r="E5788" s="20"/>
      <c r="F5788" s="8">
        <v>1</v>
      </c>
      <c r="G5788" s="8">
        <v>15</v>
      </c>
      <c r="H5788" s="8">
        <v>76.042519999999996</v>
      </c>
    </row>
    <row r="5789" spans="1:8" s="17" customFormat="1" ht="19.5" hidden="1" customHeight="1" outlineLevel="1" x14ac:dyDescent="0.25">
      <c r="A5789" s="67">
        <v>9923</v>
      </c>
      <c r="B5789" s="8" t="s">
        <v>544</v>
      </c>
      <c r="C5789" s="28" t="s">
        <v>3852</v>
      </c>
      <c r="D5789" s="29">
        <v>2021</v>
      </c>
      <c r="E5789" s="20"/>
      <c r="F5789" s="8">
        <v>1</v>
      </c>
      <c r="G5789" s="8">
        <v>15</v>
      </c>
      <c r="H5789" s="8">
        <v>75.574799999999996</v>
      </c>
    </row>
    <row r="5790" spans="1:8" s="17" customFormat="1" ht="19.5" hidden="1" customHeight="1" outlineLevel="1" x14ac:dyDescent="0.25">
      <c r="A5790" s="67">
        <v>9939</v>
      </c>
      <c r="B5790" s="8" t="s">
        <v>544</v>
      </c>
      <c r="C5790" s="28" t="s">
        <v>3853</v>
      </c>
      <c r="D5790" s="29">
        <v>2021</v>
      </c>
      <c r="E5790" s="20"/>
      <c r="F5790" s="8">
        <v>1</v>
      </c>
      <c r="G5790" s="8">
        <v>15</v>
      </c>
      <c r="H5790" s="8">
        <v>75.574510000000004</v>
      </c>
    </row>
    <row r="5791" spans="1:8" s="17" customFormat="1" ht="19.5" hidden="1" customHeight="1" outlineLevel="1" x14ac:dyDescent="0.25">
      <c r="A5791" s="66">
        <v>1593</v>
      </c>
      <c r="B5791" s="8" t="s">
        <v>544</v>
      </c>
      <c r="C5791" s="28" t="s">
        <v>3854</v>
      </c>
      <c r="D5791" s="29">
        <v>2021</v>
      </c>
      <c r="E5791" s="20"/>
      <c r="F5791" s="8">
        <v>1</v>
      </c>
      <c r="G5791" s="8">
        <v>15</v>
      </c>
      <c r="H5791" s="8">
        <v>90.863500000000002</v>
      </c>
    </row>
    <row r="5792" spans="1:8" s="17" customFormat="1" ht="19.5" hidden="1" customHeight="1" outlineLevel="1" x14ac:dyDescent="0.25">
      <c r="A5792" s="67">
        <v>9949</v>
      </c>
      <c r="B5792" s="8" t="s">
        <v>544</v>
      </c>
      <c r="C5792" s="28" t="s">
        <v>3855</v>
      </c>
      <c r="D5792" s="29">
        <v>2021</v>
      </c>
      <c r="E5792" s="20"/>
      <c r="F5792" s="8">
        <v>1</v>
      </c>
      <c r="G5792" s="8">
        <v>15</v>
      </c>
      <c r="H5792" s="8">
        <v>85.718289999999996</v>
      </c>
    </row>
    <row r="5793" spans="1:8" s="17" customFormat="1" ht="19.5" hidden="1" customHeight="1" outlineLevel="1" x14ac:dyDescent="0.25">
      <c r="A5793" s="66">
        <v>9807</v>
      </c>
      <c r="B5793" s="8" t="s">
        <v>544</v>
      </c>
      <c r="C5793" s="28" t="s">
        <v>3856</v>
      </c>
      <c r="D5793" s="29">
        <v>2021</v>
      </c>
      <c r="E5793" s="20"/>
      <c r="F5793" s="8">
        <v>1</v>
      </c>
      <c r="G5793" s="8">
        <v>30</v>
      </c>
      <c r="H5793" s="8">
        <v>28.526620000000001</v>
      </c>
    </row>
    <row r="5794" spans="1:8" s="17" customFormat="1" ht="19.5" hidden="1" customHeight="1" outlineLevel="1" x14ac:dyDescent="0.25">
      <c r="A5794" s="67">
        <v>9828</v>
      </c>
      <c r="B5794" s="8" t="s">
        <v>544</v>
      </c>
      <c r="C5794" s="28" t="s">
        <v>2564</v>
      </c>
      <c r="D5794" s="29">
        <v>2021</v>
      </c>
      <c r="E5794" s="20"/>
      <c r="F5794" s="8">
        <v>1</v>
      </c>
      <c r="G5794" s="8">
        <v>15</v>
      </c>
      <c r="H5794" s="8">
        <v>30.827929999999999</v>
      </c>
    </row>
    <row r="5795" spans="1:8" s="17" customFormat="1" ht="19.5" hidden="1" customHeight="1" outlineLevel="1" x14ac:dyDescent="0.25">
      <c r="A5795" s="66">
        <v>1613</v>
      </c>
      <c r="B5795" s="8" t="s">
        <v>544</v>
      </c>
      <c r="C5795" s="28" t="s">
        <v>3857</v>
      </c>
      <c r="D5795" s="29">
        <v>2021</v>
      </c>
      <c r="E5795" s="20"/>
      <c r="F5795" s="8">
        <v>1</v>
      </c>
      <c r="G5795" s="8">
        <v>10</v>
      </c>
      <c r="H5795" s="8">
        <v>70.297849999999997</v>
      </c>
    </row>
    <row r="5796" spans="1:8" s="17" customFormat="1" ht="19.5" hidden="1" customHeight="1" outlineLevel="1" x14ac:dyDescent="0.25">
      <c r="A5796" s="67">
        <v>9948</v>
      </c>
      <c r="B5796" s="8" t="s">
        <v>544</v>
      </c>
      <c r="C5796" s="28" t="s">
        <v>3858</v>
      </c>
      <c r="D5796" s="29">
        <v>2021</v>
      </c>
      <c r="E5796" s="20"/>
      <c r="F5796" s="8">
        <v>1</v>
      </c>
      <c r="G5796" s="8">
        <v>15</v>
      </c>
      <c r="H5796" s="8">
        <v>72.595780000000005</v>
      </c>
    </row>
    <row r="5797" spans="1:8" s="17" customFormat="1" ht="19.5" hidden="1" customHeight="1" outlineLevel="1" x14ac:dyDescent="0.25">
      <c r="A5797" s="66">
        <v>1600</v>
      </c>
      <c r="B5797" s="8" t="s">
        <v>544</v>
      </c>
      <c r="C5797" s="28" t="s">
        <v>3859</v>
      </c>
      <c r="D5797" s="29">
        <v>2021</v>
      </c>
      <c r="E5797" s="20"/>
      <c r="F5797" s="8">
        <v>1</v>
      </c>
      <c r="G5797" s="8">
        <v>15</v>
      </c>
      <c r="H5797" s="8">
        <v>75.996279999999999</v>
      </c>
    </row>
    <row r="5798" spans="1:8" s="17" customFormat="1" ht="19.5" hidden="1" customHeight="1" outlineLevel="1" x14ac:dyDescent="0.25">
      <c r="A5798" s="67">
        <v>9945</v>
      </c>
      <c r="B5798" s="8" t="s">
        <v>544</v>
      </c>
      <c r="C5798" s="28" t="s">
        <v>3860</v>
      </c>
      <c r="D5798" s="29">
        <v>2021</v>
      </c>
      <c r="E5798" s="20"/>
      <c r="F5798" s="8">
        <v>1</v>
      </c>
      <c r="G5798" s="8">
        <v>15</v>
      </c>
      <c r="H5798" s="8">
        <v>85.929360000000003</v>
      </c>
    </row>
    <row r="5799" spans="1:8" s="17" customFormat="1" ht="19.5" hidden="1" customHeight="1" outlineLevel="1" x14ac:dyDescent="0.25">
      <c r="A5799" s="67">
        <v>9909</v>
      </c>
      <c r="B5799" s="8" t="s">
        <v>544</v>
      </c>
      <c r="C5799" s="28" t="s">
        <v>3861</v>
      </c>
      <c r="D5799" s="29">
        <v>2021</v>
      </c>
      <c r="E5799" s="20"/>
      <c r="F5799" s="8">
        <v>1</v>
      </c>
      <c r="G5799" s="8">
        <v>15</v>
      </c>
      <c r="H5799" s="8">
        <v>85.247</v>
      </c>
    </row>
    <row r="5800" spans="1:8" s="17" customFormat="1" ht="19.5" hidden="1" customHeight="1" outlineLevel="1" x14ac:dyDescent="0.25">
      <c r="A5800" s="67">
        <v>9747</v>
      </c>
      <c r="B5800" s="8" t="s">
        <v>544</v>
      </c>
      <c r="C5800" s="28" t="s">
        <v>3862</v>
      </c>
      <c r="D5800" s="29">
        <v>2021</v>
      </c>
      <c r="E5800" s="20"/>
      <c r="F5800" s="8">
        <v>1</v>
      </c>
      <c r="G5800" s="8">
        <v>15</v>
      </c>
      <c r="H5800" s="8">
        <v>56.04363</v>
      </c>
    </row>
    <row r="5801" spans="1:8" s="17" customFormat="1" ht="19.5" hidden="1" customHeight="1" outlineLevel="1" x14ac:dyDescent="0.25">
      <c r="A5801" s="67">
        <v>10318</v>
      </c>
      <c r="B5801" s="8" t="s">
        <v>544</v>
      </c>
      <c r="C5801" s="28" t="s">
        <v>3863</v>
      </c>
      <c r="D5801" s="29">
        <v>2021</v>
      </c>
      <c r="E5801" s="20"/>
      <c r="F5801" s="8">
        <v>2</v>
      </c>
      <c r="G5801" s="8">
        <v>15</v>
      </c>
      <c r="H5801" s="8">
        <v>64.24521</v>
      </c>
    </row>
    <row r="5802" spans="1:8" s="17" customFormat="1" ht="19.5" hidden="1" customHeight="1" outlineLevel="1" x14ac:dyDescent="0.25">
      <c r="A5802" s="67">
        <v>9799</v>
      </c>
      <c r="B5802" s="8" t="s">
        <v>544</v>
      </c>
      <c r="C5802" s="28" t="s">
        <v>3864</v>
      </c>
      <c r="D5802" s="29">
        <v>2021</v>
      </c>
      <c r="E5802" s="20"/>
      <c r="F5802" s="8">
        <v>1</v>
      </c>
      <c r="G5802" s="8">
        <v>15</v>
      </c>
      <c r="H5802" s="8">
        <v>40.010350000000003</v>
      </c>
    </row>
    <row r="5803" spans="1:8" s="17" customFormat="1" ht="19.5" hidden="1" customHeight="1" outlineLevel="1" x14ac:dyDescent="0.25">
      <c r="A5803" s="67">
        <v>9818</v>
      </c>
      <c r="B5803" s="8" t="s">
        <v>544</v>
      </c>
      <c r="C5803" s="28" t="s">
        <v>3865</v>
      </c>
      <c r="D5803" s="29">
        <v>2021</v>
      </c>
      <c r="E5803" s="20"/>
      <c r="F5803" s="8">
        <v>1</v>
      </c>
      <c r="G5803" s="8">
        <v>15</v>
      </c>
      <c r="H5803" s="8">
        <v>30.14865</v>
      </c>
    </row>
    <row r="5804" spans="1:8" s="17" customFormat="1" ht="19.5" hidden="1" customHeight="1" outlineLevel="1" x14ac:dyDescent="0.25">
      <c r="A5804" s="67">
        <v>9865</v>
      </c>
      <c r="B5804" s="8" t="s">
        <v>544</v>
      </c>
      <c r="C5804" s="28" t="s">
        <v>2567</v>
      </c>
      <c r="D5804" s="29">
        <v>2021</v>
      </c>
      <c r="E5804" s="20"/>
      <c r="F5804" s="8">
        <v>1</v>
      </c>
      <c r="G5804" s="8">
        <v>15</v>
      </c>
      <c r="H5804" s="8">
        <v>27.987410000000001</v>
      </c>
    </row>
    <row r="5805" spans="1:8" s="17" customFormat="1" ht="19.5" hidden="1" customHeight="1" outlineLevel="1" x14ac:dyDescent="0.25">
      <c r="A5805" s="67">
        <v>9957</v>
      </c>
      <c r="B5805" s="8" t="s">
        <v>544</v>
      </c>
      <c r="C5805" s="28" t="s">
        <v>3866</v>
      </c>
      <c r="D5805" s="29">
        <v>2021</v>
      </c>
      <c r="E5805" s="20"/>
      <c r="F5805" s="8">
        <v>1</v>
      </c>
      <c r="G5805" s="8">
        <v>40</v>
      </c>
      <c r="H5805" s="8">
        <v>83.175070000000005</v>
      </c>
    </row>
    <row r="5806" spans="1:8" s="17" customFormat="1" ht="19.5" hidden="1" customHeight="1" outlineLevel="1" x14ac:dyDescent="0.25">
      <c r="A5806" s="66">
        <v>2279</v>
      </c>
      <c r="B5806" s="8" t="s">
        <v>544</v>
      </c>
      <c r="C5806" s="28" t="s">
        <v>3222</v>
      </c>
      <c r="D5806" s="29">
        <v>2021</v>
      </c>
      <c r="E5806" s="20"/>
      <c r="F5806" s="8">
        <v>1</v>
      </c>
      <c r="G5806" s="8">
        <v>15</v>
      </c>
      <c r="H5806" s="8">
        <v>34.671329999999998</v>
      </c>
    </row>
    <row r="5807" spans="1:8" s="17" customFormat="1" ht="19.5" hidden="1" customHeight="1" outlineLevel="1" x14ac:dyDescent="0.25">
      <c r="A5807" s="67">
        <v>9988</v>
      </c>
      <c r="B5807" s="8" t="s">
        <v>544</v>
      </c>
      <c r="C5807" s="28" t="s">
        <v>3867</v>
      </c>
      <c r="D5807" s="29">
        <v>2021</v>
      </c>
      <c r="E5807" s="20"/>
      <c r="F5807" s="8">
        <v>1</v>
      </c>
      <c r="G5807" s="8">
        <v>15</v>
      </c>
      <c r="H5807" s="8">
        <v>37.668329999999997</v>
      </c>
    </row>
    <row r="5808" spans="1:8" s="17" customFormat="1" ht="19.5" hidden="1" customHeight="1" outlineLevel="1" x14ac:dyDescent="0.25">
      <c r="A5808" s="66">
        <v>1801</v>
      </c>
      <c r="B5808" s="8" t="s">
        <v>544</v>
      </c>
      <c r="C5808" s="28" t="s">
        <v>3868</v>
      </c>
      <c r="D5808" s="29">
        <v>2021</v>
      </c>
      <c r="E5808" s="20"/>
      <c r="F5808" s="8">
        <v>1</v>
      </c>
      <c r="G5808" s="8">
        <v>15</v>
      </c>
      <c r="H5808" s="8">
        <v>29.418369999999999</v>
      </c>
    </row>
    <row r="5809" spans="1:8" s="17" customFormat="1" ht="19.5" hidden="1" customHeight="1" outlineLevel="1" x14ac:dyDescent="0.25">
      <c r="A5809" s="67">
        <v>10311</v>
      </c>
      <c r="B5809" s="8" t="s">
        <v>544</v>
      </c>
      <c r="C5809" s="28" t="s">
        <v>3869</v>
      </c>
      <c r="D5809" s="29">
        <v>2021</v>
      </c>
      <c r="E5809" s="20"/>
      <c r="F5809" s="8">
        <v>3</v>
      </c>
      <c r="G5809" s="8">
        <v>45</v>
      </c>
      <c r="H5809" s="8">
        <v>86.675550000000001</v>
      </c>
    </row>
    <row r="5810" spans="1:8" s="17" customFormat="1" ht="19.5" hidden="1" customHeight="1" outlineLevel="1" x14ac:dyDescent="0.25">
      <c r="A5810" s="66">
        <v>1863</v>
      </c>
      <c r="B5810" s="8" t="s">
        <v>544</v>
      </c>
      <c r="C5810" s="28" t="s">
        <v>3870</v>
      </c>
      <c r="D5810" s="29">
        <v>2021</v>
      </c>
      <c r="E5810" s="20"/>
      <c r="F5810" s="8">
        <v>1</v>
      </c>
      <c r="G5810" s="8">
        <v>15</v>
      </c>
      <c r="H5810" s="8">
        <v>39.308619999999998</v>
      </c>
    </row>
    <row r="5811" spans="1:8" s="17" customFormat="1" ht="19.5" hidden="1" customHeight="1" outlineLevel="1" x14ac:dyDescent="0.25">
      <c r="A5811" s="67">
        <v>10018</v>
      </c>
      <c r="B5811" s="8" t="s">
        <v>544</v>
      </c>
      <c r="C5811" s="28" t="s">
        <v>3871</v>
      </c>
      <c r="D5811" s="29">
        <v>2021</v>
      </c>
      <c r="E5811" s="20"/>
      <c r="F5811" s="8">
        <v>1</v>
      </c>
      <c r="G5811" s="8">
        <v>15</v>
      </c>
      <c r="H5811" s="8">
        <v>33.671619999999997</v>
      </c>
    </row>
    <row r="5812" spans="1:8" s="17" customFormat="1" ht="19.5" hidden="1" customHeight="1" outlineLevel="1" x14ac:dyDescent="0.25">
      <c r="A5812" s="67">
        <v>10012</v>
      </c>
      <c r="B5812" s="8" t="s">
        <v>544</v>
      </c>
      <c r="C5812" s="28" t="s">
        <v>3872</v>
      </c>
      <c r="D5812" s="29">
        <v>2021</v>
      </c>
      <c r="E5812" s="20"/>
      <c r="F5812" s="8">
        <v>1</v>
      </c>
      <c r="G5812" s="8">
        <v>15</v>
      </c>
      <c r="H5812" s="8">
        <v>34.150759999999998</v>
      </c>
    </row>
    <row r="5813" spans="1:8" s="17" customFormat="1" ht="19.5" hidden="1" customHeight="1" outlineLevel="1" x14ac:dyDescent="0.25">
      <c r="A5813" s="67">
        <v>9841</v>
      </c>
      <c r="B5813" s="8" t="s">
        <v>544</v>
      </c>
      <c r="C5813" s="28" t="s">
        <v>3873</v>
      </c>
      <c r="D5813" s="29">
        <v>2021</v>
      </c>
      <c r="E5813" s="20"/>
      <c r="F5813" s="8">
        <v>1</v>
      </c>
      <c r="G5813" s="8">
        <v>15</v>
      </c>
      <c r="H5813" s="8">
        <v>65.104960000000005</v>
      </c>
    </row>
    <row r="5814" spans="1:8" s="17" customFormat="1" ht="19.5" hidden="1" customHeight="1" outlineLevel="1" x14ac:dyDescent="0.25">
      <c r="A5814" s="67">
        <v>9934</v>
      </c>
      <c r="B5814" s="8" t="s">
        <v>544</v>
      </c>
      <c r="C5814" s="28" t="s">
        <v>3874</v>
      </c>
      <c r="D5814" s="29">
        <v>2021</v>
      </c>
      <c r="E5814" s="20"/>
      <c r="F5814" s="8">
        <v>1</v>
      </c>
      <c r="G5814" s="8">
        <v>15</v>
      </c>
      <c r="H5814" s="8">
        <v>76.024900000000002</v>
      </c>
    </row>
    <row r="5815" spans="1:8" s="17" customFormat="1" ht="19.5" hidden="1" customHeight="1" outlineLevel="1" x14ac:dyDescent="0.25">
      <c r="A5815" s="67">
        <v>9944</v>
      </c>
      <c r="B5815" s="8" t="s">
        <v>544</v>
      </c>
      <c r="C5815" s="28" t="s">
        <v>3875</v>
      </c>
      <c r="D5815" s="29">
        <v>2021</v>
      </c>
      <c r="E5815" s="20"/>
      <c r="F5815" s="8">
        <v>1</v>
      </c>
      <c r="G5815" s="8">
        <v>15</v>
      </c>
      <c r="H5815" s="8">
        <v>78.925910000000002</v>
      </c>
    </row>
    <row r="5816" spans="1:8" s="17" customFormat="1" ht="19.5" hidden="1" customHeight="1" outlineLevel="1" x14ac:dyDescent="0.25">
      <c r="A5816" s="67">
        <v>9931</v>
      </c>
      <c r="B5816" s="8" t="s">
        <v>544</v>
      </c>
      <c r="C5816" s="28" t="s">
        <v>3876</v>
      </c>
      <c r="D5816" s="29">
        <v>2021</v>
      </c>
      <c r="E5816" s="20"/>
      <c r="F5816" s="8">
        <v>1</v>
      </c>
      <c r="G5816" s="8">
        <v>15</v>
      </c>
      <c r="H5816" s="8">
        <v>71.906859999999995</v>
      </c>
    </row>
    <row r="5817" spans="1:8" s="17" customFormat="1" ht="19.5" hidden="1" customHeight="1" outlineLevel="1" x14ac:dyDescent="0.25">
      <c r="A5817" s="67">
        <v>9850</v>
      </c>
      <c r="B5817" s="8" t="s">
        <v>544</v>
      </c>
      <c r="C5817" s="28" t="s">
        <v>3877</v>
      </c>
      <c r="D5817" s="29">
        <v>2021</v>
      </c>
      <c r="E5817" s="20"/>
      <c r="F5817" s="8">
        <v>1</v>
      </c>
      <c r="G5817" s="8">
        <v>45</v>
      </c>
      <c r="H5817" s="8">
        <v>32.372680000000003</v>
      </c>
    </row>
    <row r="5818" spans="1:8" s="17" customFormat="1" ht="19.5" hidden="1" customHeight="1" outlineLevel="1" x14ac:dyDescent="0.25">
      <c r="A5818" s="67">
        <v>9856</v>
      </c>
      <c r="B5818" s="8" t="s">
        <v>544</v>
      </c>
      <c r="C5818" s="28" t="s">
        <v>3878</v>
      </c>
      <c r="D5818" s="29">
        <v>2021</v>
      </c>
      <c r="E5818" s="20"/>
      <c r="F5818" s="8">
        <v>2</v>
      </c>
      <c r="G5818" s="8">
        <v>30</v>
      </c>
      <c r="H5818" s="8">
        <v>49.564700000000002</v>
      </c>
    </row>
    <row r="5819" spans="1:8" s="17" customFormat="1" ht="19.5" hidden="1" customHeight="1" outlineLevel="1" x14ac:dyDescent="0.25">
      <c r="A5819" s="67">
        <v>9868</v>
      </c>
      <c r="B5819" s="8" t="s">
        <v>544</v>
      </c>
      <c r="C5819" s="28" t="s">
        <v>2571</v>
      </c>
      <c r="D5819" s="29">
        <v>2021</v>
      </c>
      <c r="E5819" s="20"/>
      <c r="F5819" s="8">
        <v>2</v>
      </c>
      <c r="G5819" s="8">
        <v>30</v>
      </c>
      <c r="H5819" s="8">
        <v>44.275869999999998</v>
      </c>
    </row>
    <row r="5820" spans="1:8" s="17" customFormat="1" ht="19.5" hidden="1" customHeight="1" outlineLevel="1" x14ac:dyDescent="0.25">
      <c r="A5820" s="67">
        <v>9757</v>
      </c>
      <c r="B5820" s="8" t="s">
        <v>544</v>
      </c>
      <c r="C5820" s="28" t="s">
        <v>3879</v>
      </c>
      <c r="D5820" s="29">
        <v>2021</v>
      </c>
      <c r="E5820" s="20"/>
      <c r="F5820" s="8">
        <v>1</v>
      </c>
      <c r="G5820" s="8">
        <v>15</v>
      </c>
      <c r="H5820" s="8">
        <v>26.988150000000001</v>
      </c>
    </row>
    <row r="5821" spans="1:8" s="17" customFormat="1" ht="19.5" hidden="1" customHeight="1" outlineLevel="1" x14ac:dyDescent="0.25">
      <c r="A5821" s="66">
        <v>2451</v>
      </c>
      <c r="B5821" s="8" t="s">
        <v>544</v>
      </c>
      <c r="C5821" s="28" t="s">
        <v>3231</v>
      </c>
      <c r="D5821" s="29">
        <v>2021</v>
      </c>
      <c r="E5821" s="20"/>
      <c r="F5821" s="8">
        <v>2</v>
      </c>
      <c r="G5821" s="8">
        <v>15</v>
      </c>
      <c r="H5821" s="8">
        <v>66.380499999999998</v>
      </c>
    </row>
    <row r="5822" spans="1:8" s="17" customFormat="1" ht="19.5" hidden="1" customHeight="1" outlineLevel="1" x14ac:dyDescent="0.25">
      <c r="A5822" s="67">
        <v>9991</v>
      </c>
      <c r="B5822" s="8" t="s">
        <v>544</v>
      </c>
      <c r="C5822" s="28" t="s">
        <v>3880</v>
      </c>
      <c r="D5822" s="29">
        <v>2021</v>
      </c>
      <c r="E5822" s="20"/>
      <c r="F5822" s="8">
        <v>1</v>
      </c>
      <c r="G5822" s="8">
        <v>15</v>
      </c>
      <c r="H5822" s="8">
        <v>33.701030000000003</v>
      </c>
    </row>
    <row r="5823" spans="1:8" s="17" customFormat="1" ht="19.5" hidden="1" customHeight="1" outlineLevel="1" x14ac:dyDescent="0.25">
      <c r="A5823" s="66">
        <v>1824</v>
      </c>
      <c r="B5823" s="8" t="s">
        <v>544</v>
      </c>
      <c r="C5823" s="28" t="s">
        <v>3881</v>
      </c>
      <c r="D5823" s="29">
        <v>2021</v>
      </c>
      <c r="E5823" s="20"/>
      <c r="F5823" s="8">
        <v>1</v>
      </c>
      <c r="G5823" s="8">
        <v>15</v>
      </c>
      <c r="H5823" s="8">
        <v>40.416589999999999</v>
      </c>
    </row>
    <row r="5824" spans="1:8" s="17" customFormat="1" ht="19.5" hidden="1" customHeight="1" outlineLevel="1" x14ac:dyDescent="0.25">
      <c r="A5824" s="67">
        <v>9527</v>
      </c>
      <c r="B5824" s="8" t="s">
        <v>544</v>
      </c>
      <c r="C5824" s="28" t="s">
        <v>2705</v>
      </c>
      <c r="D5824" s="29">
        <v>2021</v>
      </c>
      <c r="E5824" s="20"/>
      <c r="F5824" s="8">
        <v>1</v>
      </c>
      <c r="G5824" s="8">
        <v>15</v>
      </c>
      <c r="H5824" s="8">
        <v>93.410330000000002</v>
      </c>
    </row>
    <row r="5825" spans="1:8" s="17" customFormat="1" ht="19.5" hidden="1" customHeight="1" outlineLevel="1" x14ac:dyDescent="0.25">
      <c r="A5825" s="67">
        <v>9982</v>
      </c>
      <c r="B5825" s="8" t="s">
        <v>544</v>
      </c>
      <c r="C5825" s="28" t="s">
        <v>3882</v>
      </c>
      <c r="D5825" s="29">
        <v>2021</v>
      </c>
      <c r="E5825" s="20"/>
      <c r="F5825" s="8">
        <v>1</v>
      </c>
      <c r="G5825" s="8">
        <v>15</v>
      </c>
      <c r="H5825" s="8">
        <v>42.485619999999997</v>
      </c>
    </row>
    <row r="5826" spans="1:8" s="17" customFormat="1" ht="19.5" hidden="1" customHeight="1" outlineLevel="1" x14ac:dyDescent="0.25">
      <c r="A5826" s="67">
        <v>9973</v>
      </c>
      <c r="B5826" s="8" t="s">
        <v>544</v>
      </c>
      <c r="C5826" s="28" t="s">
        <v>3883</v>
      </c>
      <c r="D5826" s="29">
        <v>2021</v>
      </c>
      <c r="E5826" s="20"/>
      <c r="F5826" s="8">
        <v>1</v>
      </c>
      <c r="G5826" s="8">
        <v>15</v>
      </c>
      <c r="H5826" s="8">
        <v>36.31653</v>
      </c>
    </row>
    <row r="5827" spans="1:8" s="17" customFormat="1" ht="19.5" hidden="1" customHeight="1" outlineLevel="1" x14ac:dyDescent="0.25">
      <c r="A5827" s="67">
        <v>9974</v>
      </c>
      <c r="B5827" s="8" t="s">
        <v>544</v>
      </c>
      <c r="C5827" s="28" t="s">
        <v>3884</v>
      </c>
      <c r="D5827" s="29">
        <v>2021</v>
      </c>
      <c r="E5827" s="20"/>
      <c r="F5827" s="8">
        <v>1</v>
      </c>
      <c r="G5827" s="8">
        <v>15</v>
      </c>
      <c r="H5827" s="8">
        <v>94.923839999999998</v>
      </c>
    </row>
    <row r="5828" spans="1:8" s="17" customFormat="1" ht="19.5" hidden="1" customHeight="1" outlineLevel="1" x14ac:dyDescent="0.25">
      <c r="A5828" s="67">
        <v>10313</v>
      </c>
      <c r="B5828" s="8" t="s">
        <v>544</v>
      </c>
      <c r="C5828" s="28" t="s">
        <v>3885</v>
      </c>
      <c r="D5828" s="29">
        <v>2021</v>
      </c>
      <c r="E5828" s="20"/>
      <c r="F5828" s="8">
        <v>2</v>
      </c>
      <c r="G5828" s="8">
        <v>15</v>
      </c>
      <c r="H5828" s="8">
        <v>80.189629999999994</v>
      </c>
    </row>
    <row r="5829" spans="1:8" s="17" customFormat="1" ht="19.5" hidden="1" customHeight="1" outlineLevel="1" x14ac:dyDescent="0.25">
      <c r="A5829" s="67">
        <v>10025</v>
      </c>
      <c r="B5829" s="8" t="s">
        <v>544</v>
      </c>
      <c r="C5829" s="28" t="s">
        <v>3886</v>
      </c>
      <c r="D5829" s="29">
        <v>2021</v>
      </c>
      <c r="E5829" s="20"/>
      <c r="F5829" s="8">
        <v>1</v>
      </c>
      <c r="G5829" s="8">
        <v>5</v>
      </c>
      <c r="H5829" s="8">
        <v>42.604170000000003</v>
      </c>
    </row>
    <row r="5830" spans="1:8" s="17" customFormat="1" ht="19.5" hidden="1" customHeight="1" outlineLevel="1" x14ac:dyDescent="0.25">
      <c r="A5830" s="67">
        <v>10317</v>
      </c>
      <c r="B5830" s="8" t="s">
        <v>544</v>
      </c>
      <c r="C5830" s="28" t="s">
        <v>3887</v>
      </c>
      <c r="D5830" s="29">
        <v>2021</v>
      </c>
      <c r="E5830" s="20"/>
      <c r="F5830" s="8">
        <v>1</v>
      </c>
      <c r="G5830" s="8">
        <v>15</v>
      </c>
      <c r="H5830" s="8">
        <v>35.068429999999999</v>
      </c>
    </row>
    <row r="5831" spans="1:8" s="17" customFormat="1" ht="19.5" hidden="1" customHeight="1" outlineLevel="1" x14ac:dyDescent="0.25">
      <c r="A5831" s="67">
        <v>10316</v>
      </c>
      <c r="B5831" s="8" t="s">
        <v>544</v>
      </c>
      <c r="C5831" s="28" t="s">
        <v>3888</v>
      </c>
      <c r="D5831" s="29">
        <v>2021</v>
      </c>
      <c r="E5831" s="20"/>
      <c r="F5831" s="8">
        <v>2</v>
      </c>
      <c r="G5831" s="8">
        <v>15</v>
      </c>
      <c r="H5831" s="8">
        <v>75.975700000000003</v>
      </c>
    </row>
    <row r="5832" spans="1:8" s="17" customFormat="1" ht="19.5" hidden="1" customHeight="1" outlineLevel="1" x14ac:dyDescent="0.25">
      <c r="A5832" s="67">
        <v>9840</v>
      </c>
      <c r="B5832" s="8" t="s">
        <v>544</v>
      </c>
      <c r="C5832" s="28" t="s">
        <v>3889</v>
      </c>
      <c r="D5832" s="29">
        <v>2021</v>
      </c>
      <c r="E5832" s="20"/>
      <c r="F5832" s="8">
        <v>1</v>
      </c>
      <c r="G5832" s="8">
        <v>20</v>
      </c>
      <c r="H5832" s="8">
        <v>37.592280000000002</v>
      </c>
    </row>
    <row r="5833" spans="1:8" s="17" customFormat="1" ht="19.5" hidden="1" customHeight="1" outlineLevel="1" x14ac:dyDescent="0.25">
      <c r="A5833" s="67">
        <v>9754</v>
      </c>
      <c r="B5833" s="8" t="s">
        <v>544</v>
      </c>
      <c r="C5833" s="28" t="s">
        <v>2577</v>
      </c>
      <c r="D5833" s="29">
        <v>2021</v>
      </c>
      <c r="E5833" s="20"/>
      <c r="F5833" s="8">
        <v>1</v>
      </c>
      <c r="G5833" s="8">
        <v>15</v>
      </c>
      <c r="H5833" s="8">
        <v>30.95609</v>
      </c>
    </row>
    <row r="5834" spans="1:8" s="17" customFormat="1" ht="19.5" hidden="1" customHeight="1" outlineLevel="1" x14ac:dyDescent="0.25">
      <c r="A5834" s="67">
        <v>9750</v>
      </c>
      <c r="B5834" s="8" t="s">
        <v>544</v>
      </c>
      <c r="C5834" s="28" t="s">
        <v>3890</v>
      </c>
      <c r="D5834" s="29">
        <v>2021</v>
      </c>
      <c r="E5834" s="20"/>
      <c r="F5834" s="8">
        <v>1</v>
      </c>
      <c r="G5834" s="8">
        <v>15</v>
      </c>
      <c r="H5834" s="8">
        <v>32.635010000000001</v>
      </c>
    </row>
    <row r="5835" spans="1:8" s="17" customFormat="1" ht="19.5" hidden="1" customHeight="1" outlineLevel="1" x14ac:dyDescent="0.25">
      <c r="A5835" s="67">
        <v>9989</v>
      </c>
      <c r="B5835" s="8" t="s">
        <v>544</v>
      </c>
      <c r="C5835" s="28" t="s">
        <v>3891</v>
      </c>
      <c r="D5835" s="29">
        <v>2021</v>
      </c>
      <c r="E5835" s="20"/>
      <c r="F5835" s="8">
        <v>1</v>
      </c>
      <c r="G5835" s="8">
        <v>15</v>
      </c>
      <c r="H5835" s="8">
        <v>37.237180000000002</v>
      </c>
    </row>
    <row r="5836" spans="1:8" s="17" customFormat="1" ht="19.5" hidden="1" customHeight="1" outlineLevel="1" x14ac:dyDescent="0.25">
      <c r="A5836" s="67">
        <v>9999</v>
      </c>
      <c r="B5836" s="8" t="s">
        <v>544</v>
      </c>
      <c r="C5836" s="28" t="s">
        <v>3892</v>
      </c>
      <c r="D5836" s="29">
        <v>2021</v>
      </c>
      <c r="E5836" s="20"/>
      <c r="F5836" s="8">
        <v>1</v>
      </c>
      <c r="G5836" s="8">
        <v>15</v>
      </c>
      <c r="H5836" s="8">
        <v>37.634480000000003</v>
      </c>
    </row>
    <row r="5837" spans="1:8" s="17" customFormat="1" ht="19.5" hidden="1" customHeight="1" outlineLevel="1" x14ac:dyDescent="0.25">
      <c r="A5837" s="67">
        <v>10010</v>
      </c>
      <c r="B5837" s="8" t="s">
        <v>544</v>
      </c>
      <c r="C5837" s="28" t="s">
        <v>3893</v>
      </c>
      <c r="D5837" s="29">
        <v>2021</v>
      </c>
      <c r="E5837" s="20"/>
      <c r="F5837" s="8">
        <v>1</v>
      </c>
      <c r="G5837" s="8">
        <v>15</v>
      </c>
      <c r="H5837" s="8">
        <v>37.996029999999998</v>
      </c>
    </row>
    <row r="5838" spans="1:8" s="17" customFormat="1" ht="19.5" hidden="1" customHeight="1" outlineLevel="1" x14ac:dyDescent="0.25">
      <c r="A5838" s="67">
        <v>9984</v>
      </c>
      <c r="B5838" s="8" t="s">
        <v>544</v>
      </c>
      <c r="C5838" s="28" t="s">
        <v>3894</v>
      </c>
      <c r="D5838" s="29">
        <v>2021</v>
      </c>
      <c r="E5838" s="20"/>
      <c r="F5838" s="8">
        <v>1</v>
      </c>
      <c r="G5838" s="8">
        <v>15</v>
      </c>
      <c r="H5838" s="8">
        <v>45.553539999999998</v>
      </c>
    </row>
    <row r="5839" spans="1:8" s="17" customFormat="1" ht="19.5" hidden="1" customHeight="1" outlineLevel="1" x14ac:dyDescent="0.25">
      <c r="A5839" s="66">
        <v>1877</v>
      </c>
      <c r="B5839" s="8" t="s">
        <v>544</v>
      </c>
      <c r="C5839" s="28" t="s">
        <v>3895</v>
      </c>
      <c r="D5839" s="29">
        <v>2021</v>
      </c>
      <c r="E5839" s="20"/>
      <c r="F5839" s="8">
        <v>1</v>
      </c>
      <c r="G5839" s="8">
        <v>15</v>
      </c>
      <c r="H5839" s="8">
        <v>37.249339999999997</v>
      </c>
    </row>
    <row r="5840" spans="1:8" s="17" customFormat="1" ht="19.5" hidden="1" customHeight="1" outlineLevel="1" x14ac:dyDescent="0.25">
      <c r="A5840" s="66">
        <v>9627</v>
      </c>
      <c r="B5840" s="8" t="s">
        <v>544</v>
      </c>
      <c r="C5840" s="28" t="s">
        <v>3896</v>
      </c>
      <c r="D5840" s="29">
        <v>2021</v>
      </c>
      <c r="E5840" s="20"/>
      <c r="F5840" s="8">
        <v>1</v>
      </c>
      <c r="G5840" s="8">
        <v>150</v>
      </c>
      <c r="H5840" s="8">
        <v>66.840410000000006</v>
      </c>
    </row>
    <row r="5841" spans="1:8" s="17" customFormat="1" ht="19.5" hidden="1" customHeight="1" outlineLevel="1" x14ac:dyDescent="0.25">
      <c r="A5841" s="67">
        <v>9853</v>
      </c>
      <c r="B5841" s="8" t="s">
        <v>544</v>
      </c>
      <c r="C5841" s="28" t="s">
        <v>3897</v>
      </c>
      <c r="D5841" s="29">
        <v>2021</v>
      </c>
      <c r="E5841" s="20"/>
      <c r="F5841" s="8">
        <v>2</v>
      </c>
      <c r="G5841" s="8">
        <v>30</v>
      </c>
      <c r="H5841" s="8">
        <v>57.82582</v>
      </c>
    </row>
    <row r="5842" spans="1:8" s="17" customFormat="1" ht="19.5" hidden="1" customHeight="1" outlineLevel="1" x14ac:dyDescent="0.25">
      <c r="A5842" s="66">
        <v>1358</v>
      </c>
      <c r="B5842" s="8" t="s">
        <v>544</v>
      </c>
      <c r="C5842" s="28" t="s">
        <v>2584</v>
      </c>
      <c r="D5842" s="29">
        <v>2021</v>
      </c>
      <c r="E5842" s="20"/>
      <c r="F5842" s="8">
        <v>1</v>
      </c>
      <c r="G5842" s="8">
        <v>15</v>
      </c>
      <c r="H5842" s="8">
        <v>28.021350000000002</v>
      </c>
    </row>
    <row r="5843" spans="1:8" s="17" customFormat="1" ht="19.5" hidden="1" customHeight="1" outlineLevel="1" x14ac:dyDescent="0.25">
      <c r="A5843" s="67">
        <v>10001</v>
      </c>
      <c r="B5843" s="8" t="s">
        <v>544</v>
      </c>
      <c r="C5843" s="28" t="s">
        <v>3898</v>
      </c>
      <c r="D5843" s="29">
        <v>2021</v>
      </c>
      <c r="E5843" s="20"/>
      <c r="F5843" s="8">
        <v>1</v>
      </c>
      <c r="G5843" s="8">
        <v>13</v>
      </c>
      <c r="H5843" s="8">
        <v>41.968269999999997</v>
      </c>
    </row>
    <row r="5844" spans="1:8" s="17" customFormat="1" ht="19.5" hidden="1" customHeight="1" outlineLevel="1" x14ac:dyDescent="0.25">
      <c r="A5844" s="67">
        <v>10024</v>
      </c>
      <c r="B5844" s="8" t="s">
        <v>544</v>
      </c>
      <c r="C5844" s="28" t="s">
        <v>3899</v>
      </c>
      <c r="D5844" s="29">
        <v>2021</v>
      </c>
      <c r="E5844" s="20"/>
      <c r="F5844" s="8">
        <v>1</v>
      </c>
      <c r="G5844" s="8">
        <v>15</v>
      </c>
      <c r="H5844" s="8">
        <v>38.338349999999998</v>
      </c>
    </row>
    <row r="5845" spans="1:8" s="17" customFormat="1" ht="19.5" hidden="1" customHeight="1" outlineLevel="1" x14ac:dyDescent="0.25">
      <c r="A5845" s="67">
        <v>9987</v>
      </c>
      <c r="B5845" s="8" t="s">
        <v>544</v>
      </c>
      <c r="C5845" s="28" t="s">
        <v>3900</v>
      </c>
      <c r="D5845" s="29">
        <v>2021</v>
      </c>
      <c r="E5845" s="20"/>
      <c r="F5845" s="8">
        <v>1</v>
      </c>
      <c r="G5845" s="8">
        <v>15</v>
      </c>
      <c r="H5845" s="8">
        <v>31.817530000000001</v>
      </c>
    </row>
    <row r="5846" spans="1:8" s="17" customFormat="1" ht="19.5" hidden="1" customHeight="1" outlineLevel="1" x14ac:dyDescent="0.25">
      <c r="A5846" s="67">
        <v>10004</v>
      </c>
      <c r="B5846" s="8" t="s">
        <v>544</v>
      </c>
      <c r="C5846" s="28" t="s">
        <v>3901</v>
      </c>
      <c r="D5846" s="29">
        <v>2021</v>
      </c>
      <c r="E5846" s="20"/>
      <c r="F5846" s="8">
        <v>1</v>
      </c>
      <c r="G5846" s="8">
        <v>15</v>
      </c>
      <c r="H5846" s="8">
        <v>39.079680000000003</v>
      </c>
    </row>
    <row r="5847" spans="1:8" s="17" customFormat="1" ht="19.5" hidden="1" customHeight="1" outlineLevel="1" x14ac:dyDescent="0.25">
      <c r="A5847" s="67">
        <v>9994</v>
      </c>
      <c r="B5847" s="8" t="s">
        <v>544</v>
      </c>
      <c r="C5847" s="28" t="s">
        <v>3902</v>
      </c>
      <c r="D5847" s="29">
        <v>2021</v>
      </c>
      <c r="E5847" s="20"/>
      <c r="F5847" s="8">
        <v>1</v>
      </c>
      <c r="G5847" s="8">
        <v>15</v>
      </c>
      <c r="H5847" s="8">
        <v>35.673389999999998</v>
      </c>
    </row>
    <row r="5848" spans="1:8" s="17" customFormat="1" ht="19.5" hidden="1" customHeight="1" outlineLevel="1" x14ac:dyDescent="0.25">
      <c r="A5848" s="67">
        <v>9529</v>
      </c>
      <c r="B5848" s="8" t="s">
        <v>544</v>
      </c>
      <c r="C5848" s="28" t="s">
        <v>2590</v>
      </c>
      <c r="D5848" s="29">
        <v>2021</v>
      </c>
      <c r="E5848" s="20"/>
      <c r="F5848" s="8">
        <v>1</v>
      </c>
      <c r="G5848" s="8">
        <v>30</v>
      </c>
      <c r="H5848" s="8">
        <v>33.536740000000002</v>
      </c>
    </row>
    <row r="5849" spans="1:8" s="17" customFormat="1" ht="19.5" hidden="1" customHeight="1" outlineLevel="1" x14ac:dyDescent="0.25">
      <c r="A5849" s="66">
        <v>2357</v>
      </c>
      <c r="B5849" s="8" t="s">
        <v>544</v>
      </c>
      <c r="C5849" s="28" t="s">
        <v>3244</v>
      </c>
      <c r="D5849" s="29">
        <v>2021</v>
      </c>
      <c r="E5849" s="20"/>
      <c r="F5849" s="8">
        <v>2</v>
      </c>
      <c r="G5849" s="8">
        <v>55</v>
      </c>
      <c r="H5849" s="8">
        <v>70.225999999999999</v>
      </c>
    </row>
    <row r="5850" spans="1:8" s="17" customFormat="1" ht="19.5" hidden="1" customHeight="1" outlineLevel="1" x14ac:dyDescent="0.25">
      <c r="A5850" s="66">
        <v>2303</v>
      </c>
      <c r="B5850" s="8" t="s">
        <v>544</v>
      </c>
      <c r="C5850" s="28" t="s">
        <v>3903</v>
      </c>
      <c r="D5850" s="29">
        <v>2021</v>
      </c>
      <c r="E5850" s="20"/>
      <c r="F5850" s="8">
        <v>1</v>
      </c>
      <c r="G5850" s="8">
        <v>5</v>
      </c>
      <c r="H5850" s="8">
        <v>60.48471</v>
      </c>
    </row>
    <row r="5851" spans="1:8" s="17" customFormat="1" ht="19.5" hidden="1" customHeight="1" outlineLevel="1" x14ac:dyDescent="0.25">
      <c r="A5851" s="67">
        <v>10320</v>
      </c>
      <c r="B5851" s="8" t="s">
        <v>544</v>
      </c>
      <c r="C5851" s="28" t="s">
        <v>3904</v>
      </c>
      <c r="D5851" s="29">
        <v>2021</v>
      </c>
      <c r="E5851" s="20"/>
      <c r="F5851" s="8">
        <v>1</v>
      </c>
      <c r="G5851" s="8">
        <v>15</v>
      </c>
      <c r="H5851" s="8">
        <v>39.652230000000003</v>
      </c>
    </row>
    <row r="5852" spans="1:8" s="17" customFormat="1" ht="19.5" hidden="1" customHeight="1" outlineLevel="1" x14ac:dyDescent="0.25">
      <c r="A5852" s="66">
        <v>1852</v>
      </c>
      <c r="B5852" s="8" t="s">
        <v>544</v>
      </c>
      <c r="C5852" s="28" t="s">
        <v>3905</v>
      </c>
      <c r="D5852" s="29">
        <v>2021</v>
      </c>
      <c r="E5852" s="20"/>
      <c r="F5852" s="8">
        <v>1</v>
      </c>
      <c r="G5852" s="8">
        <v>15</v>
      </c>
      <c r="H5852" s="8">
        <v>38.358370000000001</v>
      </c>
    </row>
    <row r="5853" spans="1:8" s="17" customFormat="1" ht="19.5" hidden="1" customHeight="1" outlineLevel="1" x14ac:dyDescent="0.25">
      <c r="A5853" s="67">
        <v>9614</v>
      </c>
      <c r="B5853" s="8" t="s">
        <v>544</v>
      </c>
      <c r="C5853" s="28" t="s">
        <v>2805</v>
      </c>
      <c r="D5853" s="29">
        <v>2021</v>
      </c>
      <c r="E5853" s="20"/>
      <c r="F5853" s="8">
        <v>1</v>
      </c>
      <c r="G5853" s="8">
        <v>150</v>
      </c>
      <c r="H5853" s="8">
        <v>32.029339999999998</v>
      </c>
    </row>
    <row r="5854" spans="1:8" s="17" customFormat="1" ht="19.5" hidden="1" customHeight="1" outlineLevel="1" x14ac:dyDescent="0.25">
      <c r="A5854" s="67">
        <v>9827</v>
      </c>
      <c r="B5854" s="8" t="s">
        <v>544</v>
      </c>
      <c r="C5854" s="28" t="s">
        <v>2591</v>
      </c>
      <c r="D5854" s="29">
        <v>2021</v>
      </c>
      <c r="E5854" s="20"/>
      <c r="F5854" s="8">
        <v>1</v>
      </c>
      <c r="G5854" s="8">
        <v>50</v>
      </c>
      <c r="H5854" s="8">
        <v>30.99841</v>
      </c>
    </row>
    <row r="5855" spans="1:8" s="17" customFormat="1" ht="19.5" hidden="1" customHeight="1" outlineLevel="1" x14ac:dyDescent="0.25">
      <c r="A5855" s="66">
        <v>1841</v>
      </c>
      <c r="B5855" s="8" t="s">
        <v>544</v>
      </c>
      <c r="C5855" s="28" t="s">
        <v>3906</v>
      </c>
      <c r="D5855" s="29">
        <v>2021</v>
      </c>
      <c r="E5855" s="20"/>
      <c r="F5855" s="8">
        <v>1</v>
      </c>
      <c r="G5855" s="8">
        <v>15</v>
      </c>
      <c r="H5855" s="8">
        <v>42.183369999999996</v>
      </c>
    </row>
    <row r="5856" spans="1:8" s="17" customFormat="1" ht="19.5" hidden="1" customHeight="1" outlineLevel="1" x14ac:dyDescent="0.25">
      <c r="A5856" s="66">
        <v>1859</v>
      </c>
      <c r="B5856" s="8" t="s">
        <v>544</v>
      </c>
      <c r="C5856" s="28" t="s">
        <v>3907</v>
      </c>
      <c r="D5856" s="29">
        <v>2021</v>
      </c>
      <c r="E5856" s="20"/>
      <c r="F5856" s="8">
        <v>1</v>
      </c>
      <c r="G5856" s="8">
        <v>15</v>
      </c>
      <c r="H5856" s="8">
        <v>42.182600000000001</v>
      </c>
    </row>
    <row r="5857" spans="1:8" s="17" customFormat="1" ht="19.5" hidden="1" customHeight="1" outlineLevel="1" x14ac:dyDescent="0.25">
      <c r="A5857" s="66">
        <v>1855</v>
      </c>
      <c r="B5857" s="8" t="s">
        <v>544</v>
      </c>
      <c r="C5857" s="28" t="s">
        <v>3908</v>
      </c>
      <c r="D5857" s="29">
        <v>2021</v>
      </c>
      <c r="E5857" s="20"/>
      <c r="F5857" s="8">
        <v>1</v>
      </c>
      <c r="G5857" s="8">
        <v>15</v>
      </c>
      <c r="H5857" s="8">
        <v>49.439279999999997</v>
      </c>
    </row>
    <row r="5858" spans="1:8" s="17" customFormat="1" ht="19.5" hidden="1" customHeight="1" outlineLevel="1" x14ac:dyDescent="0.25">
      <c r="A5858" s="67">
        <v>9486</v>
      </c>
      <c r="B5858" s="8" t="s">
        <v>544</v>
      </c>
      <c r="C5858" s="28" t="s">
        <v>2592</v>
      </c>
      <c r="D5858" s="29">
        <v>2021</v>
      </c>
      <c r="E5858" s="20"/>
      <c r="F5858" s="8">
        <v>1</v>
      </c>
      <c r="G5858" s="8">
        <v>15</v>
      </c>
      <c r="H5858" s="8">
        <v>52.113630000000001</v>
      </c>
    </row>
    <row r="5859" spans="1:8" s="17" customFormat="1" ht="19.5" hidden="1" customHeight="1" outlineLevel="1" x14ac:dyDescent="0.25">
      <c r="A5859" s="67">
        <v>9767</v>
      </c>
      <c r="B5859" s="8" t="s">
        <v>544</v>
      </c>
      <c r="C5859" s="28" t="s">
        <v>2593</v>
      </c>
      <c r="D5859" s="29">
        <v>2021</v>
      </c>
      <c r="E5859" s="20"/>
      <c r="F5859" s="8">
        <v>1</v>
      </c>
      <c r="G5859" s="8">
        <v>15</v>
      </c>
      <c r="H5859" s="8">
        <v>40.444609999999997</v>
      </c>
    </row>
    <row r="5860" spans="1:8" s="17" customFormat="1" ht="19.5" hidden="1" customHeight="1" outlineLevel="1" x14ac:dyDescent="0.25">
      <c r="A5860" s="67">
        <v>9765</v>
      </c>
      <c r="B5860" s="8" t="s">
        <v>544</v>
      </c>
      <c r="C5860" s="28" t="s">
        <v>2594</v>
      </c>
      <c r="D5860" s="29">
        <v>2021</v>
      </c>
      <c r="E5860" s="20"/>
      <c r="F5860" s="8">
        <v>1</v>
      </c>
      <c r="G5860" s="8">
        <v>15</v>
      </c>
      <c r="H5860" s="8">
        <v>26.387989999999999</v>
      </c>
    </row>
    <row r="5861" spans="1:8" s="17" customFormat="1" ht="19.5" hidden="1" customHeight="1" outlineLevel="1" x14ac:dyDescent="0.25">
      <c r="A5861" s="67">
        <v>9761</v>
      </c>
      <c r="B5861" s="8" t="s">
        <v>544</v>
      </c>
      <c r="C5861" s="28" t="s">
        <v>2595</v>
      </c>
      <c r="D5861" s="29">
        <v>2021</v>
      </c>
      <c r="E5861" s="20"/>
      <c r="F5861" s="8">
        <v>1</v>
      </c>
      <c r="G5861" s="8">
        <v>15</v>
      </c>
      <c r="H5861" s="8">
        <v>23.469439999999999</v>
      </c>
    </row>
    <row r="5862" spans="1:8" s="17" customFormat="1" ht="19.5" hidden="1" customHeight="1" outlineLevel="1" x14ac:dyDescent="0.25">
      <c r="A5862" s="66">
        <v>1347</v>
      </c>
      <c r="B5862" s="8" t="s">
        <v>544</v>
      </c>
      <c r="C5862" s="28" t="s">
        <v>3909</v>
      </c>
      <c r="D5862" s="29">
        <v>2021</v>
      </c>
      <c r="E5862" s="20"/>
      <c r="F5862" s="8">
        <v>1</v>
      </c>
      <c r="G5862" s="8">
        <v>15</v>
      </c>
      <c r="H5862" s="8">
        <v>27.89113</v>
      </c>
    </row>
    <row r="5863" spans="1:8" s="17" customFormat="1" ht="19.5" hidden="1" customHeight="1" outlineLevel="1" x14ac:dyDescent="0.25">
      <c r="A5863" s="66">
        <v>1908</v>
      </c>
      <c r="B5863" s="8" t="s">
        <v>544</v>
      </c>
      <c r="C5863" s="28" t="s">
        <v>3910</v>
      </c>
      <c r="D5863" s="29">
        <v>2021</v>
      </c>
      <c r="E5863" s="20"/>
      <c r="F5863" s="8">
        <v>1</v>
      </c>
      <c r="G5863" s="8">
        <v>15</v>
      </c>
      <c r="H5863" s="8">
        <v>38.072830000000003</v>
      </c>
    </row>
    <row r="5864" spans="1:8" s="17" customFormat="1" ht="19.5" hidden="1" customHeight="1" outlineLevel="1" x14ac:dyDescent="0.25">
      <c r="A5864" s="66">
        <v>1834</v>
      </c>
      <c r="B5864" s="8" t="s">
        <v>544</v>
      </c>
      <c r="C5864" s="28" t="s">
        <v>3911</v>
      </c>
      <c r="D5864" s="29">
        <v>2021</v>
      </c>
      <c r="E5864" s="20"/>
      <c r="F5864" s="8">
        <v>1</v>
      </c>
      <c r="G5864" s="8">
        <v>15</v>
      </c>
      <c r="H5864" s="8">
        <v>57.68562</v>
      </c>
    </row>
    <row r="5865" spans="1:8" s="17" customFormat="1" ht="19.5" hidden="1" customHeight="1" outlineLevel="1" x14ac:dyDescent="0.25">
      <c r="A5865" s="67">
        <v>9995</v>
      </c>
      <c r="B5865" s="8" t="s">
        <v>544</v>
      </c>
      <c r="C5865" s="28" t="s">
        <v>3912</v>
      </c>
      <c r="D5865" s="29">
        <v>2021</v>
      </c>
      <c r="E5865" s="20"/>
      <c r="F5865" s="8">
        <v>1</v>
      </c>
      <c r="G5865" s="8">
        <v>5</v>
      </c>
      <c r="H5865" s="8">
        <v>44.859630000000003</v>
      </c>
    </row>
    <row r="5866" spans="1:8" s="17" customFormat="1" ht="19.5" hidden="1" customHeight="1" outlineLevel="1" x14ac:dyDescent="0.25">
      <c r="A5866" s="66">
        <v>1880</v>
      </c>
      <c r="B5866" s="8" t="s">
        <v>544</v>
      </c>
      <c r="C5866" s="28" t="s">
        <v>3913</v>
      </c>
      <c r="D5866" s="29">
        <v>2021</v>
      </c>
      <c r="E5866" s="20"/>
      <c r="F5866" s="8">
        <v>1</v>
      </c>
      <c r="G5866" s="8">
        <v>15</v>
      </c>
      <c r="H5866" s="8">
        <v>41.853540000000002</v>
      </c>
    </row>
    <row r="5867" spans="1:8" s="17" customFormat="1" ht="19.5" hidden="1" customHeight="1" outlineLevel="1" x14ac:dyDescent="0.25">
      <c r="A5867" s="66">
        <v>781</v>
      </c>
      <c r="B5867" s="8" t="s">
        <v>544</v>
      </c>
      <c r="C5867" s="28" t="s">
        <v>2599</v>
      </c>
      <c r="D5867" s="29">
        <v>2021</v>
      </c>
      <c r="E5867" s="20"/>
      <c r="F5867" s="8">
        <v>1</v>
      </c>
      <c r="G5867" s="8">
        <v>15</v>
      </c>
      <c r="H5867" s="8">
        <v>106.94925000000001</v>
      </c>
    </row>
    <row r="5868" spans="1:8" s="17" customFormat="1" ht="19.5" hidden="1" customHeight="1" outlineLevel="1" x14ac:dyDescent="0.25">
      <c r="A5868" s="67">
        <v>9866</v>
      </c>
      <c r="B5868" s="8" t="s">
        <v>544</v>
      </c>
      <c r="C5868" s="28" t="s">
        <v>2804</v>
      </c>
      <c r="D5868" s="29">
        <v>2021</v>
      </c>
      <c r="E5868" s="20"/>
      <c r="F5868" s="8">
        <v>1</v>
      </c>
      <c r="G5868" s="8">
        <v>15</v>
      </c>
      <c r="H5868" s="8">
        <v>29.371600000000001</v>
      </c>
    </row>
    <row r="5869" spans="1:8" s="17" customFormat="1" ht="19.5" hidden="1" customHeight="1" outlineLevel="1" x14ac:dyDescent="0.25">
      <c r="A5869" s="66">
        <v>1521</v>
      </c>
      <c r="B5869" s="8" t="s">
        <v>544</v>
      </c>
      <c r="C5869" s="28" t="s">
        <v>2600</v>
      </c>
      <c r="D5869" s="29">
        <v>2021</v>
      </c>
      <c r="E5869" s="20"/>
      <c r="F5869" s="8">
        <v>1</v>
      </c>
      <c r="G5869" s="8">
        <v>15</v>
      </c>
      <c r="H5869" s="8">
        <v>33.515659999999997</v>
      </c>
    </row>
    <row r="5870" spans="1:8" s="17" customFormat="1" ht="19.5" hidden="1" customHeight="1" outlineLevel="1" x14ac:dyDescent="0.25">
      <c r="A5870" s="66">
        <v>1773</v>
      </c>
      <c r="B5870" s="8" t="s">
        <v>544</v>
      </c>
      <c r="C5870" s="28" t="s">
        <v>3914</v>
      </c>
      <c r="D5870" s="29">
        <v>2021</v>
      </c>
      <c r="E5870" s="20"/>
      <c r="F5870" s="8">
        <v>1</v>
      </c>
      <c r="G5870" s="8">
        <v>15</v>
      </c>
      <c r="H5870" s="8">
        <v>35.529969999999999</v>
      </c>
    </row>
    <row r="5871" spans="1:8" s="17" customFormat="1" ht="19.5" hidden="1" customHeight="1" outlineLevel="1" x14ac:dyDescent="0.25">
      <c r="A5871" s="66">
        <v>1776</v>
      </c>
      <c r="B5871" s="8" t="s">
        <v>544</v>
      </c>
      <c r="C5871" s="28" t="s">
        <v>3915</v>
      </c>
      <c r="D5871" s="29">
        <v>2021</v>
      </c>
      <c r="E5871" s="20"/>
      <c r="F5871" s="8">
        <v>1</v>
      </c>
      <c r="G5871" s="8">
        <v>15</v>
      </c>
      <c r="H5871" s="8">
        <v>49.741019999999999</v>
      </c>
    </row>
    <row r="5872" spans="1:8" s="17" customFormat="1" ht="19.5" hidden="1" customHeight="1" outlineLevel="1" x14ac:dyDescent="0.25">
      <c r="A5872" s="66">
        <v>1788</v>
      </c>
      <c r="B5872" s="8" t="s">
        <v>544</v>
      </c>
      <c r="C5872" s="28" t="s">
        <v>3916</v>
      </c>
      <c r="D5872" s="29">
        <v>2021</v>
      </c>
      <c r="E5872" s="20"/>
      <c r="F5872" s="8">
        <v>1</v>
      </c>
      <c r="G5872" s="8">
        <v>15</v>
      </c>
      <c r="H5872" s="8">
        <v>49.480989999999998</v>
      </c>
    </row>
    <row r="5873" spans="1:8" s="17" customFormat="1" ht="19.5" hidden="1" customHeight="1" outlineLevel="1" x14ac:dyDescent="0.25">
      <c r="A5873" s="66">
        <v>1489</v>
      </c>
      <c r="B5873" s="8" t="s">
        <v>544</v>
      </c>
      <c r="C5873" s="28" t="s">
        <v>2601</v>
      </c>
      <c r="D5873" s="29">
        <v>2021</v>
      </c>
      <c r="E5873" s="20"/>
      <c r="F5873" s="8">
        <v>1</v>
      </c>
      <c r="G5873" s="8">
        <v>15</v>
      </c>
      <c r="H5873" s="8">
        <v>48.815849999999998</v>
      </c>
    </row>
    <row r="5874" spans="1:8" s="17" customFormat="1" ht="19.5" hidden="1" customHeight="1" outlineLevel="1" x14ac:dyDescent="0.25">
      <c r="A5874" s="67">
        <v>10314</v>
      </c>
      <c r="B5874" s="8" t="s">
        <v>544</v>
      </c>
      <c r="C5874" s="28" t="s">
        <v>3255</v>
      </c>
      <c r="D5874" s="29">
        <v>2021</v>
      </c>
      <c r="E5874" s="20"/>
      <c r="F5874" s="8">
        <v>2</v>
      </c>
      <c r="G5874" s="8">
        <v>30</v>
      </c>
      <c r="H5874" s="8">
        <v>64.214380000000006</v>
      </c>
    </row>
    <row r="5875" spans="1:8" s="17" customFormat="1" ht="19.5" hidden="1" customHeight="1" outlineLevel="1" x14ac:dyDescent="0.25">
      <c r="A5875" s="66">
        <v>2306</v>
      </c>
      <c r="B5875" s="8" t="s">
        <v>544</v>
      </c>
      <c r="C5875" s="28" t="s">
        <v>3917</v>
      </c>
      <c r="D5875" s="29">
        <v>2021</v>
      </c>
      <c r="E5875" s="20"/>
      <c r="F5875" s="8">
        <v>3</v>
      </c>
      <c r="G5875" s="8">
        <v>15</v>
      </c>
      <c r="H5875" s="8">
        <v>113.31865000000001</v>
      </c>
    </row>
    <row r="5876" spans="1:8" s="17" customFormat="1" ht="19.5" hidden="1" customHeight="1" outlineLevel="1" x14ac:dyDescent="0.25">
      <c r="A5876" s="66">
        <v>2412</v>
      </c>
      <c r="B5876" s="8" t="s">
        <v>544</v>
      </c>
      <c r="C5876" s="28" t="s">
        <v>3257</v>
      </c>
      <c r="D5876" s="29">
        <v>2021</v>
      </c>
      <c r="E5876" s="20"/>
      <c r="F5876" s="8">
        <v>2</v>
      </c>
      <c r="G5876" s="8">
        <v>25</v>
      </c>
      <c r="H5876" s="8">
        <v>65.427580000000006</v>
      </c>
    </row>
    <row r="5877" spans="1:8" s="17" customFormat="1" ht="19.5" hidden="1" customHeight="1" outlineLevel="1" x14ac:dyDescent="0.25">
      <c r="A5877" s="66">
        <v>2368</v>
      </c>
      <c r="B5877" s="8" t="s">
        <v>544</v>
      </c>
      <c r="C5877" s="28" t="s">
        <v>3918</v>
      </c>
      <c r="D5877" s="29">
        <v>2021</v>
      </c>
      <c r="E5877" s="20"/>
      <c r="F5877" s="8">
        <v>3</v>
      </c>
      <c r="G5877" s="8">
        <v>45</v>
      </c>
      <c r="H5877" s="8">
        <v>101.71357999999999</v>
      </c>
    </row>
    <row r="5878" spans="1:8" s="17" customFormat="1" ht="19.5" hidden="1" customHeight="1" outlineLevel="1" x14ac:dyDescent="0.25">
      <c r="A5878" s="66">
        <v>2302</v>
      </c>
      <c r="B5878" s="8" t="s">
        <v>544</v>
      </c>
      <c r="C5878" s="28" t="s">
        <v>3258</v>
      </c>
      <c r="D5878" s="29">
        <v>2021</v>
      </c>
      <c r="E5878" s="20"/>
      <c r="F5878" s="8">
        <v>1</v>
      </c>
      <c r="G5878" s="8">
        <v>15</v>
      </c>
      <c r="H5878" s="8">
        <v>18.893090000000001</v>
      </c>
    </row>
    <row r="5879" spans="1:8" s="17" customFormat="1" ht="19.5" hidden="1" customHeight="1" outlineLevel="1" x14ac:dyDescent="0.25">
      <c r="A5879" s="66">
        <v>1806</v>
      </c>
      <c r="B5879" s="8" t="s">
        <v>544</v>
      </c>
      <c r="C5879" s="28" t="s">
        <v>3919</v>
      </c>
      <c r="D5879" s="29">
        <v>2021</v>
      </c>
      <c r="E5879" s="20"/>
      <c r="F5879" s="8">
        <v>1</v>
      </c>
      <c r="G5879" s="8">
        <v>15</v>
      </c>
      <c r="H5879" s="8">
        <v>38.562359999999998</v>
      </c>
    </row>
    <row r="5880" spans="1:8" s="17" customFormat="1" ht="19.5" hidden="1" customHeight="1" outlineLevel="1" x14ac:dyDescent="0.25">
      <c r="A5880" s="66">
        <v>1808</v>
      </c>
      <c r="B5880" s="8" t="s">
        <v>544</v>
      </c>
      <c r="C5880" s="28" t="s">
        <v>3920</v>
      </c>
      <c r="D5880" s="29">
        <v>2021</v>
      </c>
      <c r="E5880" s="20"/>
      <c r="F5880" s="8">
        <v>1</v>
      </c>
      <c r="G5880" s="8">
        <v>15</v>
      </c>
      <c r="H5880" s="8">
        <v>35.062080000000002</v>
      </c>
    </row>
    <row r="5881" spans="1:8" s="17" customFormat="1" ht="19.5" hidden="1" customHeight="1" outlineLevel="1" x14ac:dyDescent="0.25">
      <c r="A5881" s="66">
        <v>1851</v>
      </c>
      <c r="B5881" s="8" t="s">
        <v>544</v>
      </c>
      <c r="C5881" s="28" t="s">
        <v>3921</v>
      </c>
      <c r="D5881" s="29">
        <v>2021</v>
      </c>
      <c r="E5881" s="20"/>
      <c r="F5881" s="8">
        <v>1</v>
      </c>
      <c r="G5881" s="8">
        <v>15</v>
      </c>
      <c r="H5881" s="8">
        <v>37.626690000000004</v>
      </c>
    </row>
    <row r="5882" spans="1:8" s="17" customFormat="1" ht="19.5" hidden="1" customHeight="1" outlineLevel="1" x14ac:dyDescent="0.25">
      <c r="A5882" s="66">
        <v>1918</v>
      </c>
      <c r="B5882" s="8" t="s">
        <v>544</v>
      </c>
      <c r="C5882" s="28" t="s">
        <v>3922</v>
      </c>
      <c r="D5882" s="29">
        <v>2021</v>
      </c>
      <c r="E5882" s="20"/>
      <c r="F5882" s="8">
        <v>1</v>
      </c>
      <c r="G5882" s="8">
        <v>15</v>
      </c>
      <c r="H5882" s="8">
        <v>33.585610000000003</v>
      </c>
    </row>
    <row r="5883" spans="1:8" s="17" customFormat="1" ht="19.5" hidden="1" customHeight="1" outlineLevel="1" x14ac:dyDescent="0.25">
      <c r="A5883" s="67">
        <v>10017</v>
      </c>
      <c r="B5883" s="8" t="s">
        <v>544</v>
      </c>
      <c r="C5883" s="28" t="s">
        <v>3923</v>
      </c>
      <c r="D5883" s="29">
        <v>2021</v>
      </c>
      <c r="E5883" s="20"/>
      <c r="F5883" s="8">
        <v>1</v>
      </c>
      <c r="G5883" s="8">
        <v>15</v>
      </c>
      <c r="H5883" s="8">
        <v>33.580190000000002</v>
      </c>
    </row>
    <row r="5884" spans="1:8" s="17" customFormat="1" ht="19.5" hidden="1" customHeight="1" outlineLevel="1" x14ac:dyDescent="0.25">
      <c r="A5884" s="66">
        <v>1805</v>
      </c>
      <c r="B5884" s="8" t="s">
        <v>544</v>
      </c>
      <c r="C5884" s="28" t="s">
        <v>3924</v>
      </c>
      <c r="D5884" s="29">
        <v>2021</v>
      </c>
      <c r="E5884" s="20"/>
      <c r="F5884" s="8">
        <v>1</v>
      </c>
      <c r="G5884" s="8">
        <v>10</v>
      </c>
      <c r="H5884" s="8">
        <v>43.535110000000003</v>
      </c>
    </row>
    <row r="5885" spans="1:8" s="17" customFormat="1" ht="19.5" hidden="1" customHeight="1" outlineLevel="1" x14ac:dyDescent="0.25">
      <c r="A5885" s="66">
        <v>1842</v>
      </c>
      <c r="B5885" s="8" t="s">
        <v>544</v>
      </c>
      <c r="C5885" s="28" t="s">
        <v>3925</v>
      </c>
      <c r="D5885" s="29">
        <v>2021</v>
      </c>
      <c r="E5885" s="20"/>
      <c r="F5885" s="8">
        <v>1</v>
      </c>
      <c r="G5885" s="8">
        <v>15</v>
      </c>
      <c r="H5885" s="8">
        <v>34.411850000000001</v>
      </c>
    </row>
    <row r="5886" spans="1:8" s="17" customFormat="1" ht="19.5" hidden="1" customHeight="1" outlineLevel="1" x14ac:dyDescent="0.25">
      <c r="A5886" s="67">
        <v>9996</v>
      </c>
      <c r="B5886" s="8" t="s">
        <v>544</v>
      </c>
      <c r="C5886" s="28" t="s">
        <v>3926</v>
      </c>
      <c r="D5886" s="29">
        <v>2021</v>
      </c>
      <c r="E5886" s="20"/>
      <c r="F5886" s="8">
        <v>1</v>
      </c>
      <c r="G5886" s="8">
        <v>15</v>
      </c>
      <c r="H5886" s="8">
        <v>35.121299999999998</v>
      </c>
    </row>
    <row r="5887" spans="1:8" s="17" customFormat="1" ht="19.5" hidden="1" customHeight="1" outlineLevel="1" x14ac:dyDescent="0.25">
      <c r="A5887" s="67">
        <v>10000</v>
      </c>
      <c r="B5887" s="8" t="s">
        <v>544</v>
      </c>
      <c r="C5887" s="28" t="s">
        <v>3927</v>
      </c>
      <c r="D5887" s="29">
        <v>2021</v>
      </c>
      <c r="E5887" s="20"/>
      <c r="F5887" s="8">
        <v>1</v>
      </c>
      <c r="G5887" s="8">
        <v>15</v>
      </c>
      <c r="H5887" s="8">
        <v>47.544490000000003</v>
      </c>
    </row>
    <row r="5888" spans="1:8" s="17" customFormat="1" ht="19.5" hidden="1" customHeight="1" outlineLevel="1" x14ac:dyDescent="0.25">
      <c r="A5888" s="66">
        <v>1871</v>
      </c>
      <c r="B5888" s="8" t="s">
        <v>544</v>
      </c>
      <c r="C5888" s="28" t="s">
        <v>3928</v>
      </c>
      <c r="D5888" s="29">
        <v>2021</v>
      </c>
      <c r="E5888" s="20"/>
      <c r="F5888" s="8">
        <v>1</v>
      </c>
      <c r="G5888" s="8">
        <v>15</v>
      </c>
      <c r="H5888" s="8">
        <v>32.226959999999998</v>
      </c>
    </row>
    <row r="5889" spans="1:8" s="17" customFormat="1" ht="19.5" hidden="1" customHeight="1" outlineLevel="1" x14ac:dyDescent="0.25">
      <c r="A5889" s="66">
        <v>1893</v>
      </c>
      <c r="B5889" s="8" t="s">
        <v>544</v>
      </c>
      <c r="C5889" s="28" t="s">
        <v>3929</v>
      </c>
      <c r="D5889" s="29">
        <v>2021</v>
      </c>
      <c r="E5889" s="20"/>
      <c r="F5889" s="8">
        <v>1</v>
      </c>
      <c r="G5889" s="8">
        <v>15</v>
      </c>
      <c r="H5889" s="8">
        <v>36.713929999999998</v>
      </c>
    </row>
    <row r="5890" spans="1:8" s="17" customFormat="1" ht="19.5" hidden="1" customHeight="1" outlineLevel="1" x14ac:dyDescent="0.25">
      <c r="A5890" s="66">
        <v>1896</v>
      </c>
      <c r="B5890" s="8" t="s">
        <v>544</v>
      </c>
      <c r="C5890" s="28" t="s">
        <v>3930</v>
      </c>
      <c r="D5890" s="29">
        <v>2021</v>
      </c>
      <c r="E5890" s="20"/>
      <c r="F5890" s="8">
        <v>1</v>
      </c>
      <c r="G5890" s="8">
        <v>15</v>
      </c>
      <c r="H5890" s="8">
        <v>34.355980000000002</v>
      </c>
    </row>
    <row r="5891" spans="1:8" s="17" customFormat="1" ht="19.5" hidden="1" customHeight="1" outlineLevel="1" x14ac:dyDescent="0.25">
      <c r="A5891" s="66">
        <v>1625</v>
      </c>
      <c r="B5891" s="8" t="s">
        <v>544</v>
      </c>
      <c r="C5891" s="28" t="s">
        <v>3931</v>
      </c>
      <c r="D5891" s="29">
        <v>2021</v>
      </c>
      <c r="E5891" s="20"/>
      <c r="F5891" s="8">
        <v>1</v>
      </c>
      <c r="G5891" s="8">
        <v>15</v>
      </c>
      <c r="H5891" s="8">
        <v>32.808799999999998</v>
      </c>
    </row>
    <row r="5892" spans="1:8" s="17" customFormat="1" ht="19.5" hidden="1" customHeight="1" outlineLevel="1" x14ac:dyDescent="0.25">
      <c r="A5892" s="66">
        <v>1594</v>
      </c>
      <c r="B5892" s="8" t="s">
        <v>544</v>
      </c>
      <c r="C5892" s="28" t="s">
        <v>3932</v>
      </c>
      <c r="D5892" s="29">
        <v>2021</v>
      </c>
      <c r="E5892" s="20"/>
      <c r="F5892" s="8">
        <v>1</v>
      </c>
      <c r="G5892" s="8">
        <v>15</v>
      </c>
      <c r="H5892" s="8">
        <v>35.161819999999999</v>
      </c>
    </row>
    <row r="5893" spans="1:8" s="17" customFormat="1" ht="19.5" hidden="1" customHeight="1" outlineLevel="1" x14ac:dyDescent="0.25">
      <c r="A5893" s="67">
        <v>9932</v>
      </c>
      <c r="B5893" s="8" t="s">
        <v>544</v>
      </c>
      <c r="C5893" s="28" t="s">
        <v>3933</v>
      </c>
      <c r="D5893" s="29">
        <v>2021</v>
      </c>
      <c r="E5893" s="20"/>
      <c r="F5893" s="8">
        <v>1</v>
      </c>
      <c r="G5893" s="8">
        <v>15</v>
      </c>
      <c r="H5893" s="8">
        <v>30.564419999999998</v>
      </c>
    </row>
    <row r="5894" spans="1:8" s="17" customFormat="1" ht="19.5" hidden="1" customHeight="1" outlineLevel="1" x14ac:dyDescent="0.25">
      <c r="A5894" s="66">
        <v>1618</v>
      </c>
      <c r="B5894" s="8" t="s">
        <v>544</v>
      </c>
      <c r="C5894" s="28" t="s">
        <v>3934</v>
      </c>
      <c r="D5894" s="29">
        <v>2021</v>
      </c>
      <c r="E5894" s="20"/>
      <c r="F5894" s="8">
        <v>1</v>
      </c>
      <c r="G5894" s="8">
        <v>15</v>
      </c>
      <c r="H5894" s="8">
        <v>32.597029999999997</v>
      </c>
    </row>
    <row r="5895" spans="1:8" s="17" customFormat="1" ht="19.5" hidden="1" customHeight="1" outlineLevel="1" x14ac:dyDescent="0.25">
      <c r="A5895" s="66">
        <v>1802</v>
      </c>
      <c r="B5895" s="8" t="s">
        <v>544</v>
      </c>
      <c r="C5895" s="28" t="s">
        <v>3935</v>
      </c>
      <c r="D5895" s="29">
        <v>2021</v>
      </c>
      <c r="E5895" s="20"/>
      <c r="F5895" s="8">
        <v>1</v>
      </c>
      <c r="G5895" s="8">
        <v>15</v>
      </c>
      <c r="H5895" s="8">
        <v>68.858459999999994</v>
      </c>
    </row>
    <row r="5896" spans="1:8" s="17" customFormat="1" ht="19.5" hidden="1" customHeight="1" outlineLevel="1" x14ac:dyDescent="0.25">
      <c r="A5896" s="67">
        <v>9447</v>
      </c>
      <c r="B5896" s="8" t="s">
        <v>544</v>
      </c>
      <c r="C5896" s="28" t="s">
        <v>2604</v>
      </c>
      <c r="D5896" s="29">
        <v>2021</v>
      </c>
      <c r="E5896" s="20"/>
      <c r="F5896" s="8">
        <v>1</v>
      </c>
      <c r="G5896" s="8">
        <v>10</v>
      </c>
      <c r="H5896" s="8">
        <v>17.491879999999998</v>
      </c>
    </row>
    <row r="5897" spans="1:8" s="17" customFormat="1" ht="19.5" hidden="1" customHeight="1" outlineLevel="1" x14ac:dyDescent="0.25">
      <c r="A5897" s="66">
        <v>1355</v>
      </c>
      <c r="B5897" s="8" t="s">
        <v>544</v>
      </c>
      <c r="C5897" s="28" t="s">
        <v>2605</v>
      </c>
      <c r="D5897" s="29">
        <v>2021</v>
      </c>
      <c r="E5897" s="20"/>
      <c r="F5897" s="8">
        <v>1</v>
      </c>
      <c r="G5897" s="8">
        <v>15</v>
      </c>
      <c r="H5897" s="8">
        <v>24.349589999999999</v>
      </c>
    </row>
    <row r="5898" spans="1:8" s="17" customFormat="1" ht="19.5" hidden="1" customHeight="1" outlineLevel="1" x14ac:dyDescent="0.25">
      <c r="A5898" s="67">
        <v>9954</v>
      </c>
      <c r="B5898" s="8" t="s">
        <v>544</v>
      </c>
      <c r="C5898" s="28" t="s">
        <v>3936</v>
      </c>
      <c r="D5898" s="29">
        <v>2021</v>
      </c>
      <c r="E5898" s="20"/>
      <c r="F5898" s="8">
        <v>1</v>
      </c>
      <c r="G5898" s="8">
        <v>15</v>
      </c>
      <c r="H5898" s="8">
        <v>31.400749999999999</v>
      </c>
    </row>
    <row r="5899" spans="1:8" s="17" customFormat="1" ht="19.5" hidden="1" customHeight="1" outlineLevel="1" x14ac:dyDescent="0.25">
      <c r="A5899" s="67">
        <v>9638</v>
      </c>
      <c r="B5899" s="8" t="s">
        <v>544</v>
      </c>
      <c r="C5899" s="28" t="s">
        <v>3937</v>
      </c>
      <c r="D5899" s="29">
        <v>2021</v>
      </c>
      <c r="E5899" s="20"/>
      <c r="F5899" s="8">
        <v>1</v>
      </c>
      <c r="G5899" s="8">
        <v>55</v>
      </c>
      <c r="H5899" s="8">
        <v>63.756729999999997</v>
      </c>
    </row>
    <row r="5900" spans="1:8" s="17" customFormat="1" ht="19.5" hidden="1" customHeight="1" outlineLevel="1" x14ac:dyDescent="0.25">
      <c r="A5900" s="67">
        <v>9908</v>
      </c>
      <c r="B5900" s="8" t="s">
        <v>544</v>
      </c>
      <c r="C5900" s="28" t="s">
        <v>3938</v>
      </c>
      <c r="D5900" s="29">
        <v>2021</v>
      </c>
      <c r="E5900" s="20"/>
      <c r="F5900" s="8">
        <v>1</v>
      </c>
      <c r="G5900" s="8">
        <v>120</v>
      </c>
      <c r="H5900" s="8">
        <v>49.672229999999999</v>
      </c>
    </row>
    <row r="5901" spans="1:8" s="17" customFormat="1" ht="19.5" hidden="1" customHeight="1" outlineLevel="1" x14ac:dyDescent="0.25">
      <c r="A5901" s="67">
        <v>10315</v>
      </c>
      <c r="B5901" s="8" t="s">
        <v>544</v>
      </c>
      <c r="C5901" s="28" t="s">
        <v>3267</v>
      </c>
      <c r="D5901" s="29">
        <v>2021</v>
      </c>
      <c r="E5901" s="20"/>
      <c r="F5901" s="8">
        <v>2</v>
      </c>
      <c r="G5901" s="8">
        <v>45</v>
      </c>
      <c r="H5901" s="8">
        <v>64.719809999999995</v>
      </c>
    </row>
    <row r="5902" spans="1:8" s="17" customFormat="1" ht="19.5" hidden="1" customHeight="1" outlineLevel="1" x14ac:dyDescent="0.25">
      <c r="A5902" s="67">
        <v>9456</v>
      </c>
      <c r="B5902" s="8" t="s">
        <v>544</v>
      </c>
      <c r="C5902" s="28" t="s">
        <v>2606</v>
      </c>
      <c r="D5902" s="29">
        <v>2021</v>
      </c>
      <c r="E5902" s="20"/>
      <c r="F5902" s="8">
        <v>1</v>
      </c>
      <c r="G5902" s="8">
        <v>15</v>
      </c>
      <c r="H5902" s="8">
        <v>22.914929999999998</v>
      </c>
    </row>
    <row r="5903" spans="1:8" s="17" customFormat="1" ht="19.5" hidden="1" customHeight="1" outlineLevel="1" x14ac:dyDescent="0.25">
      <c r="A5903" s="66">
        <v>1861</v>
      </c>
      <c r="B5903" s="8" t="s">
        <v>544</v>
      </c>
      <c r="C5903" s="28" t="s">
        <v>3939</v>
      </c>
      <c r="D5903" s="29">
        <v>2021</v>
      </c>
      <c r="E5903" s="20"/>
      <c r="F5903" s="8">
        <v>1</v>
      </c>
      <c r="G5903" s="8">
        <v>10</v>
      </c>
      <c r="H5903" s="8">
        <v>32.079149999999998</v>
      </c>
    </row>
    <row r="5904" spans="1:8" s="17" customFormat="1" ht="19.5" hidden="1" customHeight="1" outlineLevel="1" x14ac:dyDescent="0.25">
      <c r="A5904" s="66">
        <v>1356</v>
      </c>
      <c r="B5904" s="8" t="s">
        <v>544</v>
      </c>
      <c r="C5904" s="28" t="s">
        <v>2608</v>
      </c>
      <c r="D5904" s="29">
        <v>2021</v>
      </c>
      <c r="E5904" s="20"/>
      <c r="F5904" s="8">
        <v>1</v>
      </c>
      <c r="G5904" s="8">
        <v>15</v>
      </c>
      <c r="H5904" s="8">
        <v>29.333680000000001</v>
      </c>
    </row>
    <row r="5905" spans="1:8" s="17" customFormat="1" ht="19.5" hidden="1" customHeight="1" outlineLevel="1" x14ac:dyDescent="0.25">
      <c r="A5905" s="66">
        <v>2312</v>
      </c>
      <c r="B5905" s="8" t="s">
        <v>544</v>
      </c>
      <c r="C5905" s="28" t="s">
        <v>3940</v>
      </c>
      <c r="D5905" s="29">
        <v>2021</v>
      </c>
      <c r="E5905" s="20"/>
      <c r="F5905" s="8">
        <v>3</v>
      </c>
      <c r="G5905" s="8">
        <v>15</v>
      </c>
      <c r="H5905" s="8">
        <v>125.92418000000001</v>
      </c>
    </row>
    <row r="5906" spans="1:8" s="17" customFormat="1" ht="19.5" hidden="1" customHeight="1" outlineLevel="1" x14ac:dyDescent="0.25">
      <c r="A5906" s="66">
        <v>2464</v>
      </c>
      <c r="B5906" s="8" t="s">
        <v>544</v>
      </c>
      <c r="C5906" s="28" t="s">
        <v>3941</v>
      </c>
      <c r="D5906" s="29">
        <v>2021</v>
      </c>
      <c r="E5906" s="20"/>
      <c r="F5906" s="8">
        <v>1</v>
      </c>
      <c r="G5906" s="8">
        <v>15</v>
      </c>
      <c r="H5906" s="8">
        <v>42.797980000000003</v>
      </c>
    </row>
    <row r="5907" spans="1:8" s="17" customFormat="1" ht="19.5" hidden="1" customHeight="1" outlineLevel="1" x14ac:dyDescent="0.25">
      <c r="A5907" s="67">
        <v>9956</v>
      </c>
      <c r="B5907" s="8" t="s">
        <v>544</v>
      </c>
      <c r="C5907" s="28" t="s">
        <v>3942</v>
      </c>
      <c r="D5907" s="29">
        <v>2021</v>
      </c>
      <c r="E5907" s="20"/>
      <c r="F5907" s="8">
        <v>1</v>
      </c>
      <c r="G5907" s="8">
        <v>70</v>
      </c>
      <c r="H5907" s="8">
        <v>79.033510000000007</v>
      </c>
    </row>
    <row r="5908" spans="1:8" s="17" customFormat="1" ht="19.5" hidden="1" customHeight="1" outlineLevel="1" x14ac:dyDescent="0.25">
      <c r="A5908" s="66">
        <v>1843</v>
      </c>
      <c r="B5908" s="8" t="s">
        <v>544</v>
      </c>
      <c r="C5908" s="28" t="s">
        <v>3943</v>
      </c>
      <c r="D5908" s="29">
        <v>2021</v>
      </c>
      <c r="E5908" s="20"/>
      <c r="F5908" s="8">
        <v>1</v>
      </c>
      <c r="G5908" s="8">
        <v>15</v>
      </c>
      <c r="H5908" s="8">
        <v>34.774839999999998</v>
      </c>
    </row>
    <row r="5909" spans="1:8" s="17" customFormat="1" ht="19.5" hidden="1" customHeight="1" outlineLevel="1" x14ac:dyDescent="0.25">
      <c r="A5909" s="66">
        <v>1900</v>
      </c>
      <c r="B5909" s="8" t="s">
        <v>544</v>
      </c>
      <c r="C5909" s="28" t="s">
        <v>3944</v>
      </c>
      <c r="D5909" s="29">
        <v>2021</v>
      </c>
      <c r="E5909" s="20"/>
      <c r="F5909" s="8">
        <v>1</v>
      </c>
      <c r="G5909" s="8">
        <v>15</v>
      </c>
      <c r="H5909" s="8">
        <v>37.072049999999997</v>
      </c>
    </row>
    <row r="5910" spans="1:8" s="17" customFormat="1" ht="19.5" hidden="1" customHeight="1" outlineLevel="1" x14ac:dyDescent="0.25">
      <c r="A5910" s="66">
        <v>663</v>
      </c>
      <c r="B5910" s="8" t="s">
        <v>544</v>
      </c>
      <c r="C5910" s="28" t="s">
        <v>2712</v>
      </c>
      <c r="D5910" s="29">
        <v>2021</v>
      </c>
      <c r="E5910" s="20"/>
      <c r="F5910" s="8">
        <v>1</v>
      </c>
      <c r="G5910" s="8">
        <v>15</v>
      </c>
      <c r="H5910" s="8">
        <v>35.899679999999996</v>
      </c>
    </row>
    <row r="5911" spans="1:8" s="17" customFormat="1" ht="19.5" hidden="1" customHeight="1" outlineLevel="1" x14ac:dyDescent="0.25">
      <c r="A5911" s="67">
        <v>9766</v>
      </c>
      <c r="B5911" s="8" t="s">
        <v>544</v>
      </c>
      <c r="C5911" s="28" t="s">
        <v>2609</v>
      </c>
      <c r="D5911" s="29">
        <v>2021</v>
      </c>
      <c r="E5911" s="20"/>
      <c r="F5911" s="8">
        <v>1</v>
      </c>
      <c r="G5911" s="8">
        <v>15</v>
      </c>
      <c r="H5911" s="8">
        <v>23.669429999999998</v>
      </c>
    </row>
    <row r="5912" spans="1:8" s="17" customFormat="1" ht="19.5" hidden="1" customHeight="1" outlineLevel="1" x14ac:dyDescent="0.25">
      <c r="A5912" s="66">
        <v>2373</v>
      </c>
      <c r="B5912" s="8" t="s">
        <v>544</v>
      </c>
      <c r="C5912" s="28" t="s">
        <v>3945</v>
      </c>
      <c r="D5912" s="29">
        <v>2021</v>
      </c>
      <c r="E5912" s="20"/>
      <c r="F5912" s="8">
        <v>2</v>
      </c>
      <c r="G5912" s="8">
        <v>15</v>
      </c>
      <c r="H5912" s="8">
        <v>81.826570000000004</v>
      </c>
    </row>
    <row r="5913" spans="1:8" s="17" customFormat="1" ht="19.5" hidden="1" customHeight="1" outlineLevel="1" x14ac:dyDescent="0.25">
      <c r="A5913" s="66">
        <v>1839</v>
      </c>
      <c r="B5913" s="8" t="s">
        <v>544</v>
      </c>
      <c r="C5913" s="28" t="s">
        <v>3946</v>
      </c>
      <c r="D5913" s="29">
        <v>2021</v>
      </c>
      <c r="E5913" s="20"/>
      <c r="F5913" s="8">
        <v>1</v>
      </c>
      <c r="G5913" s="8">
        <v>10</v>
      </c>
      <c r="H5913" s="8">
        <v>27.366409999999998</v>
      </c>
    </row>
    <row r="5914" spans="1:8" s="17" customFormat="1" ht="19.5" hidden="1" customHeight="1" outlineLevel="1" x14ac:dyDescent="0.25">
      <c r="A5914" s="66">
        <v>1868</v>
      </c>
      <c r="B5914" s="8" t="s">
        <v>544</v>
      </c>
      <c r="C5914" s="28" t="s">
        <v>3947</v>
      </c>
      <c r="D5914" s="29">
        <v>2021</v>
      </c>
      <c r="E5914" s="20"/>
      <c r="F5914" s="8">
        <v>1</v>
      </c>
      <c r="G5914" s="8">
        <v>15</v>
      </c>
      <c r="H5914" s="8">
        <v>44.982520000000001</v>
      </c>
    </row>
    <row r="5915" spans="1:8" s="17" customFormat="1" ht="19.5" hidden="1" customHeight="1" outlineLevel="1" x14ac:dyDescent="0.25">
      <c r="A5915" s="66">
        <v>1887</v>
      </c>
      <c r="B5915" s="8" t="s">
        <v>544</v>
      </c>
      <c r="C5915" s="28" t="s">
        <v>3948</v>
      </c>
      <c r="D5915" s="29">
        <v>2021</v>
      </c>
      <c r="E5915" s="20"/>
      <c r="F5915" s="8">
        <v>1</v>
      </c>
      <c r="G5915" s="8">
        <v>15</v>
      </c>
      <c r="H5915" s="8">
        <v>38.619509999999998</v>
      </c>
    </row>
    <row r="5916" spans="1:8" s="17" customFormat="1" ht="19.5" hidden="1" customHeight="1" outlineLevel="1" x14ac:dyDescent="0.25">
      <c r="A5916" s="66">
        <v>1888</v>
      </c>
      <c r="B5916" s="8" t="s">
        <v>544</v>
      </c>
      <c r="C5916" s="28" t="s">
        <v>3949</v>
      </c>
      <c r="D5916" s="29">
        <v>2021</v>
      </c>
      <c r="E5916" s="20"/>
      <c r="F5916" s="8">
        <v>1</v>
      </c>
      <c r="G5916" s="8">
        <v>15</v>
      </c>
      <c r="H5916" s="8">
        <v>45.284500000000001</v>
      </c>
    </row>
    <row r="5917" spans="1:8" s="17" customFormat="1" ht="19.5" hidden="1" customHeight="1" outlineLevel="1" x14ac:dyDescent="0.25">
      <c r="A5917" s="66">
        <v>1921</v>
      </c>
      <c r="B5917" s="8" t="s">
        <v>544</v>
      </c>
      <c r="C5917" s="28" t="s">
        <v>3950</v>
      </c>
      <c r="D5917" s="29">
        <v>2021</v>
      </c>
      <c r="E5917" s="20"/>
      <c r="F5917" s="8">
        <v>1</v>
      </c>
      <c r="G5917" s="8">
        <v>15</v>
      </c>
      <c r="H5917" s="8">
        <v>37.362160000000003</v>
      </c>
    </row>
    <row r="5918" spans="1:8" s="17" customFormat="1" ht="19.5" hidden="1" customHeight="1" outlineLevel="1" x14ac:dyDescent="0.25">
      <c r="A5918" s="66">
        <v>1341</v>
      </c>
      <c r="B5918" s="8" t="s">
        <v>544</v>
      </c>
      <c r="C5918" s="28" t="s">
        <v>2610</v>
      </c>
      <c r="D5918" s="29">
        <v>2021</v>
      </c>
      <c r="E5918" s="20"/>
      <c r="F5918" s="8">
        <v>2</v>
      </c>
      <c r="G5918" s="8">
        <v>29</v>
      </c>
      <c r="H5918" s="8">
        <v>51.179389999999998</v>
      </c>
    </row>
    <row r="5919" spans="1:8" s="17" customFormat="1" ht="19.5" hidden="1" customHeight="1" outlineLevel="1" x14ac:dyDescent="0.25">
      <c r="A5919" s="66">
        <v>1798</v>
      </c>
      <c r="B5919" s="8" t="s">
        <v>544</v>
      </c>
      <c r="C5919" s="28" t="s">
        <v>3951</v>
      </c>
      <c r="D5919" s="29">
        <v>2021</v>
      </c>
      <c r="E5919" s="20"/>
      <c r="F5919" s="8">
        <v>1</v>
      </c>
      <c r="G5919" s="8">
        <v>15</v>
      </c>
      <c r="H5919" s="8">
        <v>44.308010000000003</v>
      </c>
    </row>
    <row r="5920" spans="1:8" s="17" customFormat="1" ht="19.5" hidden="1" customHeight="1" outlineLevel="1" x14ac:dyDescent="0.25">
      <c r="A5920" s="66">
        <v>1809</v>
      </c>
      <c r="B5920" s="8" t="s">
        <v>544</v>
      </c>
      <c r="C5920" s="28" t="s">
        <v>3952</v>
      </c>
      <c r="D5920" s="29">
        <v>2021</v>
      </c>
      <c r="E5920" s="20"/>
      <c r="F5920" s="8">
        <v>1</v>
      </c>
      <c r="G5920" s="8">
        <v>15</v>
      </c>
      <c r="H5920" s="8">
        <v>35.217179999999999</v>
      </c>
    </row>
    <row r="5921" spans="1:8" s="17" customFormat="1" ht="19.5" hidden="1" customHeight="1" outlineLevel="1" x14ac:dyDescent="0.25">
      <c r="A5921" s="66">
        <v>1820</v>
      </c>
      <c r="B5921" s="8" t="s">
        <v>544</v>
      </c>
      <c r="C5921" s="28" t="s">
        <v>3953</v>
      </c>
      <c r="D5921" s="29">
        <v>2021</v>
      </c>
      <c r="E5921" s="20"/>
      <c r="F5921" s="8">
        <v>1</v>
      </c>
      <c r="G5921" s="8">
        <v>15</v>
      </c>
      <c r="H5921" s="8">
        <v>39.086100000000002</v>
      </c>
    </row>
    <row r="5922" spans="1:8" s="17" customFormat="1" ht="19.5" hidden="1" customHeight="1" outlineLevel="1" x14ac:dyDescent="0.25">
      <c r="A5922" s="66">
        <v>1833</v>
      </c>
      <c r="B5922" s="8" t="s">
        <v>544</v>
      </c>
      <c r="C5922" s="28" t="s">
        <v>3954</v>
      </c>
      <c r="D5922" s="29">
        <v>2021</v>
      </c>
      <c r="E5922" s="20"/>
      <c r="F5922" s="8">
        <v>1</v>
      </c>
      <c r="G5922" s="8">
        <v>15</v>
      </c>
      <c r="H5922" s="8">
        <v>42.036250000000003</v>
      </c>
    </row>
    <row r="5923" spans="1:8" s="17" customFormat="1" ht="19.5" hidden="1" customHeight="1" outlineLevel="1" x14ac:dyDescent="0.25">
      <c r="A5923" s="66">
        <v>1837</v>
      </c>
      <c r="B5923" s="8" t="s">
        <v>544</v>
      </c>
      <c r="C5923" s="28" t="s">
        <v>3955</v>
      </c>
      <c r="D5923" s="29">
        <v>2021</v>
      </c>
      <c r="E5923" s="20"/>
      <c r="F5923" s="8">
        <v>1</v>
      </c>
      <c r="G5923" s="8">
        <v>15</v>
      </c>
      <c r="H5923" s="8">
        <v>36.693980000000003</v>
      </c>
    </row>
    <row r="5924" spans="1:8" s="17" customFormat="1" ht="19.5" hidden="1" customHeight="1" outlineLevel="1" x14ac:dyDescent="0.25">
      <c r="A5924" s="66">
        <v>1866</v>
      </c>
      <c r="B5924" s="8" t="s">
        <v>544</v>
      </c>
      <c r="C5924" s="28" t="s">
        <v>3956</v>
      </c>
      <c r="D5924" s="29">
        <v>2021</v>
      </c>
      <c r="E5924" s="20"/>
      <c r="F5924" s="8">
        <v>1</v>
      </c>
      <c r="G5924" s="8">
        <v>15</v>
      </c>
      <c r="H5924" s="8">
        <v>39.158639999999998</v>
      </c>
    </row>
    <row r="5925" spans="1:8" s="17" customFormat="1" ht="19.5" hidden="1" customHeight="1" outlineLevel="1" x14ac:dyDescent="0.25">
      <c r="A5925" s="67">
        <v>10005</v>
      </c>
      <c r="B5925" s="8" t="s">
        <v>544</v>
      </c>
      <c r="C5925" s="28" t="s">
        <v>3957</v>
      </c>
      <c r="D5925" s="29">
        <v>2021</v>
      </c>
      <c r="E5925" s="20"/>
      <c r="F5925" s="8">
        <v>1</v>
      </c>
      <c r="G5925" s="8">
        <v>10</v>
      </c>
      <c r="H5925" s="8">
        <v>29.915099999999999</v>
      </c>
    </row>
    <row r="5926" spans="1:8" s="17" customFormat="1" ht="19.5" hidden="1" customHeight="1" outlineLevel="1" x14ac:dyDescent="0.25">
      <c r="A5926" s="66">
        <v>1870</v>
      </c>
      <c r="B5926" s="8" t="s">
        <v>544</v>
      </c>
      <c r="C5926" s="28" t="s">
        <v>3958</v>
      </c>
      <c r="D5926" s="29">
        <v>2021</v>
      </c>
      <c r="E5926" s="20"/>
      <c r="F5926" s="8">
        <v>1</v>
      </c>
      <c r="G5926" s="8">
        <v>15</v>
      </c>
      <c r="H5926" s="8">
        <v>43.387810000000002</v>
      </c>
    </row>
    <row r="5927" spans="1:8" s="17" customFormat="1" ht="19.5" hidden="1" customHeight="1" outlineLevel="1" x14ac:dyDescent="0.25">
      <c r="A5927" s="66">
        <v>1874</v>
      </c>
      <c r="B5927" s="8" t="s">
        <v>544</v>
      </c>
      <c r="C5927" s="28" t="s">
        <v>3959</v>
      </c>
      <c r="D5927" s="29">
        <v>2021</v>
      </c>
      <c r="E5927" s="20"/>
      <c r="F5927" s="8">
        <v>1</v>
      </c>
      <c r="G5927" s="8">
        <v>15</v>
      </c>
      <c r="H5927" s="8">
        <v>37.959159999999997</v>
      </c>
    </row>
    <row r="5928" spans="1:8" s="17" customFormat="1" ht="19.5" hidden="1" customHeight="1" outlineLevel="1" x14ac:dyDescent="0.25">
      <c r="A5928" s="66">
        <v>1885</v>
      </c>
      <c r="B5928" s="8" t="s">
        <v>544</v>
      </c>
      <c r="C5928" s="28" t="s">
        <v>3960</v>
      </c>
      <c r="D5928" s="29">
        <v>2021</v>
      </c>
      <c r="E5928" s="20"/>
      <c r="F5928" s="8">
        <v>1</v>
      </c>
      <c r="G5928" s="8">
        <v>15</v>
      </c>
      <c r="H5928" s="8">
        <v>47.65061</v>
      </c>
    </row>
    <row r="5929" spans="1:8" s="17" customFormat="1" ht="19.5" hidden="1" customHeight="1" outlineLevel="1" x14ac:dyDescent="0.25">
      <c r="A5929" s="66">
        <v>1932</v>
      </c>
      <c r="B5929" s="8" t="s">
        <v>544</v>
      </c>
      <c r="C5929" s="28" t="s">
        <v>3961</v>
      </c>
      <c r="D5929" s="29">
        <v>2021</v>
      </c>
      <c r="E5929" s="20"/>
      <c r="F5929" s="8">
        <v>1</v>
      </c>
      <c r="G5929" s="8">
        <v>15</v>
      </c>
      <c r="H5929" s="8">
        <v>37.448909999999998</v>
      </c>
    </row>
    <row r="5930" spans="1:8" s="17" customFormat="1" ht="19.5" hidden="1" customHeight="1" outlineLevel="1" x14ac:dyDescent="0.25">
      <c r="A5930" s="67">
        <v>10319</v>
      </c>
      <c r="B5930" s="8" t="s">
        <v>544</v>
      </c>
      <c r="C5930" s="28" t="s">
        <v>3962</v>
      </c>
      <c r="D5930" s="29">
        <v>2021</v>
      </c>
      <c r="E5930" s="20"/>
      <c r="F5930" s="8">
        <v>1</v>
      </c>
      <c r="G5930" s="8">
        <v>15</v>
      </c>
      <c r="H5930" s="8">
        <v>42.189540000000001</v>
      </c>
    </row>
    <row r="5931" spans="1:8" s="17" customFormat="1" ht="19.5" hidden="1" customHeight="1" outlineLevel="1" x14ac:dyDescent="0.25">
      <c r="A5931" s="67">
        <v>9873</v>
      </c>
      <c r="B5931" s="8" t="s">
        <v>544</v>
      </c>
      <c r="C5931" s="28" t="s">
        <v>2612</v>
      </c>
      <c r="D5931" s="29">
        <v>2021</v>
      </c>
      <c r="E5931" s="20"/>
      <c r="F5931" s="8">
        <v>1</v>
      </c>
      <c r="G5931" s="8">
        <v>10</v>
      </c>
      <c r="H5931" s="8">
        <v>31.405729999999998</v>
      </c>
    </row>
    <row r="5932" spans="1:8" s="17" customFormat="1" ht="19.5" hidden="1" customHeight="1" outlineLevel="1" x14ac:dyDescent="0.25">
      <c r="A5932" s="67">
        <v>9812</v>
      </c>
      <c r="B5932" s="8" t="s">
        <v>544</v>
      </c>
      <c r="C5932" s="28" t="s">
        <v>2807</v>
      </c>
      <c r="D5932" s="29">
        <v>2021</v>
      </c>
      <c r="E5932" s="20"/>
      <c r="F5932" s="8">
        <v>1</v>
      </c>
      <c r="G5932" s="8">
        <v>15</v>
      </c>
      <c r="H5932" s="8">
        <v>141.60095000000001</v>
      </c>
    </row>
    <row r="5933" spans="1:8" s="17" customFormat="1" ht="19.5" hidden="1" customHeight="1" outlineLevel="1" x14ac:dyDescent="0.25">
      <c r="A5933" s="67">
        <v>9616</v>
      </c>
      <c r="B5933" s="8" t="s">
        <v>544</v>
      </c>
      <c r="C5933" s="28" t="s">
        <v>2714</v>
      </c>
      <c r="D5933" s="29">
        <v>2021</v>
      </c>
      <c r="E5933" s="20"/>
      <c r="F5933" s="8">
        <v>1</v>
      </c>
      <c r="G5933" s="8">
        <v>150</v>
      </c>
      <c r="H5933" s="8">
        <v>20.370419999999999</v>
      </c>
    </row>
    <row r="5934" spans="1:8" s="17" customFormat="1" ht="19.5" hidden="1" customHeight="1" outlineLevel="1" x14ac:dyDescent="0.25">
      <c r="A5934" s="66">
        <v>1775</v>
      </c>
      <c r="B5934" s="8" t="s">
        <v>544</v>
      </c>
      <c r="C5934" s="28" t="s">
        <v>3963</v>
      </c>
      <c r="D5934" s="29">
        <v>2021</v>
      </c>
      <c r="E5934" s="20"/>
      <c r="F5934" s="8">
        <v>1</v>
      </c>
      <c r="G5934" s="8">
        <v>15</v>
      </c>
      <c r="H5934" s="8">
        <v>43.968699999999998</v>
      </c>
    </row>
    <row r="5935" spans="1:8" s="17" customFormat="1" ht="19.5" hidden="1" customHeight="1" outlineLevel="1" x14ac:dyDescent="0.25">
      <c r="A5935" s="67">
        <v>9446</v>
      </c>
      <c r="B5935" s="8" t="s">
        <v>544</v>
      </c>
      <c r="C5935" s="28" t="s">
        <v>2715</v>
      </c>
      <c r="D5935" s="29">
        <v>2021</v>
      </c>
      <c r="E5935" s="20"/>
      <c r="F5935" s="8">
        <v>1</v>
      </c>
      <c r="G5935" s="8">
        <v>150</v>
      </c>
      <c r="H5935" s="8">
        <v>22.662559999999999</v>
      </c>
    </row>
    <row r="5936" spans="1:8" s="17" customFormat="1" ht="19.5" hidden="1" customHeight="1" outlineLevel="1" x14ac:dyDescent="0.25">
      <c r="A5936" s="67">
        <v>10312</v>
      </c>
      <c r="B5936" s="8" t="s">
        <v>544</v>
      </c>
      <c r="C5936" s="28" t="s">
        <v>3964</v>
      </c>
      <c r="D5936" s="29">
        <v>2021</v>
      </c>
      <c r="E5936" s="20"/>
      <c r="F5936" s="8">
        <v>3</v>
      </c>
      <c r="G5936" s="8">
        <v>5</v>
      </c>
      <c r="H5936" s="8">
        <v>95.581050000000005</v>
      </c>
    </row>
    <row r="5937" spans="1:8" s="17" customFormat="1" ht="19.5" hidden="1" customHeight="1" outlineLevel="1" x14ac:dyDescent="0.25">
      <c r="A5937" s="66">
        <v>2305</v>
      </c>
      <c r="B5937" s="8" t="s">
        <v>544</v>
      </c>
      <c r="C5937" s="28" t="s">
        <v>3965</v>
      </c>
      <c r="D5937" s="29">
        <v>2021</v>
      </c>
      <c r="E5937" s="20"/>
      <c r="F5937" s="8">
        <v>3</v>
      </c>
      <c r="G5937" s="8">
        <v>15</v>
      </c>
      <c r="H5937" s="8">
        <v>95.540430000000001</v>
      </c>
    </row>
    <row r="5938" spans="1:8" s="17" customFormat="1" ht="19.5" hidden="1" customHeight="1" outlineLevel="1" x14ac:dyDescent="0.25">
      <c r="A5938" s="66">
        <v>2311</v>
      </c>
      <c r="B5938" s="8" t="s">
        <v>544</v>
      </c>
      <c r="C5938" s="28" t="s">
        <v>3966</v>
      </c>
      <c r="D5938" s="29">
        <v>2021</v>
      </c>
      <c r="E5938" s="20"/>
      <c r="F5938" s="8">
        <v>2</v>
      </c>
      <c r="G5938" s="8">
        <v>15</v>
      </c>
      <c r="H5938" s="8">
        <v>63.374809999999997</v>
      </c>
    </row>
    <row r="5939" spans="1:8" s="17" customFormat="1" ht="19.5" hidden="1" customHeight="1" outlineLevel="1" x14ac:dyDescent="0.25">
      <c r="A5939" s="67">
        <v>10014</v>
      </c>
      <c r="B5939" s="8" t="s">
        <v>544</v>
      </c>
      <c r="C5939" s="28" t="s">
        <v>3967</v>
      </c>
      <c r="D5939" s="29">
        <v>2021</v>
      </c>
      <c r="E5939" s="20"/>
      <c r="F5939" s="8">
        <v>1</v>
      </c>
      <c r="G5939" s="8">
        <v>5.5</v>
      </c>
      <c r="H5939" s="8">
        <v>34.326709999999999</v>
      </c>
    </row>
    <row r="5940" spans="1:8" s="17" customFormat="1" ht="19.5" hidden="1" customHeight="1" outlineLevel="1" x14ac:dyDescent="0.25">
      <c r="A5940" s="66">
        <v>1832</v>
      </c>
      <c r="B5940" s="8" t="s">
        <v>544</v>
      </c>
      <c r="C5940" s="28" t="s">
        <v>3968</v>
      </c>
      <c r="D5940" s="29">
        <v>2021</v>
      </c>
      <c r="E5940" s="20"/>
      <c r="F5940" s="8">
        <v>1</v>
      </c>
      <c r="G5940" s="8">
        <v>15</v>
      </c>
      <c r="H5940" s="8">
        <v>36.588949999999997</v>
      </c>
    </row>
    <row r="5941" spans="1:8" s="17" customFormat="1" ht="19.5" hidden="1" customHeight="1" outlineLevel="1" x14ac:dyDescent="0.25">
      <c r="A5941" s="66">
        <v>1813</v>
      </c>
      <c r="B5941" s="8" t="s">
        <v>544</v>
      </c>
      <c r="C5941" s="28" t="s">
        <v>3969</v>
      </c>
      <c r="D5941" s="29">
        <v>2021</v>
      </c>
      <c r="E5941" s="20"/>
      <c r="F5941" s="8">
        <v>1</v>
      </c>
      <c r="G5941" s="8">
        <v>15</v>
      </c>
      <c r="H5941" s="8">
        <v>42.258719999999997</v>
      </c>
    </row>
    <row r="5942" spans="1:8" s="17" customFormat="1" ht="19.5" hidden="1" customHeight="1" outlineLevel="1" x14ac:dyDescent="0.25">
      <c r="A5942" s="67">
        <v>9986</v>
      </c>
      <c r="B5942" s="8" t="s">
        <v>544</v>
      </c>
      <c r="C5942" s="28" t="s">
        <v>3970</v>
      </c>
      <c r="D5942" s="29">
        <v>2021</v>
      </c>
      <c r="E5942" s="20"/>
      <c r="F5942" s="8">
        <v>1</v>
      </c>
      <c r="G5942" s="8">
        <v>15</v>
      </c>
      <c r="H5942" s="8">
        <v>41.429299999999998</v>
      </c>
    </row>
    <row r="5943" spans="1:8" s="17" customFormat="1" ht="19.5" hidden="1" customHeight="1" outlineLevel="1" x14ac:dyDescent="0.25">
      <c r="A5943" s="67">
        <v>9990</v>
      </c>
      <c r="B5943" s="8" t="s">
        <v>544</v>
      </c>
      <c r="C5943" s="28" t="s">
        <v>3971</v>
      </c>
      <c r="D5943" s="29">
        <v>2021</v>
      </c>
      <c r="E5943" s="20"/>
      <c r="F5943" s="8">
        <v>1</v>
      </c>
      <c r="G5943" s="8">
        <v>15</v>
      </c>
      <c r="H5943" s="8">
        <v>31.762111999999998</v>
      </c>
    </row>
    <row r="5944" spans="1:8" s="17" customFormat="1" ht="19.5" hidden="1" customHeight="1" outlineLevel="1" x14ac:dyDescent="0.25">
      <c r="A5944" s="66">
        <v>1799</v>
      </c>
      <c r="B5944" s="8" t="s">
        <v>544</v>
      </c>
      <c r="C5944" s="28" t="s">
        <v>3972</v>
      </c>
      <c r="D5944" s="29">
        <v>2021</v>
      </c>
      <c r="E5944" s="20"/>
      <c r="F5944" s="8">
        <v>1</v>
      </c>
      <c r="G5944" s="8">
        <v>8</v>
      </c>
      <c r="H5944" s="8">
        <v>43.07255</v>
      </c>
    </row>
    <row r="5945" spans="1:8" s="17" customFormat="1" ht="19.5" hidden="1" customHeight="1" outlineLevel="1" x14ac:dyDescent="0.25">
      <c r="A5945" s="67">
        <v>9985</v>
      </c>
      <c r="B5945" s="8" t="s">
        <v>544</v>
      </c>
      <c r="C5945" s="28" t="s">
        <v>3973</v>
      </c>
      <c r="D5945" s="29">
        <v>2021</v>
      </c>
      <c r="E5945" s="20"/>
      <c r="F5945" s="8">
        <v>1</v>
      </c>
      <c r="G5945" s="8">
        <v>15</v>
      </c>
      <c r="H5945" s="8">
        <v>39.850029999999997</v>
      </c>
    </row>
    <row r="5946" spans="1:8" s="17" customFormat="1" ht="19.5" hidden="1" customHeight="1" outlineLevel="1" x14ac:dyDescent="0.25">
      <c r="A5946" s="66">
        <v>1914</v>
      </c>
      <c r="B5946" s="8" t="s">
        <v>544</v>
      </c>
      <c r="C5946" s="28" t="s">
        <v>3974</v>
      </c>
      <c r="D5946" s="29">
        <v>2021</v>
      </c>
      <c r="E5946" s="20"/>
      <c r="F5946" s="8">
        <v>1</v>
      </c>
      <c r="G5946" s="8">
        <v>15</v>
      </c>
      <c r="H5946" s="8">
        <v>35.200229999999998</v>
      </c>
    </row>
    <row r="5947" spans="1:8" s="17" customFormat="1" ht="19.5" hidden="1" customHeight="1" outlineLevel="1" x14ac:dyDescent="0.25">
      <c r="A5947" s="67">
        <v>10021</v>
      </c>
      <c r="B5947" s="8" t="s">
        <v>544</v>
      </c>
      <c r="C5947" s="28" t="s">
        <v>3975</v>
      </c>
      <c r="D5947" s="29">
        <v>2021</v>
      </c>
      <c r="E5947" s="20"/>
      <c r="F5947" s="8">
        <v>1</v>
      </c>
      <c r="G5947" s="8">
        <v>15</v>
      </c>
      <c r="H5947" s="8">
        <v>35.490940000000002</v>
      </c>
    </row>
    <row r="5948" spans="1:8" s="17" customFormat="1" ht="19.5" hidden="1" customHeight="1" outlineLevel="1" x14ac:dyDescent="0.25">
      <c r="A5948" s="67">
        <v>9491</v>
      </c>
      <c r="B5948" s="8" t="s">
        <v>544</v>
      </c>
      <c r="C5948" s="28" t="s">
        <v>2615</v>
      </c>
      <c r="D5948" s="29">
        <v>2021</v>
      </c>
      <c r="E5948" s="20"/>
      <c r="F5948" s="8">
        <v>1</v>
      </c>
      <c r="G5948" s="8">
        <v>10</v>
      </c>
      <c r="H5948" s="8">
        <v>82.671589999999995</v>
      </c>
    </row>
    <row r="5949" spans="1:8" s="17" customFormat="1" ht="19.5" hidden="1" customHeight="1" outlineLevel="1" x14ac:dyDescent="0.25">
      <c r="A5949" s="66">
        <v>722</v>
      </c>
      <c r="B5949" s="8" t="s">
        <v>544</v>
      </c>
      <c r="C5949" s="28" t="s">
        <v>2616</v>
      </c>
      <c r="D5949" s="29">
        <v>2021</v>
      </c>
      <c r="E5949" s="20"/>
      <c r="F5949" s="8">
        <v>1</v>
      </c>
      <c r="G5949" s="8">
        <v>15</v>
      </c>
      <c r="H5949" s="8">
        <v>35.550350000000002</v>
      </c>
    </row>
    <row r="5950" spans="1:8" s="17" customFormat="1" ht="19.5" hidden="1" customHeight="1" outlineLevel="1" x14ac:dyDescent="0.25">
      <c r="A5950" s="67">
        <v>9269</v>
      </c>
      <c r="B5950" s="8" t="s">
        <v>544</v>
      </c>
      <c r="C5950" s="28" t="s">
        <v>2617</v>
      </c>
      <c r="D5950" s="29">
        <v>2021</v>
      </c>
      <c r="E5950" s="20"/>
      <c r="F5950" s="8">
        <v>1</v>
      </c>
      <c r="G5950" s="8">
        <v>15</v>
      </c>
      <c r="H5950" s="8">
        <v>34.822130000000001</v>
      </c>
    </row>
    <row r="5951" spans="1:8" s="17" customFormat="1" ht="19.5" hidden="1" customHeight="1" outlineLevel="1" x14ac:dyDescent="0.25">
      <c r="A5951" s="67">
        <v>9768</v>
      </c>
      <c r="B5951" s="8" t="s">
        <v>544</v>
      </c>
      <c r="C5951" s="28" t="s">
        <v>2808</v>
      </c>
      <c r="D5951" s="29">
        <v>2021</v>
      </c>
      <c r="E5951" s="20"/>
      <c r="F5951" s="8">
        <v>1</v>
      </c>
      <c r="G5951" s="8">
        <v>98</v>
      </c>
      <c r="H5951" s="8">
        <v>35.262630000000001</v>
      </c>
    </row>
    <row r="5952" spans="1:8" s="17" customFormat="1" ht="19.5" hidden="1" customHeight="1" outlineLevel="1" x14ac:dyDescent="0.25">
      <c r="A5952" s="66">
        <v>1592</v>
      </c>
      <c r="B5952" s="8" t="s">
        <v>544</v>
      </c>
      <c r="C5952" s="28" t="s">
        <v>3976</v>
      </c>
      <c r="D5952" s="29">
        <v>2021</v>
      </c>
      <c r="E5952" s="20"/>
      <c r="F5952" s="8">
        <v>1</v>
      </c>
      <c r="G5952" s="8">
        <v>15</v>
      </c>
      <c r="H5952" s="8">
        <v>42.335329999999999</v>
      </c>
    </row>
    <row r="5953" spans="1:8" s="17" customFormat="1" ht="19.5" hidden="1" customHeight="1" outlineLevel="1" x14ac:dyDescent="0.25">
      <c r="A5953" s="66">
        <v>2256</v>
      </c>
      <c r="B5953" s="8" t="s">
        <v>544</v>
      </c>
      <c r="C5953" s="28" t="s">
        <v>3977</v>
      </c>
      <c r="D5953" s="29">
        <v>2021</v>
      </c>
      <c r="E5953" s="20"/>
      <c r="F5953" s="8">
        <v>3</v>
      </c>
      <c r="G5953" s="8">
        <v>15</v>
      </c>
      <c r="H5953" s="8">
        <v>129.29483999999999</v>
      </c>
    </row>
    <row r="5954" spans="1:8" s="17" customFormat="1" ht="19.5" hidden="1" customHeight="1" outlineLevel="1" x14ac:dyDescent="0.25">
      <c r="A5954" s="66">
        <v>1879</v>
      </c>
      <c r="B5954" s="8" t="s">
        <v>544</v>
      </c>
      <c r="C5954" s="28" t="s">
        <v>3978</v>
      </c>
      <c r="D5954" s="29">
        <v>2021</v>
      </c>
      <c r="E5954" s="20"/>
      <c r="F5954" s="8">
        <v>1</v>
      </c>
      <c r="G5954" s="8">
        <v>15</v>
      </c>
      <c r="H5954" s="8">
        <v>44.3949</v>
      </c>
    </row>
    <row r="5955" spans="1:8" s="17" customFormat="1" ht="19.5" hidden="1" customHeight="1" outlineLevel="1" x14ac:dyDescent="0.25">
      <c r="A5955" s="67">
        <v>9755</v>
      </c>
      <c r="B5955" s="8" t="s">
        <v>544</v>
      </c>
      <c r="C5955" s="28" t="s">
        <v>2620</v>
      </c>
      <c r="D5955" s="29">
        <v>2021</v>
      </c>
      <c r="E5955" s="20"/>
      <c r="F5955" s="8">
        <v>1</v>
      </c>
      <c r="G5955" s="8">
        <v>15</v>
      </c>
      <c r="H5955" s="8">
        <v>31.244689999999999</v>
      </c>
    </row>
    <row r="5956" spans="1:8" s="17" customFormat="1" ht="19.5" hidden="1" customHeight="1" outlineLevel="1" x14ac:dyDescent="0.25">
      <c r="A5956" s="66">
        <v>1922</v>
      </c>
      <c r="B5956" s="8" t="s">
        <v>544</v>
      </c>
      <c r="C5956" s="28" t="s">
        <v>3979</v>
      </c>
      <c r="D5956" s="29">
        <v>2021</v>
      </c>
      <c r="E5956" s="20"/>
      <c r="F5956" s="8">
        <v>1</v>
      </c>
      <c r="G5956" s="8">
        <v>15</v>
      </c>
      <c r="H5956" s="8">
        <v>41.561950000000003</v>
      </c>
    </row>
    <row r="5957" spans="1:8" s="17" customFormat="1" ht="19.5" hidden="1" customHeight="1" outlineLevel="1" x14ac:dyDescent="0.25">
      <c r="A5957" s="66">
        <v>1884</v>
      </c>
      <c r="B5957" s="8" t="s">
        <v>544</v>
      </c>
      <c r="C5957" s="28" t="s">
        <v>3980</v>
      </c>
      <c r="D5957" s="29">
        <v>2021</v>
      </c>
      <c r="E5957" s="20"/>
      <c r="F5957" s="8">
        <v>1</v>
      </c>
      <c r="G5957" s="8">
        <v>15</v>
      </c>
      <c r="H5957" s="8">
        <v>57.458660000000002</v>
      </c>
    </row>
    <row r="5958" spans="1:8" s="17" customFormat="1" ht="19.5" hidden="1" customHeight="1" outlineLevel="1" x14ac:dyDescent="0.25">
      <c r="A5958" s="66">
        <v>1903</v>
      </c>
      <c r="B5958" s="8" t="s">
        <v>544</v>
      </c>
      <c r="C5958" s="28" t="s">
        <v>3981</v>
      </c>
      <c r="D5958" s="29">
        <v>2021</v>
      </c>
      <c r="E5958" s="20"/>
      <c r="F5958" s="8">
        <v>1</v>
      </c>
      <c r="G5958" s="8">
        <v>15</v>
      </c>
      <c r="H5958" s="8">
        <v>39.756430000000002</v>
      </c>
    </row>
    <row r="5959" spans="1:8" s="17" customFormat="1" ht="19.5" hidden="1" customHeight="1" outlineLevel="1" x14ac:dyDescent="0.25">
      <c r="A5959" s="66">
        <v>1917</v>
      </c>
      <c r="B5959" s="8" t="s">
        <v>544</v>
      </c>
      <c r="C5959" s="28" t="s">
        <v>3982</v>
      </c>
      <c r="D5959" s="29">
        <v>2021</v>
      </c>
      <c r="E5959" s="20"/>
      <c r="F5959" s="8">
        <v>1</v>
      </c>
      <c r="G5959" s="8">
        <v>15</v>
      </c>
      <c r="H5959" s="8">
        <v>40.103499999999997</v>
      </c>
    </row>
    <row r="5960" spans="1:8" s="17" customFormat="1" ht="19.5" hidden="1" customHeight="1" outlineLevel="1" x14ac:dyDescent="0.25">
      <c r="A5960" s="66">
        <v>1803</v>
      </c>
      <c r="B5960" s="8" t="s">
        <v>544</v>
      </c>
      <c r="C5960" s="28" t="s">
        <v>3983</v>
      </c>
      <c r="D5960" s="29">
        <v>2021</v>
      </c>
      <c r="E5960" s="20"/>
      <c r="F5960" s="8">
        <v>1</v>
      </c>
      <c r="G5960" s="8">
        <v>15</v>
      </c>
      <c r="H5960" s="8">
        <v>50.799250000000001</v>
      </c>
    </row>
    <row r="5961" spans="1:8" s="17" customFormat="1" ht="19.5" hidden="1" customHeight="1" outlineLevel="1" x14ac:dyDescent="0.25">
      <c r="A5961" s="66">
        <v>1822</v>
      </c>
      <c r="B5961" s="8" t="s">
        <v>544</v>
      </c>
      <c r="C5961" s="28" t="s">
        <v>3984</v>
      </c>
      <c r="D5961" s="29">
        <v>2021</v>
      </c>
      <c r="E5961" s="20"/>
      <c r="F5961" s="8">
        <v>1</v>
      </c>
      <c r="G5961" s="8">
        <v>15</v>
      </c>
      <c r="H5961" s="8">
        <v>46.711030000000001</v>
      </c>
    </row>
    <row r="5962" spans="1:8" s="17" customFormat="1" ht="19.5" hidden="1" customHeight="1" outlineLevel="1" x14ac:dyDescent="0.25">
      <c r="A5962" s="66">
        <v>1831</v>
      </c>
      <c r="B5962" s="8" t="s">
        <v>544</v>
      </c>
      <c r="C5962" s="28" t="s">
        <v>3985</v>
      </c>
      <c r="D5962" s="29">
        <v>2021</v>
      </c>
      <c r="E5962" s="20"/>
      <c r="F5962" s="8">
        <v>1</v>
      </c>
      <c r="G5962" s="8">
        <v>15</v>
      </c>
      <c r="H5962" s="8">
        <v>44.521419999999999</v>
      </c>
    </row>
    <row r="5963" spans="1:8" s="17" customFormat="1" ht="19.5" hidden="1" customHeight="1" outlineLevel="1" x14ac:dyDescent="0.25">
      <c r="A5963" s="20">
        <v>10907</v>
      </c>
      <c r="B5963" s="8" t="s">
        <v>544</v>
      </c>
      <c r="C5963" s="28" t="s">
        <v>3986</v>
      </c>
      <c r="D5963" s="29">
        <v>2021</v>
      </c>
      <c r="E5963" s="20"/>
      <c r="F5963" s="8">
        <v>1</v>
      </c>
      <c r="G5963" s="8">
        <v>15</v>
      </c>
      <c r="H5963" s="8">
        <v>39.395560000000003</v>
      </c>
    </row>
    <row r="5964" spans="1:8" s="17" customFormat="1" ht="19.5" hidden="1" customHeight="1" outlineLevel="1" x14ac:dyDescent="0.25">
      <c r="A5964" s="66">
        <v>1848</v>
      </c>
      <c r="B5964" s="8" t="s">
        <v>544</v>
      </c>
      <c r="C5964" s="28" t="s">
        <v>3987</v>
      </c>
      <c r="D5964" s="29">
        <v>2021</v>
      </c>
      <c r="E5964" s="20"/>
      <c r="F5964" s="8">
        <v>1</v>
      </c>
      <c r="G5964" s="8">
        <v>15</v>
      </c>
      <c r="H5964" s="8">
        <v>42.899500000000003</v>
      </c>
    </row>
    <row r="5965" spans="1:8" s="17" customFormat="1" ht="19.5" hidden="1" customHeight="1" outlineLevel="1" x14ac:dyDescent="0.25">
      <c r="A5965" s="66">
        <v>1882</v>
      </c>
      <c r="B5965" s="8" t="s">
        <v>544</v>
      </c>
      <c r="C5965" s="28" t="s">
        <v>3988</v>
      </c>
      <c r="D5965" s="29">
        <v>2021</v>
      </c>
      <c r="E5965" s="20"/>
      <c r="F5965" s="8">
        <v>1</v>
      </c>
      <c r="G5965" s="8">
        <v>10</v>
      </c>
      <c r="H5965" s="8">
        <v>36.528750000000002</v>
      </c>
    </row>
    <row r="5966" spans="1:8" s="17" customFormat="1" ht="19.5" hidden="1" customHeight="1" outlineLevel="1" x14ac:dyDescent="0.25">
      <c r="A5966" s="66">
        <v>1883</v>
      </c>
      <c r="B5966" s="8" t="s">
        <v>544</v>
      </c>
      <c r="C5966" s="28" t="s">
        <v>3989</v>
      </c>
      <c r="D5966" s="29">
        <v>2021</v>
      </c>
      <c r="E5966" s="20"/>
      <c r="F5966" s="8">
        <v>1</v>
      </c>
      <c r="G5966" s="8">
        <v>15</v>
      </c>
      <c r="H5966" s="8">
        <v>48.844099999999997</v>
      </c>
    </row>
    <row r="5967" spans="1:8" s="17" customFormat="1" ht="19.5" hidden="1" customHeight="1" outlineLevel="1" x14ac:dyDescent="0.25">
      <c r="A5967" s="66">
        <v>1886</v>
      </c>
      <c r="B5967" s="8" t="s">
        <v>544</v>
      </c>
      <c r="C5967" s="28" t="s">
        <v>3990</v>
      </c>
      <c r="D5967" s="29">
        <v>2021</v>
      </c>
      <c r="E5967" s="20"/>
      <c r="F5967" s="8">
        <v>1</v>
      </c>
      <c r="G5967" s="8">
        <v>15</v>
      </c>
      <c r="H5967" s="8">
        <v>46.043489999999998</v>
      </c>
    </row>
    <row r="5968" spans="1:8" s="17" customFormat="1" ht="19.5" hidden="1" customHeight="1" outlineLevel="1" x14ac:dyDescent="0.25">
      <c r="A5968" s="67">
        <v>9756</v>
      </c>
      <c r="B5968" s="8" t="s">
        <v>544</v>
      </c>
      <c r="C5968" s="28" t="s">
        <v>2621</v>
      </c>
      <c r="D5968" s="29">
        <v>2021</v>
      </c>
      <c r="E5968" s="20"/>
      <c r="F5968" s="8">
        <v>1</v>
      </c>
      <c r="G5968" s="8">
        <v>15</v>
      </c>
      <c r="H5968" s="8">
        <v>92.773579999999995</v>
      </c>
    </row>
    <row r="5969" spans="1:8" s="17" customFormat="1" ht="19.5" hidden="1" customHeight="1" outlineLevel="1" x14ac:dyDescent="0.25">
      <c r="A5969" s="67">
        <v>9876</v>
      </c>
      <c r="B5969" s="8" t="s">
        <v>544</v>
      </c>
      <c r="C5969" s="28" t="s">
        <v>2622</v>
      </c>
      <c r="D5969" s="29">
        <v>2021</v>
      </c>
      <c r="E5969" s="20"/>
      <c r="F5969" s="8">
        <v>3</v>
      </c>
      <c r="G5969" s="8">
        <v>15</v>
      </c>
      <c r="H5969" s="8">
        <v>126.19851</v>
      </c>
    </row>
    <row r="5970" spans="1:8" s="17" customFormat="1" ht="19.5" hidden="1" customHeight="1" outlineLevel="1" x14ac:dyDescent="0.25">
      <c r="A5970" s="67">
        <v>9448</v>
      </c>
      <c r="B5970" s="8" t="s">
        <v>544</v>
      </c>
      <c r="C5970" s="28" t="s">
        <v>2624</v>
      </c>
      <c r="D5970" s="29">
        <v>2021</v>
      </c>
      <c r="E5970" s="20"/>
      <c r="F5970" s="8">
        <v>1</v>
      </c>
      <c r="G5970" s="8">
        <v>15</v>
      </c>
      <c r="H5970" s="8">
        <v>115.03149000000001</v>
      </c>
    </row>
    <row r="5971" spans="1:8" s="17" customFormat="1" ht="19.5" hidden="1" customHeight="1" outlineLevel="1" x14ac:dyDescent="0.25">
      <c r="A5971" s="67">
        <v>9861</v>
      </c>
      <c r="B5971" s="8" t="s">
        <v>544</v>
      </c>
      <c r="C5971" s="28" t="s">
        <v>2809</v>
      </c>
      <c r="D5971" s="29">
        <v>2021</v>
      </c>
      <c r="E5971" s="20"/>
      <c r="F5971" s="8">
        <v>1</v>
      </c>
      <c r="G5971" s="8">
        <v>15</v>
      </c>
      <c r="H5971" s="8">
        <v>40.71163</v>
      </c>
    </row>
    <row r="5972" spans="1:8" s="17" customFormat="1" ht="19.5" hidden="1" customHeight="1" outlineLevel="1" x14ac:dyDescent="0.25">
      <c r="A5972" s="67">
        <v>9877</v>
      </c>
      <c r="B5972" s="8" t="s">
        <v>544</v>
      </c>
      <c r="C5972" s="28" t="s">
        <v>2810</v>
      </c>
      <c r="D5972" s="29">
        <v>2021</v>
      </c>
      <c r="E5972" s="20"/>
      <c r="F5972" s="8">
        <v>1</v>
      </c>
      <c r="G5972" s="8">
        <v>15</v>
      </c>
      <c r="H5972" s="8">
        <v>36.875399999999999</v>
      </c>
    </row>
    <row r="5973" spans="1:8" s="17" customFormat="1" ht="19.5" hidden="1" customHeight="1" outlineLevel="1" x14ac:dyDescent="0.25">
      <c r="A5973" s="66">
        <v>1487</v>
      </c>
      <c r="B5973" s="8" t="s">
        <v>544</v>
      </c>
      <c r="C5973" s="28" t="s">
        <v>2625</v>
      </c>
      <c r="D5973" s="29">
        <v>2021</v>
      </c>
      <c r="E5973" s="20"/>
      <c r="F5973" s="8">
        <v>1</v>
      </c>
      <c r="G5973" s="8">
        <v>15</v>
      </c>
      <c r="H5973" s="8">
        <v>63.310920000000003</v>
      </c>
    </row>
    <row r="5974" spans="1:8" s="17" customFormat="1" ht="19.5" hidden="1" customHeight="1" outlineLevel="1" x14ac:dyDescent="0.25">
      <c r="A5974" s="67">
        <v>9836</v>
      </c>
      <c r="B5974" s="8" t="s">
        <v>544</v>
      </c>
      <c r="C5974" s="28" t="s">
        <v>2626</v>
      </c>
      <c r="D5974" s="29">
        <v>2021</v>
      </c>
      <c r="E5974" s="20"/>
      <c r="F5974" s="8">
        <v>2</v>
      </c>
      <c r="G5974" s="8">
        <v>29</v>
      </c>
      <c r="H5974" s="8">
        <v>112.77504</v>
      </c>
    </row>
    <row r="5975" spans="1:8" s="17" customFormat="1" ht="19.5" hidden="1" customHeight="1" outlineLevel="1" x14ac:dyDescent="0.25">
      <c r="A5975" s="66">
        <v>1438</v>
      </c>
      <c r="B5975" s="8" t="s">
        <v>544</v>
      </c>
      <c r="C5975" s="28" t="s">
        <v>3991</v>
      </c>
      <c r="D5975" s="29">
        <v>2021</v>
      </c>
      <c r="E5975" s="20"/>
      <c r="F5975" s="8">
        <v>1</v>
      </c>
      <c r="G5975" s="8">
        <v>7</v>
      </c>
      <c r="H5975" s="8">
        <v>56.159680000000002</v>
      </c>
    </row>
    <row r="5976" spans="1:8" s="17" customFormat="1" ht="19.5" hidden="1" customHeight="1" outlineLevel="1" x14ac:dyDescent="0.25">
      <c r="A5976" s="66">
        <v>963</v>
      </c>
      <c r="B5976" s="8" t="s">
        <v>544</v>
      </c>
      <c r="C5976" s="28" t="s">
        <v>2716</v>
      </c>
      <c r="D5976" s="29">
        <v>2021</v>
      </c>
      <c r="E5976" s="20"/>
      <c r="F5976" s="8">
        <v>1</v>
      </c>
      <c r="G5976" s="8">
        <v>45</v>
      </c>
      <c r="H5976" s="8">
        <v>92.333370000000002</v>
      </c>
    </row>
    <row r="5977" spans="1:8" s="17" customFormat="1" ht="19.5" hidden="1" customHeight="1" outlineLevel="1" x14ac:dyDescent="0.25">
      <c r="A5977" s="67">
        <v>9847</v>
      </c>
      <c r="B5977" s="8" t="s">
        <v>544</v>
      </c>
      <c r="C5977" s="28" t="s">
        <v>2628</v>
      </c>
      <c r="D5977" s="29">
        <v>2021</v>
      </c>
      <c r="E5977" s="20"/>
      <c r="F5977" s="8">
        <v>1</v>
      </c>
      <c r="G5977" s="8">
        <v>15</v>
      </c>
      <c r="H5977" s="8">
        <v>55.822130000000001</v>
      </c>
    </row>
    <row r="5978" spans="1:8" s="17" customFormat="1" ht="19.5" hidden="1" customHeight="1" outlineLevel="1" x14ac:dyDescent="0.25">
      <c r="A5978" s="67">
        <v>9815</v>
      </c>
      <c r="B5978" s="8" t="s">
        <v>544</v>
      </c>
      <c r="C5978" s="28" t="s">
        <v>2629</v>
      </c>
      <c r="D5978" s="29">
        <v>2021</v>
      </c>
      <c r="E5978" s="20"/>
      <c r="F5978" s="8">
        <v>1</v>
      </c>
      <c r="G5978" s="8">
        <v>15</v>
      </c>
      <c r="H5978" s="8">
        <v>38.628250000000001</v>
      </c>
    </row>
    <row r="5979" spans="1:8" s="17" customFormat="1" ht="19.5" hidden="1" customHeight="1" outlineLevel="1" x14ac:dyDescent="0.25">
      <c r="A5979" s="67">
        <v>9918</v>
      </c>
      <c r="B5979" s="8" t="s">
        <v>544</v>
      </c>
      <c r="C5979" s="28" t="s">
        <v>3992</v>
      </c>
      <c r="D5979" s="29">
        <v>2021</v>
      </c>
      <c r="E5979" s="20"/>
      <c r="F5979" s="8">
        <v>1</v>
      </c>
      <c r="G5979" s="8">
        <v>15</v>
      </c>
      <c r="H5979" s="8">
        <v>86.432069999999996</v>
      </c>
    </row>
    <row r="5980" spans="1:8" s="17" customFormat="1" ht="19.5" hidden="1" customHeight="1" outlineLevel="1" x14ac:dyDescent="0.25">
      <c r="A5980" s="67">
        <v>9824</v>
      </c>
      <c r="B5980" s="8" t="s">
        <v>544</v>
      </c>
      <c r="C5980" s="28" t="s">
        <v>2636</v>
      </c>
      <c r="D5980" s="29">
        <v>2021</v>
      </c>
      <c r="E5980" s="20"/>
      <c r="F5980" s="8">
        <v>1</v>
      </c>
      <c r="G5980" s="8">
        <v>15</v>
      </c>
      <c r="H5980" s="8">
        <v>51.034939999999999</v>
      </c>
    </row>
    <row r="5981" spans="1:8" s="17" customFormat="1" ht="34.5" hidden="1" customHeight="1" outlineLevel="1" x14ac:dyDescent="0.25">
      <c r="A5981" s="67">
        <v>9823</v>
      </c>
      <c r="B5981" s="8" t="s">
        <v>544</v>
      </c>
      <c r="C5981" s="28" t="s">
        <v>3993</v>
      </c>
      <c r="D5981" s="29">
        <v>2021</v>
      </c>
      <c r="E5981" s="20"/>
      <c r="F5981" s="8">
        <v>2</v>
      </c>
      <c r="G5981" s="8">
        <v>24</v>
      </c>
      <c r="H5981" s="8">
        <v>42.103470000000002</v>
      </c>
    </row>
    <row r="5982" spans="1:8" s="17" customFormat="1" ht="24.75" hidden="1" customHeight="1" outlineLevel="1" x14ac:dyDescent="0.25">
      <c r="A5982" s="67">
        <v>9955</v>
      </c>
      <c r="B5982" s="8" t="s">
        <v>544</v>
      </c>
      <c r="C5982" s="28" t="s">
        <v>3994</v>
      </c>
      <c r="D5982" s="29">
        <v>2021</v>
      </c>
      <c r="E5982" s="20"/>
      <c r="F5982" s="8">
        <v>1</v>
      </c>
      <c r="G5982" s="8">
        <v>15</v>
      </c>
      <c r="H5982" s="8">
        <v>90.506129999999999</v>
      </c>
    </row>
    <row r="5983" spans="1:8" s="17" customFormat="1" ht="19.5" hidden="1" customHeight="1" outlineLevel="1" x14ac:dyDescent="0.25">
      <c r="A5983" s="67">
        <v>9857</v>
      </c>
      <c r="B5983" s="8" t="s">
        <v>544</v>
      </c>
      <c r="C5983" s="28" t="s">
        <v>2635</v>
      </c>
      <c r="D5983" s="29">
        <v>2021</v>
      </c>
      <c r="E5983" s="20"/>
      <c r="F5983" s="8">
        <v>1</v>
      </c>
      <c r="G5983" s="8">
        <v>15</v>
      </c>
      <c r="H5983" s="8">
        <v>31.599589999999999</v>
      </c>
    </row>
    <row r="5984" spans="1:8" s="17" customFormat="1" ht="19.5" hidden="1" customHeight="1" outlineLevel="1" x14ac:dyDescent="0.25">
      <c r="A5984" s="67">
        <v>10013</v>
      </c>
      <c r="B5984" s="8" t="s">
        <v>544</v>
      </c>
      <c r="C5984" s="28" t="s">
        <v>3995</v>
      </c>
      <c r="D5984" s="29">
        <v>2021</v>
      </c>
      <c r="E5984" s="20"/>
      <c r="F5984" s="8">
        <v>1</v>
      </c>
      <c r="G5984" s="8">
        <v>15</v>
      </c>
      <c r="H5984" s="8">
        <v>41.327739999999999</v>
      </c>
    </row>
    <row r="5985" spans="1:41" s="17" customFormat="1" ht="19.5" hidden="1" customHeight="1" outlineLevel="1" x14ac:dyDescent="0.25">
      <c r="A5985" s="67">
        <v>9764</v>
      </c>
      <c r="B5985" s="8" t="s">
        <v>544</v>
      </c>
      <c r="C5985" s="28" t="s">
        <v>3996</v>
      </c>
      <c r="D5985" s="29">
        <v>2021</v>
      </c>
      <c r="E5985" s="20"/>
      <c r="F5985" s="8">
        <v>1</v>
      </c>
      <c r="G5985" s="8">
        <v>15</v>
      </c>
      <c r="H5985" s="8">
        <v>29.767119999999998</v>
      </c>
    </row>
    <row r="5986" spans="1:41" s="17" customFormat="1" ht="19.5" hidden="1" customHeight="1" outlineLevel="1" x14ac:dyDescent="0.25">
      <c r="A5986" s="66">
        <v>1352</v>
      </c>
      <c r="B5986" s="8" t="s">
        <v>544</v>
      </c>
      <c r="C5986" s="28" t="s">
        <v>3997</v>
      </c>
      <c r="D5986" s="29">
        <v>2021</v>
      </c>
      <c r="E5986" s="20"/>
      <c r="F5986" s="8">
        <v>2</v>
      </c>
      <c r="G5986" s="8">
        <v>30</v>
      </c>
      <c r="H5986" s="8">
        <v>60.32396</v>
      </c>
    </row>
    <row r="5987" spans="1:41" s="17" customFormat="1" ht="19.5" hidden="1" customHeight="1" outlineLevel="1" x14ac:dyDescent="0.25">
      <c r="A5987" s="66">
        <v>1897</v>
      </c>
      <c r="B5987" s="8" t="s">
        <v>544</v>
      </c>
      <c r="C5987" s="28" t="s">
        <v>3998</v>
      </c>
      <c r="D5987" s="29">
        <v>2021</v>
      </c>
      <c r="E5987" s="20"/>
      <c r="F5987" s="8">
        <v>1</v>
      </c>
      <c r="G5987" s="8">
        <v>15</v>
      </c>
      <c r="H5987" s="8">
        <v>38.467750000000002</v>
      </c>
    </row>
    <row r="5988" spans="1:41" s="17" customFormat="1" ht="19.5" hidden="1" customHeight="1" outlineLevel="1" x14ac:dyDescent="0.25">
      <c r="A5988" s="67">
        <v>9749</v>
      </c>
      <c r="B5988" s="8" t="s">
        <v>544</v>
      </c>
      <c r="C5988" s="28" t="s">
        <v>2643</v>
      </c>
      <c r="D5988" s="29">
        <v>2021</v>
      </c>
      <c r="E5988" s="20"/>
      <c r="F5988" s="8">
        <v>1</v>
      </c>
      <c r="G5988" s="8">
        <v>15</v>
      </c>
      <c r="H5988" s="8">
        <v>32.44511</v>
      </c>
    </row>
    <row r="5989" spans="1:41" s="17" customFormat="1" ht="19.5" hidden="1" customHeight="1" outlineLevel="1" x14ac:dyDescent="0.25">
      <c r="A5989" s="66">
        <v>1872</v>
      </c>
      <c r="B5989" s="8" t="s">
        <v>544</v>
      </c>
      <c r="C5989" s="28" t="s">
        <v>3999</v>
      </c>
      <c r="D5989" s="29">
        <v>2021</v>
      </c>
      <c r="E5989" s="20"/>
      <c r="F5989" s="8">
        <v>1</v>
      </c>
      <c r="G5989" s="8">
        <v>15</v>
      </c>
      <c r="H5989" s="8">
        <v>39.416260000000001</v>
      </c>
    </row>
    <row r="5990" spans="1:41" s="17" customFormat="1" ht="19.5" hidden="1" customHeight="1" outlineLevel="1" x14ac:dyDescent="0.25">
      <c r="A5990" s="67">
        <v>9874</v>
      </c>
      <c r="B5990" s="8" t="s">
        <v>544</v>
      </c>
      <c r="C5990" s="28" t="s">
        <v>2811</v>
      </c>
      <c r="D5990" s="29">
        <v>2021</v>
      </c>
      <c r="E5990" s="20"/>
      <c r="F5990" s="8">
        <v>1</v>
      </c>
      <c r="G5990" s="8">
        <v>12</v>
      </c>
      <c r="H5990" s="8">
        <v>43.172409999999999</v>
      </c>
    </row>
    <row r="5991" spans="1:41" s="17" customFormat="1" ht="15.75" collapsed="1" x14ac:dyDescent="0.25">
      <c r="A5991" s="20"/>
      <c r="B5991" s="123" t="s">
        <v>544</v>
      </c>
      <c r="C5991" s="145" t="s">
        <v>4079</v>
      </c>
      <c r="D5991" s="123" t="s">
        <v>4087</v>
      </c>
      <c r="E5991" s="123" t="s">
        <v>545</v>
      </c>
      <c r="F5991" s="123"/>
      <c r="G5991" s="123"/>
      <c r="H5991" s="123"/>
    </row>
    <row r="5992" spans="1:41" s="18" customFormat="1" ht="16.5" customHeight="1" x14ac:dyDescent="0.25">
      <c r="A5992" s="20"/>
      <c r="B5992" s="125"/>
      <c r="C5992" s="128"/>
      <c r="D5992" s="125"/>
      <c r="E5992" s="125" t="s">
        <v>545</v>
      </c>
      <c r="F5992" s="125"/>
      <c r="G5992" s="125"/>
      <c r="H5992" s="125"/>
      <c r="I5992" s="17"/>
      <c r="J5992" s="17"/>
      <c r="K5992" s="17"/>
      <c r="L5992" s="17"/>
      <c r="M5992" s="17"/>
      <c r="N5992" s="17"/>
      <c r="O5992" s="17"/>
      <c r="P5992" s="17"/>
      <c r="Q5992" s="17"/>
      <c r="R5992" s="17"/>
      <c r="S5992" s="17"/>
      <c r="T5992" s="17"/>
      <c r="U5992" s="17"/>
      <c r="V5992" s="17"/>
      <c r="W5992" s="17"/>
      <c r="X5992" s="17"/>
      <c r="Y5992" s="17"/>
      <c r="Z5992" s="17"/>
      <c r="AA5992" s="17"/>
      <c r="AB5992" s="17"/>
      <c r="AC5992" s="17"/>
      <c r="AD5992" s="17"/>
      <c r="AE5992" s="17"/>
      <c r="AF5992" s="17"/>
      <c r="AG5992" s="17"/>
      <c r="AH5992" s="17"/>
      <c r="AI5992" s="17"/>
      <c r="AJ5992" s="17"/>
      <c r="AK5992" s="17"/>
      <c r="AL5992" s="17"/>
      <c r="AM5992" s="17"/>
      <c r="AN5992" s="17"/>
      <c r="AO5992" s="17"/>
    </row>
    <row r="5993" spans="1:41" s="18" customFormat="1" ht="16.5" customHeight="1" x14ac:dyDescent="0.25">
      <c r="A5993" s="20"/>
      <c r="B5993" s="13" t="s">
        <v>544</v>
      </c>
      <c r="C5993" s="14" t="s">
        <v>1941</v>
      </c>
      <c r="D5993" s="45"/>
      <c r="E5993" s="26"/>
      <c r="F5993" s="13">
        <v>0</v>
      </c>
      <c r="G5993" s="13">
        <v>0</v>
      </c>
      <c r="H5993" s="13">
        <v>0</v>
      </c>
      <c r="I5993" s="17"/>
      <c r="J5993" s="17"/>
      <c r="K5993" s="17"/>
      <c r="L5993" s="17"/>
      <c r="M5993" s="17"/>
      <c r="N5993" s="17"/>
      <c r="O5993" s="17"/>
      <c r="P5993" s="17"/>
      <c r="Q5993" s="17"/>
      <c r="R5993" s="17"/>
      <c r="S5993" s="17"/>
      <c r="T5993" s="17"/>
      <c r="U5993" s="17"/>
      <c r="V5993" s="17"/>
      <c r="W5993" s="17"/>
      <c r="X5993" s="17"/>
      <c r="Y5993" s="17"/>
      <c r="Z5993" s="17"/>
      <c r="AA5993" s="17"/>
      <c r="AB5993" s="17"/>
      <c r="AC5993" s="17"/>
      <c r="AD5993" s="17"/>
      <c r="AE5993" s="17"/>
      <c r="AF5993" s="17"/>
      <c r="AG5993" s="17"/>
      <c r="AH5993" s="17"/>
      <c r="AI5993" s="17"/>
      <c r="AJ5993" s="17"/>
      <c r="AK5993" s="17"/>
      <c r="AL5993" s="17"/>
      <c r="AM5993" s="17"/>
      <c r="AN5993" s="17"/>
      <c r="AO5993" s="17"/>
    </row>
    <row r="5994" spans="1:41" s="37" customFormat="1" ht="16.5" customHeight="1" x14ac:dyDescent="0.25">
      <c r="A5994" s="20"/>
      <c r="B5994" s="13" t="s">
        <v>544</v>
      </c>
      <c r="C5994" s="14" t="s">
        <v>1941</v>
      </c>
      <c r="D5994" s="26" t="s">
        <v>4089</v>
      </c>
      <c r="E5994" s="24"/>
      <c r="F5994" s="13">
        <f>F5995</f>
        <v>1</v>
      </c>
      <c r="G5994" s="16">
        <f ca="1">SUMIF($D$5996:$H$5996,$D$5994,$G$5996:$G$5996)</f>
        <v>0</v>
      </c>
      <c r="H5994" s="108">
        <f>H5995</f>
        <v>1655.3620000000001</v>
      </c>
      <c r="I5994" s="17"/>
      <c r="J5994" s="17"/>
      <c r="K5994" s="17"/>
      <c r="L5994" s="17"/>
      <c r="M5994" s="17"/>
      <c r="N5994" s="17"/>
      <c r="O5994" s="17"/>
      <c r="P5994" s="17"/>
      <c r="Q5994" s="17"/>
      <c r="R5994" s="17"/>
      <c r="S5994" s="17"/>
      <c r="T5994" s="17"/>
      <c r="U5994" s="17"/>
      <c r="V5994" s="17"/>
      <c r="W5994" s="17"/>
      <c r="X5994" s="17"/>
      <c r="Y5994" s="17"/>
      <c r="Z5994" s="17"/>
      <c r="AA5994" s="17"/>
      <c r="AB5994" s="17"/>
      <c r="AC5994" s="17"/>
      <c r="AD5994" s="17"/>
      <c r="AE5994" s="17"/>
      <c r="AF5994" s="17"/>
      <c r="AG5994" s="17"/>
      <c r="AH5994" s="17"/>
      <c r="AI5994" s="17"/>
      <c r="AJ5994" s="17"/>
      <c r="AK5994" s="17"/>
      <c r="AL5994" s="17"/>
      <c r="AM5994" s="17"/>
      <c r="AN5994" s="17"/>
      <c r="AO5994" s="17"/>
    </row>
    <row r="5995" spans="1:41" s="37" customFormat="1" ht="31.5" hidden="1" customHeight="1" outlineLevel="1" x14ac:dyDescent="0.25">
      <c r="A5995" s="20"/>
      <c r="B5995" s="8"/>
      <c r="C5995" s="54" t="s">
        <v>4088</v>
      </c>
      <c r="D5995" s="29">
        <v>2023</v>
      </c>
      <c r="E5995" s="52" t="s">
        <v>519</v>
      </c>
      <c r="F5995" s="8">
        <v>1</v>
      </c>
      <c r="G5995" s="59"/>
      <c r="H5995" s="77">
        <v>1655.3620000000001</v>
      </c>
      <c r="I5995" s="17"/>
      <c r="J5995" s="17"/>
      <c r="K5995" s="17"/>
      <c r="L5995" s="17"/>
      <c r="M5995" s="17"/>
      <c r="N5995" s="17"/>
      <c r="O5995" s="17"/>
      <c r="P5995" s="17"/>
      <c r="Q5995" s="17"/>
      <c r="R5995" s="17"/>
      <c r="S5995" s="17"/>
      <c r="T5995" s="17"/>
      <c r="U5995" s="17"/>
      <c r="V5995" s="17"/>
      <c r="W5995" s="17"/>
      <c r="X5995" s="17"/>
      <c r="Y5995" s="17"/>
      <c r="Z5995" s="17"/>
      <c r="AA5995" s="17"/>
      <c r="AB5995" s="17"/>
      <c r="AC5995" s="17"/>
      <c r="AD5995" s="17"/>
      <c r="AE5995" s="17"/>
      <c r="AF5995" s="17"/>
      <c r="AG5995" s="17"/>
      <c r="AH5995" s="17"/>
      <c r="AI5995" s="17"/>
      <c r="AJ5995" s="17"/>
      <c r="AK5995" s="17"/>
      <c r="AL5995" s="17"/>
      <c r="AM5995" s="17"/>
      <c r="AN5995" s="17"/>
      <c r="AO5995" s="17"/>
    </row>
    <row r="5996" spans="1:41" s="37" customFormat="1" ht="15.75" hidden="1" outlineLevel="1" x14ac:dyDescent="0.25">
      <c r="A5996" s="20"/>
      <c r="B5996" s="8"/>
      <c r="C5996" s="28"/>
      <c r="D5996" s="29"/>
      <c r="E5996" s="20"/>
      <c r="F5996" s="8"/>
      <c r="G5996" s="8"/>
      <c r="H5996" s="8"/>
      <c r="I5996" s="17"/>
      <c r="J5996" s="17"/>
      <c r="K5996" s="17"/>
      <c r="L5996" s="17"/>
      <c r="M5996" s="17"/>
      <c r="N5996" s="17"/>
      <c r="O5996" s="17"/>
      <c r="P5996" s="17"/>
      <c r="Q5996" s="17"/>
      <c r="R5996" s="17"/>
      <c r="S5996" s="17"/>
      <c r="T5996" s="17"/>
      <c r="U5996" s="17"/>
      <c r="V5996" s="17"/>
      <c r="W5996" s="17"/>
      <c r="X5996" s="17"/>
      <c r="Y5996" s="17"/>
      <c r="Z5996" s="17"/>
      <c r="AA5996" s="17"/>
      <c r="AB5996" s="17"/>
      <c r="AC5996" s="17"/>
      <c r="AD5996" s="17"/>
      <c r="AE5996" s="17"/>
      <c r="AF5996" s="17"/>
      <c r="AG5996" s="17"/>
      <c r="AH5996" s="17"/>
      <c r="AI5996" s="17"/>
      <c r="AJ5996" s="17"/>
      <c r="AK5996" s="17"/>
      <c r="AL5996" s="17"/>
      <c r="AM5996" s="17"/>
      <c r="AN5996" s="17"/>
      <c r="AO5996" s="17"/>
    </row>
    <row r="5997" spans="1:41" s="17" customFormat="1" ht="31.5" collapsed="1" x14ac:dyDescent="0.25">
      <c r="A5997" s="20"/>
      <c r="B5997" s="84" t="s">
        <v>1935</v>
      </c>
      <c r="C5997" s="106" t="s">
        <v>4080</v>
      </c>
      <c r="D5997" s="92"/>
      <c r="E5997" s="93" t="s">
        <v>0</v>
      </c>
      <c r="F5997" s="84"/>
      <c r="G5997" s="84"/>
      <c r="H5997" s="84"/>
    </row>
    <row r="5998" spans="1:41" s="27" customFormat="1" ht="28.5" x14ac:dyDescent="0.25">
      <c r="A5998" s="20"/>
      <c r="B5998" s="9" t="s">
        <v>1935</v>
      </c>
      <c r="C5998" s="10" t="s">
        <v>1941</v>
      </c>
      <c r="D5998" s="57" t="s">
        <v>1959</v>
      </c>
      <c r="E5998" s="25"/>
      <c r="F5998" s="9">
        <v>0</v>
      </c>
      <c r="G5998" s="9">
        <v>0</v>
      </c>
      <c r="H5998" s="9">
        <v>0</v>
      </c>
      <c r="I5998" s="17"/>
      <c r="J5998" s="17"/>
      <c r="K5998" s="17"/>
      <c r="L5998" s="17"/>
      <c r="M5998" s="17"/>
      <c r="N5998" s="17"/>
      <c r="O5998" s="17"/>
      <c r="P5998" s="17"/>
      <c r="Q5998" s="17"/>
      <c r="R5998" s="17"/>
      <c r="S5998" s="17"/>
      <c r="T5998" s="17"/>
      <c r="U5998" s="17"/>
      <c r="V5998" s="17"/>
      <c r="W5998" s="17"/>
      <c r="X5998" s="17"/>
      <c r="Y5998" s="17"/>
      <c r="Z5998" s="17"/>
      <c r="AA5998" s="17"/>
      <c r="AB5998" s="17"/>
      <c r="AC5998" s="17"/>
      <c r="AD5998" s="17"/>
      <c r="AE5998" s="17"/>
      <c r="AF5998" s="17"/>
      <c r="AG5998" s="17"/>
      <c r="AH5998" s="17"/>
      <c r="AI5998" s="17"/>
      <c r="AJ5998" s="17"/>
      <c r="AK5998" s="17"/>
      <c r="AL5998" s="17"/>
      <c r="AM5998" s="17"/>
      <c r="AN5998" s="17"/>
      <c r="AO5998" s="17"/>
    </row>
    <row r="5999" spans="1:41" s="37" customFormat="1" ht="16.5" customHeight="1" x14ac:dyDescent="0.25">
      <c r="A5999" s="20"/>
      <c r="B5999" s="9" t="s">
        <v>1935</v>
      </c>
      <c r="C5999" s="10" t="s">
        <v>1941</v>
      </c>
      <c r="D5999" s="25">
        <v>2021</v>
      </c>
      <c r="E5999" s="22"/>
      <c r="F5999" s="9">
        <f>SUM(F6000:F6027)</f>
        <v>38</v>
      </c>
      <c r="G5999" s="9">
        <f>SUM(G6000:G6027)</f>
        <v>3557</v>
      </c>
      <c r="H5999" s="12">
        <f>SUM(H6000:H6027)</f>
        <v>2053.3974200000002</v>
      </c>
      <c r="I5999" s="17"/>
      <c r="J5999" s="17"/>
      <c r="K5999" s="17"/>
      <c r="L5999" s="17"/>
      <c r="M5999" s="17"/>
      <c r="N5999" s="17"/>
      <c r="O5999" s="17"/>
      <c r="P5999" s="17"/>
      <c r="Q5999" s="17"/>
      <c r="R5999" s="17"/>
      <c r="S5999" s="17"/>
      <c r="T5999" s="17"/>
      <c r="U5999" s="17"/>
      <c r="V5999" s="17"/>
      <c r="W5999" s="17"/>
      <c r="X5999" s="17"/>
      <c r="Y5999" s="17"/>
      <c r="Z5999" s="17"/>
      <c r="AA5999" s="17"/>
      <c r="AB5999" s="17"/>
      <c r="AC5999" s="17"/>
      <c r="AD5999" s="17"/>
      <c r="AE5999" s="17"/>
      <c r="AF5999" s="17"/>
      <c r="AG5999" s="17"/>
      <c r="AH5999" s="17"/>
      <c r="AI5999" s="17"/>
      <c r="AJ5999" s="17"/>
      <c r="AK5999" s="17"/>
      <c r="AL5999" s="17"/>
      <c r="AM5999" s="17"/>
      <c r="AN5999" s="17"/>
      <c r="AO5999" s="17"/>
    </row>
    <row r="6000" spans="1:41" s="17" customFormat="1" ht="19.5" hidden="1" customHeight="1" outlineLevel="1" x14ac:dyDescent="0.25">
      <c r="A6000" s="68">
        <v>1190</v>
      </c>
      <c r="B6000" s="8" t="s">
        <v>1935</v>
      </c>
      <c r="C6000" s="28" t="s">
        <v>2135</v>
      </c>
      <c r="D6000" s="29">
        <v>2021</v>
      </c>
      <c r="E6000" s="20"/>
      <c r="F6000" s="8">
        <v>1</v>
      </c>
      <c r="G6000" s="8">
        <v>150</v>
      </c>
      <c r="H6000" s="8">
        <v>38.002119999999998</v>
      </c>
    </row>
    <row r="6001" spans="1:8" s="17" customFormat="1" ht="19.5" hidden="1" customHeight="1" outlineLevel="1" x14ac:dyDescent="0.25">
      <c r="A6001" s="69">
        <v>10057</v>
      </c>
      <c r="B6001" s="8" t="s">
        <v>1935</v>
      </c>
      <c r="C6001" s="28" t="s">
        <v>4000</v>
      </c>
      <c r="D6001" s="29">
        <v>2021</v>
      </c>
      <c r="E6001" s="20"/>
      <c r="F6001" s="8">
        <v>1</v>
      </c>
      <c r="G6001" s="8">
        <v>60</v>
      </c>
      <c r="H6001" s="8">
        <v>29.749780000000001</v>
      </c>
    </row>
    <row r="6002" spans="1:8" s="17" customFormat="1" ht="19.5" hidden="1" customHeight="1" outlineLevel="1" x14ac:dyDescent="0.25">
      <c r="A6002" s="69">
        <v>10115</v>
      </c>
      <c r="B6002" s="8" t="s">
        <v>1935</v>
      </c>
      <c r="C6002" s="28" t="s">
        <v>4001</v>
      </c>
      <c r="D6002" s="29">
        <v>2021</v>
      </c>
      <c r="E6002" s="20"/>
      <c r="F6002" s="8">
        <v>1</v>
      </c>
      <c r="G6002" s="8">
        <v>110</v>
      </c>
      <c r="H6002" s="8">
        <v>29.546420000000001</v>
      </c>
    </row>
    <row r="6003" spans="1:8" s="17" customFormat="1" ht="19.5" hidden="1" customHeight="1" outlineLevel="1" x14ac:dyDescent="0.25">
      <c r="A6003" s="70">
        <v>232</v>
      </c>
      <c r="B6003" s="8" t="s">
        <v>1935</v>
      </c>
      <c r="C6003" s="28" t="s">
        <v>3005</v>
      </c>
      <c r="D6003" s="29">
        <v>2021</v>
      </c>
      <c r="E6003" s="20"/>
      <c r="F6003" s="8">
        <v>1</v>
      </c>
      <c r="G6003" s="8">
        <v>25</v>
      </c>
      <c r="H6003" s="8">
        <v>34.299999999999997</v>
      </c>
    </row>
    <row r="6004" spans="1:8" s="17" customFormat="1" ht="19.5" hidden="1" customHeight="1" outlineLevel="1" x14ac:dyDescent="0.25">
      <c r="A6004" s="69">
        <v>9464</v>
      </c>
      <c r="B6004" s="8" t="s">
        <v>1935</v>
      </c>
      <c r="C6004" s="28" t="s">
        <v>2356</v>
      </c>
      <c r="D6004" s="29">
        <v>2021</v>
      </c>
      <c r="E6004" s="20"/>
      <c r="F6004" s="8">
        <v>1</v>
      </c>
      <c r="G6004" s="8">
        <v>100</v>
      </c>
      <c r="H6004" s="8">
        <v>31.709</v>
      </c>
    </row>
    <row r="6005" spans="1:8" s="17" customFormat="1" ht="19.5" hidden="1" customHeight="1" outlineLevel="1" x14ac:dyDescent="0.25">
      <c r="A6005" s="69">
        <v>9516</v>
      </c>
      <c r="B6005" s="8" t="s">
        <v>1935</v>
      </c>
      <c r="C6005" s="28" t="s">
        <v>2361</v>
      </c>
      <c r="D6005" s="29">
        <v>2021</v>
      </c>
      <c r="E6005" s="20"/>
      <c r="F6005" s="8">
        <v>1</v>
      </c>
      <c r="G6005" s="8">
        <v>120</v>
      </c>
      <c r="H6005" s="8">
        <v>49.752000000000002</v>
      </c>
    </row>
    <row r="6006" spans="1:8" s="17" customFormat="1" ht="19.5" hidden="1" customHeight="1" outlineLevel="1" x14ac:dyDescent="0.25">
      <c r="A6006" s="69">
        <v>9498</v>
      </c>
      <c r="B6006" s="8" t="s">
        <v>1935</v>
      </c>
      <c r="C6006" s="28" t="s">
        <v>2385</v>
      </c>
      <c r="D6006" s="29">
        <v>2021</v>
      </c>
      <c r="E6006" s="20"/>
      <c r="F6006" s="8">
        <v>1</v>
      </c>
      <c r="G6006" s="8">
        <v>155</v>
      </c>
      <c r="H6006" s="8">
        <v>49.911999999999999</v>
      </c>
    </row>
    <row r="6007" spans="1:8" s="17" customFormat="1" ht="19.5" hidden="1" customHeight="1" outlineLevel="1" x14ac:dyDescent="0.25">
      <c r="A6007" s="69">
        <v>9524</v>
      </c>
      <c r="B6007" s="8" t="s">
        <v>1935</v>
      </c>
      <c r="C6007" s="28" t="s">
        <v>2386</v>
      </c>
      <c r="D6007" s="29">
        <v>2021</v>
      </c>
      <c r="E6007" s="20"/>
      <c r="F6007" s="8">
        <v>1</v>
      </c>
      <c r="G6007" s="8">
        <v>10</v>
      </c>
      <c r="H6007" s="8">
        <v>47.779000000000003</v>
      </c>
    </row>
    <row r="6008" spans="1:8" s="17" customFormat="1" ht="19.5" hidden="1" customHeight="1" outlineLevel="1" x14ac:dyDescent="0.25">
      <c r="A6008" s="69">
        <v>9594</v>
      </c>
      <c r="B6008" s="8" t="s">
        <v>1935</v>
      </c>
      <c r="C6008" s="28" t="s">
        <v>2469</v>
      </c>
      <c r="D6008" s="29">
        <v>2021</v>
      </c>
      <c r="E6008" s="20"/>
      <c r="F6008" s="8">
        <v>1</v>
      </c>
      <c r="G6008" s="8">
        <v>15</v>
      </c>
      <c r="H6008" s="8">
        <v>18</v>
      </c>
    </row>
    <row r="6009" spans="1:8" s="17" customFormat="1" ht="19.5" hidden="1" customHeight="1" outlineLevel="1" x14ac:dyDescent="0.25">
      <c r="A6009" s="69">
        <v>9597</v>
      </c>
      <c r="B6009" s="8" t="s">
        <v>1935</v>
      </c>
      <c r="C6009" s="28" t="s">
        <v>2484</v>
      </c>
      <c r="D6009" s="29">
        <v>2021</v>
      </c>
      <c r="E6009" s="20"/>
      <c r="F6009" s="8">
        <v>1</v>
      </c>
      <c r="G6009" s="8">
        <v>150</v>
      </c>
      <c r="H6009" s="8">
        <v>31</v>
      </c>
    </row>
    <row r="6010" spans="1:8" s="17" customFormat="1" ht="32.25" hidden="1" customHeight="1" outlineLevel="1" x14ac:dyDescent="0.25">
      <c r="A6010" s="67">
        <v>10047</v>
      </c>
      <c r="B6010" s="8" t="s">
        <v>1935</v>
      </c>
      <c r="C6010" s="28" t="s">
        <v>3461</v>
      </c>
      <c r="D6010" s="29">
        <v>2021</v>
      </c>
      <c r="E6010" s="20"/>
      <c r="F6010" s="8">
        <v>1</v>
      </c>
      <c r="G6010" s="8" t="s">
        <v>3462</v>
      </c>
      <c r="H6010" s="8">
        <v>97</v>
      </c>
    </row>
    <row r="6011" spans="1:8" s="17" customFormat="1" ht="36.75" hidden="1" customHeight="1" outlineLevel="1" x14ac:dyDescent="0.25">
      <c r="A6011" s="67">
        <v>9578</v>
      </c>
      <c r="B6011" s="8" t="s">
        <v>1935</v>
      </c>
      <c r="C6011" s="28" t="s">
        <v>2462</v>
      </c>
      <c r="D6011" s="29">
        <v>2021</v>
      </c>
      <c r="E6011" s="20"/>
      <c r="F6011" s="8">
        <v>1</v>
      </c>
      <c r="G6011" s="8">
        <v>15</v>
      </c>
      <c r="H6011" s="8">
        <v>114</v>
      </c>
    </row>
    <row r="6012" spans="1:8" s="17" customFormat="1" ht="43.5" hidden="1" customHeight="1" outlineLevel="1" x14ac:dyDescent="0.25">
      <c r="A6012" s="67">
        <v>9352</v>
      </c>
      <c r="B6012" s="8" t="s">
        <v>1935</v>
      </c>
      <c r="C6012" s="28" t="s">
        <v>2202</v>
      </c>
      <c r="D6012" s="29">
        <v>2021</v>
      </c>
      <c r="E6012" s="20"/>
      <c r="F6012" s="8">
        <v>1</v>
      </c>
      <c r="G6012" s="8">
        <v>90</v>
      </c>
      <c r="H6012" s="8">
        <v>140.12799999999999</v>
      </c>
    </row>
    <row r="6013" spans="1:8" s="17" customFormat="1" ht="37.5" hidden="1" customHeight="1" outlineLevel="1" x14ac:dyDescent="0.25">
      <c r="A6013" s="67">
        <v>9079</v>
      </c>
      <c r="B6013" s="8" t="s">
        <v>1935</v>
      </c>
      <c r="C6013" s="28" t="s">
        <v>2207</v>
      </c>
      <c r="D6013" s="29">
        <v>2021</v>
      </c>
      <c r="E6013" s="20"/>
      <c r="F6013" s="8">
        <v>1</v>
      </c>
      <c r="G6013" s="8">
        <v>105</v>
      </c>
      <c r="H6013" s="8">
        <v>223.90299999999999</v>
      </c>
    </row>
    <row r="6014" spans="1:8" s="17" customFormat="1" ht="46.5" hidden="1" customHeight="1" outlineLevel="1" x14ac:dyDescent="0.25">
      <c r="A6014" s="67">
        <v>9484</v>
      </c>
      <c r="B6014" s="8" t="s">
        <v>1935</v>
      </c>
      <c r="C6014" s="28" t="s">
        <v>2589</v>
      </c>
      <c r="D6014" s="29">
        <v>2021</v>
      </c>
      <c r="E6014" s="20"/>
      <c r="F6014" s="8">
        <v>1</v>
      </c>
      <c r="G6014" s="8">
        <v>15</v>
      </c>
      <c r="H6014" s="8">
        <v>138.99161000000001</v>
      </c>
    </row>
    <row r="6015" spans="1:8" s="17" customFormat="1" ht="65.25" hidden="1" customHeight="1" outlineLevel="1" x14ac:dyDescent="0.25">
      <c r="A6015" s="67">
        <v>9455</v>
      </c>
      <c r="B6015" s="8" t="s">
        <v>1935</v>
      </c>
      <c r="C6015" s="28" t="s">
        <v>2812</v>
      </c>
      <c r="D6015" s="29">
        <v>2021</v>
      </c>
      <c r="E6015" s="20"/>
      <c r="F6015" s="8">
        <v>1</v>
      </c>
      <c r="G6015" s="8">
        <v>20</v>
      </c>
      <c r="H6015" s="8">
        <v>324.62448999999998</v>
      </c>
    </row>
    <row r="6016" spans="1:8" s="17" customFormat="1" ht="19.5" hidden="1" customHeight="1" outlineLevel="1" x14ac:dyDescent="0.25">
      <c r="A6016" s="68">
        <v>1130</v>
      </c>
      <c r="B6016" s="8" t="s">
        <v>1935</v>
      </c>
      <c r="C6016" s="28" t="s">
        <v>2485</v>
      </c>
      <c r="D6016" s="29">
        <v>2021</v>
      </c>
      <c r="E6016" s="20"/>
      <c r="F6016" s="8">
        <v>1</v>
      </c>
      <c r="G6016" s="8">
        <v>110</v>
      </c>
      <c r="H6016" s="8">
        <v>31</v>
      </c>
    </row>
    <row r="6017" spans="1:41" s="17" customFormat="1" ht="19.5" hidden="1" customHeight="1" outlineLevel="1" x14ac:dyDescent="0.25">
      <c r="A6017" s="69">
        <v>9671</v>
      </c>
      <c r="B6017" s="8" t="s">
        <v>1935</v>
      </c>
      <c r="C6017" s="28" t="s">
        <v>2671</v>
      </c>
      <c r="D6017" s="29">
        <v>2021</v>
      </c>
      <c r="E6017" s="20"/>
      <c r="F6017" s="8">
        <v>1</v>
      </c>
      <c r="G6017" s="8">
        <v>150</v>
      </c>
      <c r="H6017" s="8">
        <v>27</v>
      </c>
    </row>
    <row r="6018" spans="1:41" s="17" customFormat="1" ht="19.5" hidden="1" customHeight="1" outlineLevel="1" x14ac:dyDescent="0.25">
      <c r="A6018" s="69">
        <v>9601</v>
      </c>
      <c r="B6018" s="8" t="s">
        <v>1935</v>
      </c>
      <c r="C6018" s="28" t="s">
        <v>2661</v>
      </c>
      <c r="D6018" s="29">
        <v>2021</v>
      </c>
      <c r="E6018" s="20"/>
      <c r="F6018" s="8">
        <v>7</v>
      </c>
      <c r="G6018" s="8">
        <v>537</v>
      </c>
      <c r="H6018" s="8">
        <v>213</v>
      </c>
    </row>
    <row r="6019" spans="1:41" s="17" customFormat="1" ht="19.5" hidden="1" customHeight="1" outlineLevel="1" x14ac:dyDescent="0.25">
      <c r="A6019" s="69">
        <v>9404</v>
      </c>
      <c r="B6019" s="8" t="s">
        <v>1935</v>
      </c>
      <c r="C6019" s="28" t="s">
        <v>4002</v>
      </c>
      <c r="D6019" s="29">
        <v>2021</v>
      </c>
      <c r="E6019" s="20"/>
      <c r="F6019" s="8">
        <v>1</v>
      </c>
      <c r="G6019" s="8">
        <v>15</v>
      </c>
      <c r="H6019" s="8">
        <v>103</v>
      </c>
    </row>
    <row r="6020" spans="1:41" s="17" customFormat="1" ht="19.5" hidden="1" customHeight="1" outlineLevel="1" x14ac:dyDescent="0.25">
      <c r="A6020" s="69">
        <v>9669</v>
      </c>
      <c r="B6020" s="8" t="s">
        <v>1935</v>
      </c>
      <c r="C6020" s="28" t="s">
        <v>4003</v>
      </c>
      <c r="D6020" s="29">
        <v>2021</v>
      </c>
      <c r="E6020" s="20"/>
      <c r="F6020" s="8">
        <v>5</v>
      </c>
      <c r="G6020" s="8">
        <v>750</v>
      </c>
      <c r="H6020" s="8">
        <v>99</v>
      </c>
    </row>
    <row r="6021" spans="1:41" s="17" customFormat="1" ht="19.5" hidden="1" customHeight="1" outlineLevel="1" x14ac:dyDescent="0.25">
      <c r="A6021" s="69">
        <v>9583</v>
      </c>
      <c r="B6021" s="8" t="s">
        <v>1935</v>
      </c>
      <c r="C6021" s="28" t="s">
        <v>2673</v>
      </c>
      <c r="D6021" s="29">
        <v>2021</v>
      </c>
      <c r="E6021" s="20"/>
      <c r="F6021" s="8">
        <v>1</v>
      </c>
      <c r="G6021" s="8">
        <v>150</v>
      </c>
      <c r="H6021" s="8">
        <v>28</v>
      </c>
    </row>
    <row r="6022" spans="1:41" s="17" customFormat="1" ht="19.5" hidden="1" customHeight="1" outlineLevel="1" x14ac:dyDescent="0.25">
      <c r="A6022" s="69">
        <v>9652</v>
      </c>
      <c r="B6022" s="8" t="s">
        <v>1935</v>
      </c>
      <c r="C6022" s="28" t="s">
        <v>2674</v>
      </c>
      <c r="D6022" s="29">
        <v>2021</v>
      </c>
      <c r="E6022" s="20"/>
      <c r="F6022" s="8">
        <v>1</v>
      </c>
      <c r="G6022" s="8">
        <v>145</v>
      </c>
      <c r="H6022" s="8">
        <v>29</v>
      </c>
    </row>
    <row r="6023" spans="1:41" s="17" customFormat="1" ht="19.5" hidden="1" customHeight="1" outlineLevel="1" x14ac:dyDescent="0.25">
      <c r="A6023" s="69">
        <v>9645</v>
      </c>
      <c r="B6023" s="8" t="s">
        <v>1935</v>
      </c>
      <c r="C6023" s="28" t="s">
        <v>2675</v>
      </c>
      <c r="D6023" s="29">
        <v>2021</v>
      </c>
      <c r="E6023" s="20"/>
      <c r="F6023" s="8">
        <v>1</v>
      </c>
      <c r="G6023" s="8">
        <v>150</v>
      </c>
      <c r="H6023" s="8">
        <v>31</v>
      </c>
    </row>
    <row r="6024" spans="1:41" s="17" customFormat="1" ht="19.5" hidden="1" customHeight="1" outlineLevel="1" x14ac:dyDescent="0.25">
      <c r="A6024" s="69">
        <v>9646</v>
      </c>
      <c r="B6024" s="8" t="s">
        <v>1935</v>
      </c>
      <c r="C6024" s="28" t="s">
        <v>2678</v>
      </c>
      <c r="D6024" s="29">
        <v>2021</v>
      </c>
      <c r="E6024" s="20"/>
      <c r="F6024" s="8">
        <v>1</v>
      </c>
      <c r="G6024" s="8">
        <v>150</v>
      </c>
      <c r="H6024" s="8">
        <v>29</v>
      </c>
    </row>
    <row r="6025" spans="1:41" s="17" customFormat="1" ht="19.5" hidden="1" customHeight="1" outlineLevel="1" x14ac:dyDescent="0.25">
      <c r="A6025" s="69">
        <v>9415</v>
      </c>
      <c r="B6025" s="8" t="s">
        <v>1935</v>
      </c>
      <c r="C6025" s="28" t="s">
        <v>4004</v>
      </c>
      <c r="D6025" s="29">
        <v>2021</v>
      </c>
      <c r="E6025" s="20"/>
      <c r="F6025" s="8">
        <v>1</v>
      </c>
      <c r="G6025" s="8">
        <v>145</v>
      </c>
      <c r="H6025" s="8">
        <v>29</v>
      </c>
    </row>
    <row r="6026" spans="1:41" s="17" customFormat="1" ht="19.5" hidden="1" customHeight="1" outlineLevel="1" x14ac:dyDescent="0.25">
      <c r="A6026" s="69">
        <v>9585</v>
      </c>
      <c r="B6026" s="8" t="s">
        <v>1935</v>
      </c>
      <c r="C6026" s="28" t="s">
        <v>2833</v>
      </c>
      <c r="D6026" s="29">
        <v>2021</v>
      </c>
      <c r="E6026" s="20"/>
      <c r="F6026" s="8">
        <v>1</v>
      </c>
      <c r="G6026" s="8">
        <v>100</v>
      </c>
      <c r="H6026" s="8">
        <v>14</v>
      </c>
    </row>
    <row r="6027" spans="1:41" s="17" customFormat="1" ht="19.5" hidden="1" customHeight="1" outlineLevel="1" thickBot="1" x14ac:dyDescent="0.25">
      <c r="A6027" s="69">
        <v>10216</v>
      </c>
      <c r="B6027" s="8" t="s">
        <v>1935</v>
      </c>
      <c r="C6027" s="28" t="s">
        <v>4005</v>
      </c>
      <c r="D6027" s="29">
        <v>2021</v>
      </c>
      <c r="E6027" s="20"/>
      <c r="F6027" s="8">
        <v>1</v>
      </c>
      <c r="G6027" s="8">
        <v>15</v>
      </c>
      <c r="H6027" s="8">
        <v>22</v>
      </c>
    </row>
    <row r="6028" spans="1:41" s="17" customFormat="1" ht="31.5" collapsed="1" x14ac:dyDescent="0.25">
      <c r="A6028" s="70"/>
      <c r="B6028" s="84" t="s">
        <v>1935</v>
      </c>
      <c r="C6028" s="106" t="s">
        <v>4080</v>
      </c>
      <c r="D6028" s="92"/>
      <c r="E6028" s="93" t="s">
        <v>519</v>
      </c>
      <c r="F6028" s="84"/>
      <c r="G6028" s="84"/>
      <c r="H6028" s="84"/>
    </row>
    <row r="6029" spans="1:41" s="17" customFormat="1" ht="31.5" x14ac:dyDescent="0.25">
      <c r="A6029" s="20"/>
      <c r="B6029" s="9" t="s">
        <v>1935</v>
      </c>
      <c r="C6029" s="10" t="s">
        <v>1941</v>
      </c>
      <c r="D6029" s="9" t="s">
        <v>1959</v>
      </c>
      <c r="E6029" s="9"/>
      <c r="F6029" s="9">
        <v>0</v>
      </c>
      <c r="G6029" s="9">
        <v>0</v>
      </c>
      <c r="H6029" s="9">
        <v>0</v>
      </c>
    </row>
    <row r="6030" spans="1:41" s="37" customFormat="1" ht="16.5" customHeight="1" x14ac:dyDescent="0.25">
      <c r="A6030" s="20"/>
      <c r="B6030" s="9" t="s">
        <v>1935</v>
      </c>
      <c r="C6030" s="10" t="s">
        <v>1941</v>
      </c>
      <c r="D6030" s="9">
        <v>2021</v>
      </c>
      <c r="E6030" s="9"/>
      <c r="F6030" s="9">
        <f ca="1">SUMIF(D6031:H6031,$D$6031,$F$6031:$F$6031)</f>
        <v>2</v>
      </c>
      <c r="G6030" s="9">
        <f>SUM(G6031)</f>
        <v>105</v>
      </c>
      <c r="H6030" s="9">
        <f>SUM(H6031)</f>
        <v>169.88300000000001</v>
      </c>
      <c r="I6030" s="17"/>
      <c r="J6030" s="17"/>
      <c r="K6030" s="17"/>
      <c r="L6030" s="17"/>
      <c r="M6030" s="17"/>
      <c r="N6030" s="17"/>
      <c r="O6030" s="17"/>
      <c r="P6030" s="17"/>
      <c r="Q6030" s="17"/>
      <c r="R6030" s="17"/>
      <c r="S6030" s="17"/>
      <c r="T6030" s="17"/>
      <c r="U6030" s="17"/>
      <c r="V6030" s="17"/>
      <c r="W6030" s="17"/>
      <c r="X6030" s="17"/>
      <c r="Y6030" s="17"/>
      <c r="Z6030" s="17"/>
      <c r="AA6030" s="17"/>
      <c r="AB6030" s="17"/>
      <c r="AC6030" s="17"/>
      <c r="AD6030" s="17"/>
      <c r="AE6030" s="17"/>
      <c r="AF6030" s="17"/>
      <c r="AG6030" s="17"/>
      <c r="AH6030" s="17"/>
      <c r="AI6030" s="17"/>
      <c r="AJ6030" s="17"/>
      <c r="AK6030" s="17"/>
      <c r="AL6030" s="17"/>
      <c r="AM6030" s="17"/>
      <c r="AN6030" s="17"/>
      <c r="AO6030" s="17"/>
    </row>
    <row r="6031" spans="1:41" s="17" customFormat="1" ht="101.25" hidden="1" customHeight="1" outlineLevel="1" thickBot="1" x14ac:dyDescent="0.25">
      <c r="A6031" s="69">
        <v>9007</v>
      </c>
      <c r="B6031" s="8" t="s">
        <v>1935</v>
      </c>
      <c r="C6031" s="28" t="s">
        <v>4006</v>
      </c>
      <c r="D6031" s="29">
        <v>2021</v>
      </c>
      <c r="E6031" s="20" t="s">
        <v>519</v>
      </c>
      <c r="F6031" s="8">
        <v>2</v>
      </c>
      <c r="G6031" s="8">
        <v>105</v>
      </c>
      <c r="H6031" s="8">
        <v>169.88300000000001</v>
      </c>
    </row>
    <row r="6032" spans="1:41" s="17" customFormat="1" ht="31.5" collapsed="1" x14ac:dyDescent="0.25">
      <c r="A6032" s="71"/>
      <c r="B6032" s="97" t="s">
        <v>546</v>
      </c>
      <c r="C6032" s="107" t="s">
        <v>4081</v>
      </c>
      <c r="D6032" s="101"/>
      <c r="E6032" s="101" t="s">
        <v>499</v>
      </c>
      <c r="F6032" s="97"/>
      <c r="G6032" s="97"/>
      <c r="H6032" s="97"/>
    </row>
    <row r="6033" spans="1:8" s="17" customFormat="1" ht="28.5" x14ac:dyDescent="0.25">
      <c r="A6033" s="72"/>
      <c r="B6033" s="13" t="s">
        <v>546</v>
      </c>
      <c r="C6033" s="14" t="s">
        <v>1941</v>
      </c>
      <c r="D6033" s="45" t="s">
        <v>1959</v>
      </c>
      <c r="E6033" s="26" t="s">
        <v>499</v>
      </c>
      <c r="F6033" s="13">
        <v>0</v>
      </c>
      <c r="G6033" s="13">
        <v>0</v>
      </c>
      <c r="H6033" s="13">
        <v>0</v>
      </c>
    </row>
    <row r="6034" spans="1:8" s="17" customFormat="1" ht="21" customHeight="1" x14ac:dyDescent="0.25">
      <c r="A6034" s="72"/>
      <c r="B6034" s="13" t="s">
        <v>546</v>
      </c>
      <c r="C6034" s="14" t="s">
        <v>1941</v>
      </c>
      <c r="D6034" s="26">
        <v>2021</v>
      </c>
      <c r="E6034" s="26" t="s">
        <v>499</v>
      </c>
      <c r="F6034" s="13">
        <f>SUM(F6035:F6051)</f>
        <v>17</v>
      </c>
      <c r="G6034" s="13">
        <f>SUM(G6035:G6051)</f>
        <v>7378</v>
      </c>
      <c r="H6034" s="16">
        <f>SUM(H6035:H6051)</f>
        <v>4549.3352300000006</v>
      </c>
    </row>
    <row r="6035" spans="1:8" s="17" customFormat="1" ht="24" hidden="1" customHeight="1" outlineLevel="1" x14ac:dyDescent="0.25">
      <c r="A6035" s="67">
        <v>9528</v>
      </c>
      <c r="B6035" s="8" t="s">
        <v>546</v>
      </c>
      <c r="C6035" s="28" t="s">
        <v>2215</v>
      </c>
      <c r="D6035" s="29">
        <v>2021</v>
      </c>
      <c r="E6035" s="52" t="s">
        <v>499</v>
      </c>
      <c r="F6035" s="8">
        <v>1</v>
      </c>
      <c r="G6035" s="8">
        <v>150</v>
      </c>
      <c r="H6035" s="8">
        <v>200.69</v>
      </c>
    </row>
    <row r="6036" spans="1:8" s="17" customFormat="1" ht="24" hidden="1" customHeight="1" outlineLevel="1" x14ac:dyDescent="0.25">
      <c r="A6036" s="67">
        <v>9264</v>
      </c>
      <c r="B6036" s="8" t="s">
        <v>546</v>
      </c>
      <c r="C6036" s="28" t="s">
        <v>2829</v>
      </c>
      <c r="D6036" s="29">
        <v>2021</v>
      </c>
      <c r="E6036" s="52" t="s">
        <v>499</v>
      </c>
      <c r="F6036" s="8">
        <v>1</v>
      </c>
      <c r="G6036" s="8">
        <v>100</v>
      </c>
      <c r="H6036" s="8">
        <v>313.24</v>
      </c>
    </row>
    <row r="6037" spans="1:8" s="17" customFormat="1" ht="24" hidden="1" customHeight="1" outlineLevel="1" x14ac:dyDescent="0.25">
      <c r="A6037" s="20">
        <v>660</v>
      </c>
      <c r="B6037" s="8" t="s">
        <v>546</v>
      </c>
      <c r="C6037" s="28" t="s">
        <v>2779</v>
      </c>
      <c r="D6037" s="29">
        <v>2021</v>
      </c>
      <c r="E6037" s="52" t="s">
        <v>499</v>
      </c>
      <c r="F6037" s="8">
        <v>1</v>
      </c>
      <c r="G6037" s="8">
        <v>150</v>
      </c>
      <c r="H6037" s="8">
        <v>258</v>
      </c>
    </row>
    <row r="6038" spans="1:8" s="17" customFormat="1" ht="24" hidden="1" customHeight="1" outlineLevel="1" x14ac:dyDescent="0.25">
      <c r="A6038" s="67">
        <v>10342</v>
      </c>
      <c r="B6038" s="8" t="s">
        <v>546</v>
      </c>
      <c r="C6038" s="28" t="s">
        <v>4007</v>
      </c>
      <c r="D6038" s="29">
        <v>2021</v>
      </c>
      <c r="E6038" s="52" t="s">
        <v>499</v>
      </c>
      <c r="F6038" s="8">
        <v>1</v>
      </c>
      <c r="G6038" s="8">
        <v>300</v>
      </c>
      <c r="H6038" s="8">
        <v>265</v>
      </c>
    </row>
    <row r="6039" spans="1:8" s="17" customFormat="1" ht="24" hidden="1" customHeight="1" outlineLevel="1" x14ac:dyDescent="0.25">
      <c r="A6039" s="67">
        <v>10253</v>
      </c>
      <c r="B6039" s="8" t="s">
        <v>546</v>
      </c>
      <c r="C6039" s="28" t="s">
        <v>4008</v>
      </c>
      <c r="D6039" s="29">
        <v>2021</v>
      </c>
      <c r="E6039" s="52" t="s">
        <v>499</v>
      </c>
      <c r="F6039" s="8">
        <v>1</v>
      </c>
      <c r="G6039" s="8">
        <v>441</v>
      </c>
      <c r="H6039" s="8">
        <v>262</v>
      </c>
    </row>
    <row r="6040" spans="1:8" s="17" customFormat="1" ht="24" hidden="1" customHeight="1" outlineLevel="1" x14ac:dyDescent="0.25">
      <c r="A6040" s="67">
        <v>9451</v>
      </c>
      <c r="B6040" s="8" t="s">
        <v>546</v>
      </c>
      <c r="C6040" s="28" t="s">
        <v>2651</v>
      </c>
      <c r="D6040" s="29">
        <v>2021</v>
      </c>
      <c r="E6040" s="52" t="s">
        <v>499</v>
      </c>
      <c r="F6040" s="8">
        <v>1</v>
      </c>
      <c r="G6040" s="8">
        <v>150</v>
      </c>
      <c r="H6040" s="8">
        <v>250</v>
      </c>
    </row>
    <row r="6041" spans="1:8" s="17" customFormat="1" ht="24" hidden="1" customHeight="1" outlineLevel="1" x14ac:dyDescent="0.25">
      <c r="A6041" s="67">
        <v>9225</v>
      </c>
      <c r="B6041" s="8" t="s">
        <v>546</v>
      </c>
      <c r="C6041" s="28" t="s">
        <v>4009</v>
      </c>
      <c r="D6041" s="29">
        <v>2021</v>
      </c>
      <c r="E6041" s="52" t="s">
        <v>499</v>
      </c>
      <c r="F6041" s="8">
        <v>1</v>
      </c>
      <c r="G6041" s="8">
        <v>300</v>
      </c>
      <c r="H6041" s="8">
        <v>261</v>
      </c>
    </row>
    <row r="6042" spans="1:8" s="17" customFormat="1" ht="24" hidden="1" customHeight="1" outlineLevel="1" x14ac:dyDescent="0.25">
      <c r="A6042" s="67">
        <v>10341</v>
      </c>
      <c r="B6042" s="8" t="s">
        <v>546</v>
      </c>
      <c r="C6042" s="28" t="s">
        <v>4010</v>
      </c>
      <c r="D6042" s="29">
        <v>2021</v>
      </c>
      <c r="E6042" s="52" t="s">
        <v>499</v>
      </c>
      <c r="F6042" s="8">
        <v>1</v>
      </c>
      <c r="G6042" s="8">
        <v>70</v>
      </c>
      <c r="H6042" s="8">
        <v>271</v>
      </c>
    </row>
    <row r="6043" spans="1:8" s="17" customFormat="1" ht="24" hidden="1" customHeight="1" outlineLevel="1" x14ac:dyDescent="0.25">
      <c r="A6043" s="67">
        <v>10338</v>
      </c>
      <c r="B6043" s="8" t="s">
        <v>546</v>
      </c>
      <c r="C6043" s="28" t="s">
        <v>4011</v>
      </c>
      <c r="D6043" s="29">
        <v>2021</v>
      </c>
      <c r="E6043" s="52" t="s">
        <v>499</v>
      </c>
      <c r="F6043" s="8">
        <v>1</v>
      </c>
      <c r="G6043" s="8">
        <v>1845</v>
      </c>
      <c r="H6043" s="8">
        <v>263</v>
      </c>
    </row>
    <row r="6044" spans="1:8" s="17" customFormat="1" ht="24" hidden="1" customHeight="1" outlineLevel="1" x14ac:dyDescent="0.25">
      <c r="A6044" s="67">
        <v>10225</v>
      </c>
      <c r="B6044" s="8" t="s">
        <v>546</v>
      </c>
      <c r="C6044" s="28" t="s">
        <v>4012</v>
      </c>
      <c r="D6044" s="29">
        <v>2021</v>
      </c>
      <c r="E6044" s="52" t="s">
        <v>499</v>
      </c>
      <c r="F6044" s="8">
        <v>1</v>
      </c>
      <c r="G6044" s="8">
        <v>630</v>
      </c>
      <c r="H6044" s="8">
        <v>261</v>
      </c>
    </row>
    <row r="6045" spans="1:8" s="17" customFormat="1" ht="24" hidden="1" customHeight="1" outlineLevel="1" x14ac:dyDescent="0.25">
      <c r="A6045" s="67">
        <v>10343</v>
      </c>
      <c r="B6045" s="8" t="s">
        <v>546</v>
      </c>
      <c r="C6045" s="28" t="s">
        <v>4013</v>
      </c>
      <c r="D6045" s="29">
        <v>2021</v>
      </c>
      <c r="E6045" s="52" t="s">
        <v>499</v>
      </c>
      <c r="F6045" s="8">
        <v>1</v>
      </c>
      <c r="G6045" s="8">
        <v>1110</v>
      </c>
      <c r="H6045" s="8">
        <v>262</v>
      </c>
    </row>
    <row r="6046" spans="1:8" s="17" customFormat="1" ht="24" hidden="1" customHeight="1" outlineLevel="1" x14ac:dyDescent="0.25">
      <c r="A6046" s="67">
        <v>10344</v>
      </c>
      <c r="B6046" s="8" t="s">
        <v>546</v>
      </c>
      <c r="C6046" s="28" t="s">
        <v>4014</v>
      </c>
      <c r="D6046" s="29">
        <v>2021</v>
      </c>
      <c r="E6046" s="52" t="s">
        <v>499</v>
      </c>
      <c r="F6046" s="8">
        <v>1</v>
      </c>
      <c r="G6046" s="8">
        <v>1300</v>
      </c>
      <c r="H6046" s="8">
        <v>261</v>
      </c>
    </row>
    <row r="6047" spans="1:8" s="17" customFormat="1" ht="24" hidden="1" customHeight="1" outlineLevel="1" x14ac:dyDescent="0.25">
      <c r="A6047" s="67">
        <v>10340</v>
      </c>
      <c r="B6047" s="8" t="s">
        <v>546</v>
      </c>
      <c r="C6047" s="28" t="s">
        <v>4015</v>
      </c>
      <c r="D6047" s="29">
        <v>2021</v>
      </c>
      <c r="E6047" s="52" t="s">
        <v>499</v>
      </c>
      <c r="F6047" s="8">
        <v>1</v>
      </c>
      <c r="G6047" s="8">
        <v>150</v>
      </c>
      <c r="H6047" s="8">
        <v>268</v>
      </c>
    </row>
    <row r="6048" spans="1:8" s="17" customFormat="1" ht="24" hidden="1" customHeight="1" outlineLevel="1" x14ac:dyDescent="0.25">
      <c r="A6048" s="67">
        <v>9454</v>
      </c>
      <c r="B6048" s="8" t="s">
        <v>546</v>
      </c>
      <c r="C6048" s="28" t="s">
        <v>2669</v>
      </c>
      <c r="D6048" s="29">
        <v>2021</v>
      </c>
      <c r="E6048" s="52" t="s">
        <v>499</v>
      </c>
      <c r="F6048" s="8">
        <v>1</v>
      </c>
      <c r="G6048" s="8">
        <v>63</v>
      </c>
      <c r="H6048" s="8">
        <v>281</v>
      </c>
    </row>
    <row r="6049" spans="1:8" s="17" customFormat="1" ht="24" hidden="1" customHeight="1" outlineLevel="1" x14ac:dyDescent="0.25">
      <c r="A6049" s="67">
        <v>9444</v>
      </c>
      <c r="B6049" s="8" t="s">
        <v>546</v>
      </c>
      <c r="C6049" s="28" t="s">
        <v>4016</v>
      </c>
      <c r="D6049" s="29">
        <v>2021</v>
      </c>
      <c r="E6049" s="52" t="s">
        <v>499</v>
      </c>
      <c r="F6049" s="8">
        <v>1</v>
      </c>
      <c r="G6049" s="8">
        <v>149</v>
      </c>
      <c r="H6049" s="8">
        <v>287</v>
      </c>
    </row>
    <row r="6050" spans="1:8" s="17" customFormat="1" ht="24" hidden="1" customHeight="1" outlineLevel="1" x14ac:dyDescent="0.25">
      <c r="A6050" s="67">
        <v>10256</v>
      </c>
      <c r="B6050" s="8" t="s">
        <v>546</v>
      </c>
      <c r="C6050" s="28" t="s">
        <v>4017</v>
      </c>
      <c r="D6050" s="29">
        <v>2021</v>
      </c>
      <c r="E6050" s="52" t="s">
        <v>499</v>
      </c>
      <c r="F6050" s="8">
        <v>1</v>
      </c>
      <c r="G6050" s="8">
        <v>350</v>
      </c>
      <c r="H6050" s="8">
        <v>257</v>
      </c>
    </row>
    <row r="6051" spans="1:8" s="17" customFormat="1" ht="24" hidden="1" customHeight="1" outlineLevel="1" x14ac:dyDescent="0.25">
      <c r="A6051" s="67">
        <v>9017</v>
      </c>
      <c r="B6051" s="8" t="s">
        <v>546</v>
      </c>
      <c r="C6051" s="28" t="s">
        <v>4018</v>
      </c>
      <c r="D6051" s="29">
        <v>2021</v>
      </c>
      <c r="E6051" s="52" t="s">
        <v>499</v>
      </c>
      <c r="F6051" s="8">
        <v>1</v>
      </c>
      <c r="G6051" s="8">
        <v>120</v>
      </c>
      <c r="H6051" s="8">
        <v>328.40523000000002</v>
      </c>
    </row>
    <row r="6052" spans="1:8" s="17" customFormat="1" ht="15.75" collapsed="1" x14ac:dyDescent="0.25">
      <c r="A6052" s="20"/>
      <c r="B6052" s="8"/>
      <c r="C6052" s="28"/>
      <c r="D6052" s="29"/>
      <c r="E6052" s="20"/>
      <c r="F6052" s="8"/>
      <c r="G6052" s="8"/>
      <c r="H6052" s="8"/>
    </row>
    <row r="6053" spans="1:8" ht="27" customHeight="1" x14ac:dyDescent="0.25">
      <c r="A6053" s="31" t="s">
        <v>1942</v>
      </c>
    </row>
    <row r="6054" spans="1:8" ht="45" customHeight="1" x14ac:dyDescent="0.25">
      <c r="A6054" s="31"/>
      <c r="C6054" s="109"/>
      <c r="G6054" s="116"/>
    </row>
    <row r="6055" spans="1:8" ht="11.25" customHeight="1" x14ac:dyDescent="0.25">
      <c r="A6055" s="31"/>
    </row>
    <row r="6057" spans="1:8" ht="17.25" x14ac:dyDescent="0.25">
      <c r="C6057" s="109"/>
      <c r="D6057" s="110"/>
      <c r="E6057" s="110"/>
      <c r="F6057" s="110"/>
    </row>
    <row r="6058" spans="1:8" ht="17.25" x14ac:dyDescent="0.25">
      <c r="C6058" s="111"/>
      <c r="D6058" s="110"/>
      <c r="E6058" s="110"/>
      <c r="F6058" s="112"/>
      <c r="G6058" s="116"/>
    </row>
    <row r="6059" spans="1:8" ht="24.75" customHeight="1" x14ac:dyDescent="0.25">
      <c r="C6059" s="113"/>
      <c r="D6059" s="114"/>
      <c r="E6059" s="114"/>
      <c r="F6059" s="114"/>
      <c r="G6059" s="114"/>
    </row>
    <row r="6060" spans="1:8" ht="59.25" customHeight="1" x14ac:dyDescent="0.25">
      <c r="C6060" s="115"/>
      <c r="D6060" s="114"/>
      <c r="E6060" s="114"/>
      <c r="F6060" s="112"/>
      <c r="G6060" s="116"/>
    </row>
  </sheetData>
  <autoFilter ref="A1:A6053"/>
  <mergeCells count="293">
    <mergeCell ref="B5991:B5992"/>
    <mergeCell ref="C5991:C5992"/>
    <mergeCell ref="E5991:E5992"/>
    <mergeCell ref="D5991:D5992"/>
    <mergeCell ref="F5991:F5992"/>
    <mergeCell ref="G5991:G5992"/>
    <mergeCell ref="H5991:H5992"/>
    <mergeCell ref="B4525:B4526"/>
    <mergeCell ref="C4525:C4526"/>
    <mergeCell ref="D4525:D4526"/>
    <mergeCell ref="E4525:E4526"/>
    <mergeCell ref="F4525:F4526"/>
    <mergeCell ref="G4525:G4526"/>
    <mergeCell ref="H4525:H4526"/>
    <mergeCell ref="B5014:B5015"/>
    <mergeCell ref="C5014:C5015"/>
    <mergeCell ref="D5014:D5015"/>
    <mergeCell ref="E5014:E5015"/>
    <mergeCell ref="F5014:F5015"/>
    <mergeCell ref="G5014:G5015"/>
    <mergeCell ref="H5014:H5015"/>
    <mergeCell ref="C3465:C3468"/>
    <mergeCell ref="B3465:B3468"/>
    <mergeCell ref="D3465:D3468"/>
    <mergeCell ref="E3465:E3468"/>
    <mergeCell ref="F3465:F3468"/>
    <mergeCell ref="G3465:G3468"/>
    <mergeCell ref="H3465:H3468"/>
    <mergeCell ref="C3474:C3477"/>
    <mergeCell ref="B3474:B3477"/>
    <mergeCell ref="D3474:D3477"/>
    <mergeCell ref="E3474:E3477"/>
    <mergeCell ref="F3474:F3477"/>
    <mergeCell ref="G3474:G3477"/>
    <mergeCell ref="H3474:H3477"/>
    <mergeCell ref="C3444:C3447"/>
    <mergeCell ref="B3444:B3447"/>
    <mergeCell ref="D3444:D3447"/>
    <mergeCell ref="F3444:F3447"/>
    <mergeCell ref="G3444:G3447"/>
    <mergeCell ref="H3444:H3447"/>
    <mergeCell ref="E3444:E3447"/>
    <mergeCell ref="C3456:C3459"/>
    <mergeCell ref="B3456:B3459"/>
    <mergeCell ref="D3456:D3459"/>
    <mergeCell ref="E3456:E3459"/>
    <mergeCell ref="F3456:F3459"/>
    <mergeCell ref="G3456:G3459"/>
    <mergeCell ref="H3456:H3459"/>
    <mergeCell ref="C3418:C3420"/>
    <mergeCell ref="B3418:B3420"/>
    <mergeCell ref="D3418:D3420"/>
    <mergeCell ref="E3418:E3420"/>
    <mergeCell ref="F3418:F3420"/>
    <mergeCell ref="G3418:G3420"/>
    <mergeCell ref="H3418:H3420"/>
    <mergeCell ref="C3429:C3432"/>
    <mergeCell ref="B3429:B3432"/>
    <mergeCell ref="D3429:D3432"/>
    <mergeCell ref="E3429:E3432"/>
    <mergeCell ref="F3429:F3432"/>
    <mergeCell ref="G3429:G3432"/>
    <mergeCell ref="H3429:H3432"/>
    <mergeCell ref="B3384:B3387"/>
    <mergeCell ref="C3393:C3396"/>
    <mergeCell ref="B3393:B3396"/>
    <mergeCell ref="D3393:D3396"/>
    <mergeCell ref="E3393:E3396"/>
    <mergeCell ref="F3393:F3396"/>
    <mergeCell ref="G3393:G3396"/>
    <mergeCell ref="H3393:H3396"/>
    <mergeCell ref="C3408:C3411"/>
    <mergeCell ref="B3408:B3411"/>
    <mergeCell ref="D3408:D3411"/>
    <mergeCell ref="E3408:E3411"/>
    <mergeCell ref="F3408:F3411"/>
    <mergeCell ref="G3408:G3411"/>
    <mergeCell ref="H3408:H3411"/>
    <mergeCell ref="B3221:B3224"/>
    <mergeCell ref="C3344:C3347"/>
    <mergeCell ref="B3344:B3347"/>
    <mergeCell ref="D3344:D3347"/>
    <mergeCell ref="E3344:E3347"/>
    <mergeCell ref="F3344:F3347"/>
    <mergeCell ref="G3344:G3347"/>
    <mergeCell ref="H3344:H3347"/>
    <mergeCell ref="C3374:C3377"/>
    <mergeCell ref="D3374:D3377"/>
    <mergeCell ref="E3374:E3377"/>
    <mergeCell ref="F3374:F3377"/>
    <mergeCell ref="G3374:G3377"/>
    <mergeCell ref="H3374:H3377"/>
    <mergeCell ref="B3374:B3377"/>
    <mergeCell ref="B2175:B2178"/>
    <mergeCell ref="C2485:C2488"/>
    <mergeCell ref="B2485:B2488"/>
    <mergeCell ref="D2485:D2488"/>
    <mergeCell ref="E2485:E2488"/>
    <mergeCell ref="F2485:F2488"/>
    <mergeCell ref="G2485:G2488"/>
    <mergeCell ref="H2485:H2488"/>
    <mergeCell ref="C3206:C3209"/>
    <mergeCell ref="D3206:D3209"/>
    <mergeCell ref="E3206:E3209"/>
    <mergeCell ref="F3206:F3209"/>
    <mergeCell ref="G3206:G3209"/>
    <mergeCell ref="H3206:H3209"/>
    <mergeCell ref="B3206:B3209"/>
    <mergeCell ref="C3051:C3054"/>
    <mergeCell ref="D3051:D3054"/>
    <mergeCell ref="E3051:E3054"/>
    <mergeCell ref="F3051:F3054"/>
    <mergeCell ref="G3051:G3054"/>
    <mergeCell ref="H3051:H3054"/>
    <mergeCell ref="B3051:B3054"/>
    <mergeCell ref="C849:C851"/>
    <mergeCell ref="D849:D851"/>
    <mergeCell ref="E849:E851"/>
    <mergeCell ref="F849:F851"/>
    <mergeCell ref="G849:G851"/>
    <mergeCell ref="H849:H851"/>
    <mergeCell ref="B849:B851"/>
    <mergeCell ref="C861:C863"/>
    <mergeCell ref="B861:B863"/>
    <mergeCell ref="D861:D863"/>
    <mergeCell ref="E861:E863"/>
    <mergeCell ref="F861:F863"/>
    <mergeCell ref="G861:G863"/>
    <mergeCell ref="H861:H863"/>
    <mergeCell ref="C306:C308"/>
    <mergeCell ref="D306:D308"/>
    <mergeCell ref="E306:E308"/>
    <mergeCell ref="F306:F308"/>
    <mergeCell ref="G306:G308"/>
    <mergeCell ref="H306:H308"/>
    <mergeCell ref="B306:B308"/>
    <mergeCell ref="C705:C707"/>
    <mergeCell ref="D705:D707"/>
    <mergeCell ref="E705:E707"/>
    <mergeCell ref="F705:F707"/>
    <mergeCell ref="G705:G707"/>
    <mergeCell ref="H705:H707"/>
    <mergeCell ref="B705:B707"/>
    <mergeCell ref="C14:C18"/>
    <mergeCell ref="B14:B18"/>
    <mergeCell ref="C244:C247"/>
    <mergeCell ref="D14:D18"/>
    <mergeCell ref="E14:E17"/>
    <mergeCell ref="F14:F18"/>
    <mergeCell ref="G14:G18"/>
    <mergeCell ref="H14:H18"/>
    <mergeCell ref="D244:D247"/>
    <mergeCell ref="E244:E247"/>
    <mergeCell ref="F244:F247"/>
    <mergeCell ref="G244:G247"/>
    <mergeCell ref="H244:H247"/>
    <mergeCell ref="B244:B247"/>
    <mergeCell ref="D3494:D3498"/>
    <mergeCell ref="E3494:E3498"/>
    <mergeCell ref="F3494:F3498"/>
    <mergeCell ref="G3494:G3498"/>
    <mergeCell ref="H3494:H3498"/>
    <mergeCell ref="C3506:C3509"/>
    <mergeCell ref="C2175:C2178"/>
    <mergeCell ref="D2175:D2178"/>
    <mergeCell ref="E2175:E2178"/>
    <mergeCell ref="F2175:F2178"/>
    <mergeCell ref="G2175:G2178"/>
    <mergeCell ref="H2175:H2178"/>
    <mergeCell ref="C3221:C3224"/>
    <mergeCell ref="D3221:D3224"/>
    <mergeCell ref="E3221:E3224"/>
    <mergeCell ref="F3221:F3224"/>
    <mergeCell ref="G3221:G3224"/>
    <mergeCell ref="H3221:H3224"/>
    <mergeCell ref="C3384:C3387"/>
    <mergeCell ref="D3384:D3387"/>
    <mergeCell ref="E3384:E3387"/>
    <mergeCell ref="F3384:F3387"/>
    <mergeCell ref="G3384:G3387"/>
    <mergeCell ref="H3384:H3387"/>
    <mergeCell ref="B1:H1"/>
    <mergeCell ref="B2:H2"/>
    <mergeCell ref="B3:H3"/>
    <mergeCell ref="B5:H5"/>
    <mergeCell ref="B4:H4"/>
    <mergeCell ref="B3673:H3673"/>
    <mergeCell ref="B4524:H4524"/>
    <mergeCell ref="B6:H6"/>
    <mergeCell ref="B3417:H3417"/>
    <mergeCell ref="B12:H12"/>
    <mergeCell ref="B3658:H3658"/>
    <mergeCell ref="B8:H8"/>
    <mergeCell ref="B4517:H4517"/>
    <mergeCell ref="C3484:C3487"/>
    <mergeCell ref="B3484:B3487"/>
    <mergeCell ref="D3484:D3487"/>
    <mergeCell ref="E3484:E3487"/>
    <mergeCell ref="F3484:F3487"/>
    <mergeCell ref="G3484:G3487"/>
    <mergeCell ref="H3484:H3487"/>
    <mergeCell ref="C3494:C3498"/>
    <mergeCell ref="B3494:B3498"/>
    <mergeCell ref="C3518:C3521"/>
    <mergeCell ref="D3518:D3521"/>
    <mergeCell ref="G3518:G3521"/>
    <mergeCell ref="H3518:H3521"/>
    <mergeCell ref="B3518:B3521"/>
    <mergeCell ref="B3506:B3509"/>
    <mergeCell ref="D3506:D3509"/>
    <mergeCell ref="E3506:E3509"/>
    <mergeCell ref="F3506:F3509"/>
    <mergeCell ref="G3506:G3509"/>
    <mergeCell ref="H3506:H3509"/>
    <mergeCell ref="E3518:E3521"/>
    <mergeCell ref="F3518:F3521"/>
    <mergeCell ref="H3585:H3588"/>
    <mergeCell ref="C3596:C3599"/>
    <mergeCell ref="B3596:B3599"/>
    <mergeCell ref="D3596:D3599"/>
    <mergeCell ref="E3596:E3599"/>
    <mergeCell ref="F3596:F3599"/>
    <mergeCell ref="G3596:G3599"/>
    <mergeCell ref="H3596:H3599"/>
    <mergeCell ref="H3529:H3532"/>
    <mergeCell ref="B3529:B3532"/>
    <mergeCell ref="C3549:C3552"/>
    <mergeCell ref="B3549:B3552"/>
    <mergeCell ref="D3549:D3552"/>
    <mergeCell ref="E3549:E3552"/>
    <mergeCell ref="F3549:F3552"/>
    <mergeCell ref="G3549:G3552"/>
    <mergeCell ref="H3549:H3552"/>
    <mergeCell ref="C3538:C3541"/>
    <mergeCell ref="D3538:D3541"/>
    <mergeCell ref="B3538:B3541"/>
    <mergeCell ref="E3538:E3541"/>
    <mergeCell ref="F3538:F3541"/>
    <mergeCell ref="G3538:G3541"/>
    <mergeCell ref="H3538:H3541"/>
    <mergeCell ref="H3627:H3631"/>
    <mergeCell ref="C3637:C3640"/>
    <mergeCell ref="B3637:B3640"/>
    <mergeCell ref="D3637:D3640"/>
    <mergeCell ref="E3637:E3640"/>
    <mergeCell ref="F3637:F3640"/>
    <mergeCell ref="G3637:G3640"/>
    <mergeCell ref="H3637:H3640"/>
    <mergeCell ref="C3605:C3608"/>
    <mergeCell ref="B3605:B3608"/>
    <mergeCell ref="D3605:D3608"/>
    <mergeCell ref="E3605:E3608"/>
    <mergeCell ref="F3605:F3608"/>
    <mergeCell ref="G3605:G3608"/>
    <mergeCell ref="H3605:H3608"/>
    <mergeCell ref="C3617:C3620"/>
    <mergeCell ref="B3617:B3620"/>
    <mergeCell ref="D3617:D3620"/>
    <mergeCell ref="E3617:E3620"/>
    <mergeCell ref="F3617:F3620"/>
    <mergeCell ref="G3617:G3620"/>
    <mergeCell ref="H3617:H3620"/>
    <mergeCell ref="C3529:C3532"/>
    <mergeCell ref="D3529:D3532"/>
    <mergeCell ref="E3529:E3532"/>
    <mergeCell ref="F3529:F3532"/>
    <mergeCell ref="G3529:G3532"/>
    <mergeCell ref="C3627:C3631"/>
    <mergeCell ref="B3627:B3631"/>
    <mergeCell ref="D3627:D3631"/>
    <mergeCell ref="E3627:E3631"/>
    <mergeCell ref="F3627:F3631"/>
    <mergeCell ref="G3627:G3631"/>
    <mergeCell ref="C3585:C3588"/>
    <mergeCell ref="B3585:B3588"/>
    <mergeCell ref="D3585:D3588"/>
    <mergeCell ref="E3585:E3588"/>
    <mergeCell ref="F3585:F3588"/>
    <mergeCell ref="G3585:G3588"/>
    <mergeCell ref="H3562:H3566"/>
    <mergeCell ref="G3562:G3566"/>
    <mergeCell ref="F3562:F3566"/>
    <mergeCell ref="D3562:D3566"/>
    <mergeCell ref="C3562:C3566"/>
    <mergeCell ref="B3562:B3566"/>
    <mergeCell ref="E3562:E3566"/>
    <mergeCell ref="B3574:B3577"/>
    <mergeCell ref="C3574:C3577"/>
    <mergeCell ref="D3574:D3577"/>
    <mergeCell ref="E3574:E3577"/>
    <mergeCell ref="F3574:F3577"/>
    <mergeCell ref="G3574:G3577"/>
    <mergeCell ref="H3574:H3577"/>
  </mergeCells>
  <printOptions horizontalCentered="1"/>
  <pageMargins left="0" right="0" top="0.78740157480314965" bottom="0" header="0.31496062992125984" footer="0.31496062992125984"/>
  <pageSetup paperSize="9" scale="42" fitToWidth="8" fitToHeight="8" orientation="landscape" r:id="rId1"/>
  <rowBreaks count="7" manualBreakCount="7">
    <brk id="2181" max="7" man="1"/>
    <brk id="3392" max="7" man="1"/>
    <brk id="3480" max="7" man="1"/>
    <brk id="3573" max="7" man="1"/>
    <brk id="3672" max="7" man="1"/>
    <brk id="4126" max="7" man="1"/>
    <brk id="452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0"/>
  <sheetViews>
    <sheetView view="pageBreakPreview" zoomScale="80" zoomScaleNormal="90" zoomScaleSheetLayoutView="80" workbookViewId="0">
      <pane xSplit="2" ySplit="6" topLeftCell="C7" activePane="bottomRight" state="frozen"/>
      <selection activeCell="C29" sqref="C29:C31"/>
      <selection pane="topRight" activeCell="C29" sqref="C29:C31"/>
      <selection pane="bottomLeft" activeCell="C29" sqref="C29:C31"/>
      <selection pane="bottomRight" activeCell="D11" sqref="D11"/>
    </sheetView>
  </sheetViews>
  <sheetFormatPr defaultRowHeight="15.75" x14ac:dyDescent="0.25"/>
  <cols>
    <col min="1" max="1" width="6.7109375" style="146" customWidth="1"/>
    <col min="2" max="2" width="56.42578125" style="146" customWidth="1"/>
    <col min="3" max="3" width="14.5703125" style="146" customWidth="1"/>
    <col min="4" max="4" width="14.7109375" style="146" customWidth="1"/>
    <col min="5" max="5" width="13.28515625" style="146" customWidth="1"/>
    <col min="6" max="6" width="14.7109375" style="146" customWidth="1"/>
    <col min="7" max="8" width="14.42578125" style="146" customWidth="1"/>
    <col min="9" max="9" width="13.42578125" style="146" customWidth="1"/>
    <col min="10" max="10" width="15.140625" style="146" customWidth="1"/>
    <col min="11" max="11" width="15.85546875" style="146" bestFit="1" customWidth="1"/>
    <col min="12" max="12" width="14.7109375" style="146" customWidth="1"/>
    <col min="13" max="13" width="13.7109375" style="146" customWidth="1"/>
    <col min="14" max="14" width="15" style="146" customWidth="1"/>
    <col min="15" max="16384" width="9.140625" style="146"/>
  </cols>
  <sheetData>
    <row r="1" spans="1:14" ht="57" customHeight="1" x14ac:dyDescent="0.25">
      <c r="L1" s="147" t="s">
        <v>4090</v>
      </c>
      <c r="M1" s="148"/>
      <c r="N1" s="148"/>
    </row>
    <row r="2" spans="1:14" x14ac:dyDescent="0.25">
      <c r="M2" s="149" t="s">
        <v>4091</v>
      </c>
      <c r="N2" s="149"/>
    </row>
    <row r="3" spans="1:14" x14ac:dyDescent="0.25">
      <c r="A3" s="150"/>
      <c r="B3" s="150"/>
      <c r="C3" s="150"/>
      <c r="D3" s="150"/>
      <c r="E3" s="151"/>
      <c r="F3" s="152"/>
      <c r="G3" s="150"/>
      <c r="H3" s="150"/>
      <c r="I3" s="151"/>
      <c r="J3" s="152"/>
      <c r="K3" s="150"/>
      <c r="L3" s="150"/>
      <c r="M3" s="151"/>
    </row>
    <row r="4" spans="1:14" ht="35.1" customHeight="1" x14ac:dyDescent="0.25">
      <c r="A4" s="153" t="s">
        <v>4092</v>
      </c>
      <c r="B4" s="153"/>
      <c r="C4" s="153"/>
      <c r="D4" s="153"/>
      <c r="E4" s="153"/>
      <c r="F4" s="153"/>
      <c r="G4" s="153"/>
      <c r="H4" s="153"/>
      <c r="I4" s="153"/>
      <c r="J4" s="153"/>
      <c r="K4" s="153"/>
      <c r="L4" s="153"/>
      <c r="M4" s="153"/>
      <c r="N4" s="153"/>
    </row>
    <row r="5" spans="1:14" x14ac:dyDescent="0.25">
      <c r="A5" s="154"/>
      <c r="B5" s="154"/>
      <c r="C5" s="154"/>
      <c r="D5" s="154"/>
      <c r="E5" s="154"/>
      <c r="F5" s="154"/>
      <c r="G5" s="154"/>
      <c r="H5" s="154"/>
      <c r="I5" s="154"/>
      <c r="J5" s="154"/>
      <c r="K5" s="154"/>
      <c r="L5" s="154"/>
      <c r="M5" s="154"/>
      <c r="N5" s="154"/>
    </row>
    <row r="6" spans="1:14" ht="6.95" customHeight="1" x14ac:dyDescent="0.25"/>
    <row r="7" spans="1:14" ht="18.600000000000001" customHeight="1" x14ac:dyDescent="0.25">
      <c r="A7" s="155" t="s">
        <v>4093</v>
      </c>
      <c r="B7" s="156" t="s">
        <v>4094</v>
      </c>
      <c r="C7" s="157" t="s">
        <v>4095</v>
      </c>
      <c r="D7" s="158"/>
      <c r="E7" s="158"/>
      <c r="F7" s="159"/>
      <c r="G7" s="157" t="s">
        <v>4096</v>
      </c>
      <c r="H7" s="158"/>
      <c r="I7" s="158"/>
      <c r="J7" s="159"/>
      <c r="K7" s="157" t="s">
        <v>4097</v>
      </c>
      <c r="L7" s="158"/>
      <c r="M7" s="158"/>
      <c r="N7" s="158"/>
    </row>
    <row r="8" spans="1:14" ht="32.450000000000003" customHeight="1" x14ac:dyDescent="0.25">
      <c r="A8" s="155"/>
      <c r="B8" s="156"/>
      <c r="C8" s="160" t="s">
        <v>4098</v>
      </c>
      <c r="D8" s="155"/>
      <c r="E8" s="155"/>
      <c r="F8" s="161" t="s">
        <v>4099</v>
      </c>
      <c r="G8" s="160" t="s">
        <v>4100</v>
      </c>
      <c r="H8" s="155"/>
      <c r="I8" s="155"/>
      <c r="J8" s="161" t="s">
        <v>4099</v>
      </c>
      <c r="K8" s="160" t="s">
        <v>4098</v>
      </c>
      <c r="L8" s="155"/>
      <c r="M8" s="155"/>
      <c r="N8" s="155" t="s">
        <v>4099</v>
      </c>
    </row>
    <row r="9" spans="1:14" ht="64.5" customHeight="1" x14ac:dyDescent="0.25">
      <c r="A9" s="155"/>
      <c r="B9" s="156"/>
      <c r="C9" s="162" t="s">
        <v>4101</v>
      </c>
      <c r="D9" s="163" t="s">
        <v>4102</v>
      </c>
      <c r="E9" s="163" t="s">
        <v>4103</v>
      </c>
      <c r="F9" s="161"/>
      <c r="G9" s="162" t="s">
        <v>4101</v>
      </c>
      <c r="H9" s="163" t="s">
        <v>4102</v>
      </c>
      <c r="I9" s="163" t="s">
        <v>4103</v>
      </c>
      <c r="J9" s="161"/>
      <c r="K9" s="162" t="s">
        <v>4101</v>
      </c>
      <c r="L9" s="163" t="s">
        <v>4104</v>
      </c>
      <c r="M9" s="163" t="s">
        <v>4103</v>
      </c>
      <c r="N9" s="155"/>
    </row>
    <row r="10" spans="1:14" s="168" customFormat="1" x14ac:dyDescent="0.25">
      <c r="A10" s="164">
        <v>1</v>
      </c>
      <c r="B10" s="165">
        <v>2</v>
      </c>
      <c r="C10" s="166">
        <v>3</v>
      </c>
      <c r="D10" s="164">
        <v>4</v>
      </c>
      <c r="E10" s="164">
        <v>5</v>
      </c>
      <c r="F10" s="167">
        <v>6</v>
      </c>
      <c r="G10" s="166">
        <v>7</v>
      </c>
      <c r="H10" s="164">
        <v>8</v>
      </c>
      <c r="I10" s="164">
        <v>9</v>
      </c>
      <c r="J10" s="167">
        <v>10</v>
      </c>
      <c r="K10" s="166">
        <v>11</v>
      </c>
      <c r="L10" s="164">
        <v>12</v>
      </c>
      <c r="M10" s="164">
        <v>13</v>
      </c>
      <c r="N10" s="164">
        <v>14</v>
      </c>
    </row>
    <row r="11" spans="1:14" s="168" customFormat="1" ht="40.5" customHeight="1" x14ac:dyDescent="0.25">
      <c r="A11" s="169" t="s">
        <v>4105</v>
      </c>
      <c r="B11" s="170" t="s">
        <v>4106</v>
      </c>
      <c r="C11" s="171">
        <f>74076540.7004398-'[1]Приложение 7'!C23</f>
        <v>74038522.578449801</v>
      </c>
      <c r="D11" s="172">
        <v>4138</v>
      </c>
      <c r="E11" s="172">
        <v>79449.377999999997</v>
      </c>
      <c r="F11" s="173">
        <f>C11/D11</f>
        <v>17892.344750712855</v>
      </c>
      <c r="G11" s="174">
        <v>59008702.740612052</v>
      </c>
      <c r="H11" s="175">
        <v>2378</v>
      </c>
      <c r="I11" s="175">
        <v>40675.275999999998</v>
      </c>
      <c r="J11" s="176">
        <f>G11/H11</f>
        <v>24814.425038104313</v>
      </c>
      <c r="K11" s="174">
        <v>156587336.976495</v>
      </c>
      <c r="L11" s="175">
        <v>4390</v>
      </c>
      <c r="M11" s="175">
        <v>42660.69</v>
      </c>
      <c r="N11" s="177">
        <v>35669.09726116059</v>
      </c>
    </row>
    <row r="12" spans="1:14" s="168" customFormat="1" ht="36.75" customHeight="1" x14ac:dyDescent="0.25">
      <c r="A12" s="169" t="s">
        <v>4107</v>
      </c>
      <c r="B12" s="170" t="s">
        <v>4108</v>
      </c>
      <c r="C12" s="178" t="s">
        <v>4109</v>
      </c>
      <c r="D12" s="179" t="s">
        <v>4109</v>
      </c>
      <c r="E12" s="179" t="s">
        <v>4109</v>
      </c>
      <c r="F12" s="180" t="s">
        <v>4109</v>
      </c>
      <c r="G12" s="178" t="s">
        <v>4109</v>
      </c>
      <c r="H12" s="179" t="s">
        <v>4109</v>
      </c>
      <c r="I12" s="179" t="s">
        <v>4109</v>
      </c>
      <c r="J12" s="180" t="s">
        <v>4109</v>
      </c>
      <c r="K12" s="178" t="s">
        <v>4109</v>
      </c>
      <c r="L12" s="175" t="s">
        <v>4109</v>
      </c>
      <c r="M12" s="175" t="s">
        <v>4109</v>
      </c>
      <c r="N12" s="181" t="s">
        <v>4109</v>
      </c>
    </row>
    <row r="13" spans="1:14" s="168" customFormat="1" ht="123" customHeight="1" x14ac:dyDescent="0.25">
      <c r="A13" s="182" t="s">
        <v>4110</v>
      </c>
      <c r="B13" s="170" t="s">
        <v>4111</v>
      </c>
      <c r="C13" s="174">
        <f>F20*D13</f>
        <v>5738055.8818851579</v>
      </c>
      <c r="D13" s="175">
        <v>4075</v>
      </c>
      <c r="E13" s="175">
        <v>45519.447999999997</v>
      </c>
      <c r="F13" s="173">
        <f t="shared" ref="F13:F14" si="0">C13/D13</f>
        <v>1408.1118728552535</v>
      </c>
      <c r="G13" s="174">
        <f>J20*H13</f>
        <v>6852514.3005244201</v>
      </c>
      <c r="H13" s="175">
        <v>2330</v>
      </c>
      <c r="I13" s="175">
        <v>28413.276000000002</v>
      </c>
      <c r="J13" s="176">
        <f t="shared" ref="J13:J14" si="1">G13/H13</f>
        <v>2940.9932620276481</v>
      </c>
      <c r="K13" s="174">
        <v>11085060.0360534</v>
      </c>
      <c r="L13" s="175">
        <v>4041</v>
      </c>
      <c r="M13" s="175">
        <v>57136.829999999973</v>
      </c>
      <c r="N13" s="177">
        <v>2743.1477446308836</v>
      </c>
    </row>
    <row r="14" spans="1:14" s="168" customFormat="1" ht="100.5" customHeight="1" x14ac:dyDescent="0.25">
      <c r="A14" s="183" t="s">
        <v>4112</v>
      </c>
      <c r="B14" s="170" t="s">
        <v>4113</v>
      </c>
      <c r="C14" s="174">
        <v>1083569.0355998771</v>
      </c>
      <c r="D14" s="175">
        <v>63</v>
      </c>
      <c r="E14" s="175">
        <v>33929.93</v>
      </c>
      <c r="F14" s="173">
        <f t="shared" si="0"/>
        <v>17199.508501585351</v>
      </c>
      <c r="G14" s="174">
        <v>1262204.518070068</v>
      </c>
      <c r="H14" s="175">
        <v>48</v>
      </c>
      <c r="I14" s="175">
        <v>12261.999999999996</v>
      </c>
      <c r="J14" s="176">
        <f t="shared" si="1"/>
        <v>26295.927459793082</v>
      </c>
      <c r="K14" s="174">
        <v>2041821.76745166</v>
      </c>
      <c r="L14" s="175">
        <v>193</v>
      </c>
      <c r="M14" s="175">
        <v>442074.19500000007</v>
      </c>
      <c r="N14" s="177">
        <v>10579.387396122591</v>
      </c>
    </row>
    <row r="15" spans="1:14" s="168" customFormat="1" ht="42.75" customHeight="1" x14ac:dyDescent="0.25">
      <c r="A15" s="184" t="s">
        <v>4114</v>
      </c>
      <c r="B15" s="184"/>
      <c r="C15" s="184"/>
      <c r="D15" s="184"/>
      <c r="E15" s="184"/>
      <c r="F15" s="184"/>
      <c r="G15" s="184"/>
      <c r="H15" s="184"/>
      <c r="I15" s="184"/>
      <c r="J15" s="184"/>
      <c r="K15" s="184"/>
      <c r="L15" s="184"/>
      <c r="M15" s="184"/>
      <c r="N15" s="184"/>
    </row>
    <row r="16" spans="1:14" s="168" customFormat="1" ht="46.5" customHeight="1" x14ac:dyDescent="0.25">
      <c r="A16" s="184" t="s">
        <v>4115</v>
      </c>
      <c r="B16" s="185"/>
      <c r="C16" s="185"/>
      <c r="D16" s="185"/>
      <c r="E16" s="185"/>
      <c r="F16" s="185"/>
      <c r="G16" s="185"/>
      <c r="H16" s="185"/>
      <c r="I16" s="185"/>
      <c r="J16" s="185"/>
      <c r="K16" s="185"/>
      <c r="L16" s="185"/>
      <c r="M16" s="185"/>
      <c r="N16" s="185"/>
    </row>
    <row r="17" spans="1:14" s="168" customFormat="1" hidden="1" x14ac:dyDescent="0.25">
      <c r="C17" s="186">
        <v>52951182.348624445</v>
      </c>
      <c r="G17" s="186">
        <v>63235482.843435876</v>
      </c>
      <c r="K17" s="186">
        <v>55279181.434259377</v>
      </c>
    </row>
    <row r="18" spans="1:14" s="168" customFormat="1" hidden="1" x14ac:dyDescent="0.25">
      <c r="C18" s="187"/>
      <c r="D18" s="188"/>
      <c r="E18" s="189" t="s">
        <v>4116</v>
      </c>
      <c r="F18" s="190" t="s">
        <v>4117</v>
      </c>
      <c r="G18" s="187"/>
      <c r="H18" s="188"/>
      <c r="I18" s="189" t="s">
        <v>4116</v>
      </c>
      <c r="J18" s="190" t="s">
        <v>4117</v>
      </c>
      <c r="K18" s="187"/>
      <c r="L18" s="188"/>
      <c r="M18" s="189" t="s">
        <v>4116</v>
      </c>
      <c r="N18" s="190" t="s">
        <v>4117</v>
      </c>
    </row>
    <row r="19" spans="1:14" s="168" customFormat="1" hidden="1" x14ac:dyDescent="0.25">
      <c r="C19" s="191">
        <v>58689238.230509602</v>
      </c>
      <c r="D19" s="192"/>
      <c r="E19" s="193">
        <v>46.64</v>
      </c>
      <c r="F19" s="194">
        <f>58689238.2305096/D13</f>
        <v>14402.267050431805</v>
      </c>
      <c r="G19" s="191">
        <v>70087997.143960297</v>
      </c>
      <c r="H19" s="192"/>
      <c r="I19" s="193">
        <v>46.64</v>
      </c>
      <c r="J19" s="194">
        <f>70087997.1439603/H13</f>
        <v>30080.685469510856</v>
      </c>
      <c r="K19" s="191">
        <v>61269510.9813179</v>
      </c>
      <c r="L19" s="192"/>
      <c r="M19" s="193">
        <v>46.64</v>
      </c>
      <c r="N19" s="194">
        <f>61269510.9813179/L13</f>
        <v>15161.967577658475</v>
      </c>
    </row>
    <row r="20" spans="1:14" s="168" customFormat="1" hidden="1" x14ac:dyDescent="0.25">
      <c r="C20" s="195"/>
      <c r="D20" s="192"/>
      <c r="E20" s="193">
        <v>4.5599999999999996</v>
      </c>
      <c r="F20" s="194">
        <f>F19*(E20/E19)</f>
        <v>1408.1118728552535</v>
      </c>
      <c r="G20" s="195"/>
      <c r="H20" s="192"/>
      <c r="I20" s="193">
        <v>4.5599999999999996</v>
      </c>
      <c r="J20" s="194">
        <f>J19*(I20/I19)</f>
        <v>2940.9932620276481</v>
      </c>
      <c r="K20" s="195"/>
      <c r="L20" s="192"/>
      <c r="M20" s="193">
        <v>4.5599999999999996</v>
      </c>
      <c r="N20" s="194">
        <f>N19*(M20/M19)</f>
        <v>1482.3879106801596</v>
      </c>
    </row>
    <row r="21" spans="1:14" s="168" customFormat="1" hidden="1" x14ac:dyDescent="0.25">
      <c r="C21" s="195"/>
      <c r="D21" s="192"/>
      <c r="E21" s="192"/>
      <c r="F21" s="196"/>
      <c r="G21" s="195"/>
      <c r="H21" s="192"/>
      <c r="I21" s="192"/>
      <c r="J21" s="196"/>
      <c r="K21" s="195"/>
      <c r="L21" s="192"/>
      <c r="M21" s="192"/>
      <c r="N21" s="196"/>
    </row>
    <row r="22" spans="1:14" s="168" customFormat="1" hidden="1" x14ac:dyDescent="0.25">
      <c r="C22" s="195"/>
      <c r="D22" s="192"/>
      <c r="E22" s="197" t="s">
        <v>4118</v>
      </c>
      <c r="F22" s="198"/>
      <c r="G22" s="195"/>
      <c r="H22" s="192"/>
      <c r="I22" s="197" t="s">
        <v>4118</v>
      </c>
      <c r="J22" s="198"/>
      <c r="K22" s="195"/>
      <c r="L22" s="192"/>
      <c r="M22" s="197" t="s">
        <v>4118</v>
      </c>
      <c r="N22" s="198"/>
    </row>
    <row r="23" spans="1:14" s="168" customFormat="1" ht="15.75" hidden="1" customHeight="1" x14ac:dyDescent="0.25">
      <c r="C23" s="199"/>
      <c r="D23" s="200"/>
      <c r="E23" s="201"/>
      <c r="F23" s="202">
        <f>F20*D13</f>
        <v>5738055.8818851579</v>
      </c>
      <c r="G23" s="199"/>
      <c r="H23" s="200"/>
      <c r="I23" s="201"/>
      <c r="J23" s="202">
        <f>J20*H13</f>
        <v>6852514.3005244201</v>
      </c>
      <c r="K23" s="199"/>
      <c r="L23" s="200"/>
      <c r="M23" s="201"/>
      <c r="N23" s="202">
        <f>N20*L13</f>
        <v>5990329.5470585246</v>
      </c>
    </row>
    <row r="24" spans="1:14" s="168" customFormat="1" ht="47.25" customHeight="1" x14ac:dyDescent="0.25">
      <c r="A24" s="203" t="s">
        <v>4119</v>
      </c>
      <c r="B24" s="203"/>
      <c r="C24" s="203"/>
      <c r="D24" s="203"/>
      <c r="E24" s="203"/>
      <c r="F24" s="203"/>
      <c r="G24" s="203"/>
      <c r="H24" s="203"/>
      <c r="I24" s="203"/>
      <c r="J24" s="203"/>
      <c r="K24" s="203"/>
      <c r="L24" s="203"/>
      <c r="M24" s="203"/>
      <c r="N24" s="203"/>
    </row>
    <row r="25" spans="1:14" s="168" customFormat="1" x14ac:dyDescent="0.25"/>
    <row r="26" spans="1:14" s="168" customFormat="1" x14ac:dyDescent="0.25"/>
    <row r="27" spans="1:14" s="168" customFormat="1" x14ac:dyDescent="0.25"/>
    <row r="28" spans="1:14" s="168" customFormat="1" x14ac:dyDescent="0.25"/>
    <row r="29" spans="1:14" s="168" customFormat="1" x14ac:dyDescent="0.25"/>
    <row r="30" spans="1:14" s="168" customFormat="1" x14ac:dyDescent="0.25"/>
    <row r="31" spans="1:14" s="168" customFormat="1" x14ac:dyDescent="0.25"/>
    <row r="32" spans="1:14" s="168" customFormat="1" x14ac:dyDescent="0.25"/>
    <row r="33" s="168" customFormat="1" x14ac:dyDescent="0.25"/>
    <row r="34" s="168" customFormat="1" x14ac:dyDescent="0.25"/>
    <row r="35" s="168" customFormat="1" x14ac:dyDescent="0.25"/>
    <row r="36" s="168" customFormat="1" x14ac:dyDescent="0.25"/>
    <row r="37" s="168" customFormat="1" x14ac:dyDescent="0.25"/>
    <row r="38" s="168" customFormat="1" x14ac:dyDescent="0.25"/>
    <row r="39" s="168" customFormat="1" x14ac:dyDescent="0.25"/>
    <row r="40" s="168" customFormat="1" x14ac:dyDescent="0.25"/>
    <row r="41" s="168" customFormat="1" x14ac:dyDescent="0.25"/>
    <row r="42" s="168" customFormat="1" x14ac:dyDescent="0.25"/>
    <row r="43" s="168" customFormat="1" x14ac:dyDescent="0.25"/>
    <row r="44" s="168" customFormat="1" x14ac:dyDescent="0.25"/>
    <row r="45" s="168" customFormat="1" x14ac:dyDescent="0.25"/>
    <row r="46" s="168" customFormat="1" x14ac:dyDescent="0.25"/>
    <row r="47" s="168" customFormat="1" x14ac:dyDescent="0.25"/>
    <row r="48" s="168" customFormat="1" x14ac:dyDescent="0.25"/>
    <row r="49" s="168" customFormat="1" x14ac:dyDescent="0.25"/>
    <row r="50" s="168" customFormat="1" x14ac:dyDescent="0.25"/>
    <row r="51" s="168" customFormat="1" x14ac:dyDescent="0.25"/>
    <row r="52" s="168" customFormat="1" x14ac:dyDescent="0.25"/>
    <row r="53" s="168" customFormat="1" x14ac:dyDescent="0.25"/>
    <row r="54" s="168" customFormat="1" x14ac:dyDescent="0.25"/>
    <row r="55" s="168" customFormat="1" x14ac:dyDescent="0.25"/>
    <row r="56" s="168" customFormat="1" x14ac:dyDescent="0.25"/>
    <row r="57" s="168" customFormat="1" x14ac:dyDescent="0.25"/>
    <row r="58" s="168" customFormat="1" x14ac:dyDescent="0.25"/>
    <row r="59" s="168" customFormat="1" x14ac:dyDescent="0.25"/>
    <row r="60" s="168" customFormat="1" x14ac:dyDescent="0.25"/>
    <row r="61" s="168" customFormat="1" x14ac:dyDescent="0.25"/>
    <row r="62" s="168" customFormat="1" x14ac:dyDescent="0.25"/>
    <row r="63" s="168" customFormat="1" x14ac:dyDescent="0.25"/>
    <row r="64" s="168" customFormat="1" x14ac:dyDescent="0.25"/>
    <row r="65" s="168" customFormat="1" x14ac:dyDescent="0.25"/>
    <row r="66" s="168" customFormat="1" x14ac:dyDescent="0.25"/>
    <row r="67" s="168" customFormat="1" x14ac:dyDescent="0.25"/>
    <row r="68" s="168" customFormat="1" x14ac:dyDescent="0.25"/>
    <row r="69" s="168" customFormat="1" x14ac:dyDescent="0.25"/>
    <row r="70" s="168" customFormat="1" x14ac:dyDescent="0.25"/>
    <row r="71" s="168" customFormat="1" x14ac:dyDescent="0.25"/>
    <row r="72" s="168" customFormat="1" x14ac:dyDescent="0.25"/>
    <row r="73" s="168" customFormat="1" x14ac:dyDescent="0.25"/>
    <row r="74" s="168" customFormat="1" x14ac:dyDescent="0.25"/>
    <row r="75" s="168" customFormat="1" x14ac:dyDescent="0.25"/>
    <row r="76" s="168" customFormat="1" x14ac:dyDescent="0.25"/>
    <row r="77" s="168" customFormat="1" x14ac:dyDescent="0.25"/>
    <row r="78" s="168" customFormat="1" x14ac:dyDescent="0.25"/>
    <row r="79" s="168" customFormat="1" x14ac:dyDescent="0.25"/>
    <row r="80" s="168" customFormat="1" x14ac:dyDescent="0.25"/>
    <row r="81" s="168" customFormat="1" x14ac:dyDescent="0.25"/>
    <row r="82" s="168" customFormat="1" x14ac:dyDescent="0.25"/>
    <row r="83" s="168" customFormat="1" x14ac:dyDescent="0.25"/>
    <row r="84" s="168" customFormat="1" x14ac:dyDescent="0.25"/>
    <row r="85" s="168" customFormat="1" x14ac:dyDescent="0.25"/>
    <row r="86" s="168" customFormat="1" x14ac:dyDescent="0.25"/>
    <row r="87" s="168" customFormat="1" x14ac:dyDescent="0.25"/>
    <row r="88" s="168" customFormat="1" x14ac:dyDescent="0.25"/>
    <row r="89" s="168" customFormat="1" x14ac:dyDescent="0.25"/>
    <row r="90" s="168" customFormat="1" x14ac:dyDescent="0.25"/>
    <row r="91" s="168" customFormat="1" x14ac:dyDescent="0.25"/>
    <row r="92" s="168" customFormat="1" x14ac:dyDescent="0.25"/>
    <row r="93" s="168" customFormat="1" x14ac:dyDescent="0.25"/>
    <row r="94" s="168" customFormat="1" x14ac:dyDescent="0.25"/>
    <row r="95" s="168" customFormat="1" x14ac:dyDescent="0.25"/>
    <row r="96" s="168" customFormat="1" x14ac:dyDescent="0.25"/>
    <row r="97" s="168" customFormat="1" x14ac:dyDescent="0.25"/>
    <row r="98" s="168" customFormat="1" x14ac:dyDescent="0.25"/>
    <row r="99" s="168" customFormat="1" x14ac:dyDescent="0.25"/>
    <row r="100" s="168" customFormat="1" x14ac:dyDescent="0.25"/>
    <row r="101" s="168" customFormat="1" x14ac:dyDescent="0.25"/>
    <row r="102" s="168" customFormat="1" x14ac:dyDescent="0.25"/>
    <row r="103" s="168" customFormat="1" x14ac:dyDescent="0.25"/>
    <row r="104" s="168" customFormat="1" x14ac:dyDescent="0.25"/>
    <row r="105" s="168" customFormat="1" x14ac:dyDescent="0.25"/>
    <row r="106" s="168" customFormat="1" x14ac:dyDescent="0.25"/>
    <row r="107" s="168" customFormat="1" x14ac:dyDescent="0.25"/>
    <row r="108" s="168" customFormat="1" x14ac:dyDescent="0.25"/>
    <row r="109" s="168" customFormat="1" x14ac:dyDescent="0.25"/>
    <row r="110" s="168" customFormat="1" x14ac:dyDescent="0.25"/>
    <row r="111" s="168" customFormat="1" x14ac:dyDescent="0.25"/>
    <row r="112" s="168" customFormat="1" x14ac:dyDescent="0.25"/>
    <row r="113" s="168" customFormat="1" x14ac:dyDescent="0.25"/>
    <row r="114" s="168" customFormat="1" x14ac:dyDescent="0.25"/>
    <row r="115" s="168" customFormat="1" x14ac:dyDescent="0.25"/>
    <row r="116" s="168" customFormat="1" x14ac:dyDescent="0.25"/>
    <row r="117" s="168" customFormat="1" x14ac:dyDescent="0.25"/>
    <row r="118" s="168" customFormat="1" x14ac:dyDescent="0.25"/>
    <row r="119" s="168" customFormat="1" x14ac:dyDescent="0.25"/>
    <row r="120" s="168" customFormat="1" x14ac:dyDescent="0.25"/>
    <row r="121" s="168" customFormat="1" x14ac:dyDescent="0.25"/>
    <row r="122" s="168" customFormat="1" x14ac:dyDescent="0.25"/>
    <row r="123" s="168" customFormat="1" x14ac:dyDescent="0.25"/>
    <row r="124" s="168" customFormat="1" x14ac:dyDescent="0.25"/>
    <row r="125" s="168" customFormat="1" x14ac:dyDescent="0.25"/>
    <row r="126" s="168" customFormat="1" x14ac:dyDescent="0.25"/>
    <row r="127" s="168" customFormat="1" x14ac:dyDescent="0.25"/>
    <row r="128" s="168" customFormat="1" x14ac:dyDescent="0.25"/>
    <row r="129" s="168" customFormat="1" x14ac:dyDescent="0.25"/>
    <row r="130" s="168" customFormat="1" x14ac:dyDescent="0.25"/>
    <row r="131" s="168" customFormat="1" x14ac:dyDescent="0.25"/>
    <row r="132" s="168" customFormat="1" x14ac:dyDescent="0.25"/>
    <row r="133" s="168" customFormat="1" x14ac:dyDescent="0.25"/>
    <row r="134" s="168" customFormat="1" x14ac:dyDescent="0.25"/>
    <row r="135" s="168" customFormat="1" x14ac:dyDescent="0.25"/>
    <row r="136" s="168" customFormat="1" x14ac:dyDescent="0.25"/>
    <row r="137" s="168" customFormat="1" x14ac:dyDescent="0.25"/>
    <row r="138" s="168" customFormat="1" x14ac:dyDescent="0.25"/>
    <row r="139" s="168" customFormat="1" x14ac:dyDescent="0.25"/>
    <row r="140" s="168" customFormat="1" x14ac:dyDescent="0.25"/>
    <row r="141" s="168" customFormat="1" x14ac:dyDescent="0.25"/>
    <row r="142" s="168" customFormat="1" x14ac:dyDescent="0.25"/>
    <row r="143" s="168" customFormat="1" x14ac:dyDescent="0.25"/>
    <row r="144" s="168" customFormat="1" x14ac:dyDescent="0.25"/>
    <row r="145" s="168" customFormat="1" x14ac:dyDescent="0.25"/>
    <row r="146" s="168" customFormat="1" x14ac:dyDescent="0.25"/>
    <row r="147" s="168" customFormat="1" x14ac:dyDescent="0.25"/>
    <row r="148" s="168" customFormat="1" x14ac:dyDescent="0.25"/>
    <row r="149" s="168" customFormat="1" x14ac:dyDescent="0.25"/>
    <row r="150" s="168" customFormat="1" x14ac:dyDescent="0.25"/>
    <row r="151" s="168" customFormat="1" x14ac:dyDescent="0.25"/>
    <row r="152" s="168" customFormat="1" x14ac:dyDescent="0.25"/>
    <row r="153" s="168" customFormat="1" x14ac:dyDescent="0.25"/>
    <row r="154" s="168" customFormat="1" x14ac:dyDescent="0.25"/>
    <row r="155" s="168" customFormat="1" x14ac:dyDescent="0.25"/>
    <row r="156" s="168" customFormat="1" x14ac:dyDescent="0.25"/>
    <row r="157" s="168" customFormat="1" x14ac:dyDescent="0.25"/>
    <row r="158" s="168" customFormat="1" x14ac:dyDescent="0.25"/>
    <row r="159" s="168" customFormat="1" x14ac:dyDescent="0.25"/>
    <row r="160" s="168" customFormat="1" x14ac:dyDescent="0.25"/>
    <row r="161" s="168" customFormat="1" x14ac:dyDescent="0.25"/>
    <row r="162" s="168" customFormat="1" x14ac:dyDescent="0.25"/>
    <row r="163" s="168" customFormat="1" x14ac:dyDescent="0.25"/>
    <row r="164" s="168" customFormat="1" x14ac:dyDescent="0.25"/>
    <row r="165" s="168" customFormat="1" x14ac:dyDescent="0.25"/>
    <row r="166" s="168" customFormat="1" x14ac:dyDescent="0.25"/>
    <row r="167" s="168" customFormat="1" x14ac:dyDescent="0.25"/>
    <row r="168" s="168" customFormat="1" x14ac:dyDescent="0.25"/>
    <row r="169" s="168" customFormat="1" x14ac:dyDescent="0.25"/>
    <row r="170" s="168" customFormat="1" x14ac:dyDescent="0.25"/>
    <row r="171" s="168" customFormat="1" x14ac:dyDescent="0.25"/>
    <row r="172" s="168" customFormat="1" x14ac:dyDescent="0.25"/>
    <row r="173" s="168" customFormat="1" x14ac:dyDescent="0.25"/>
    <row r="174" s="168" customFormat="1" x14ac:dyDescent="0.25"/>
    <row r="175" s="168" customFormat="1" x14ac:dyDescent="0.25"/>
    <row r="176" s="168" customFormat="1" x14ac:dyDescent="0.25"/>
    <row r="177" s="168" customFormat="1" x14ac:dyDescent="0.25"/>
    <row r="178" s="168" customFormat="1" x14ac:dyDescent="0.25"/>
    <row r="179" s="168" customFormat="1" x14ac:dyDescent="0.25"/>
    <row r="180" s="168" customFormat="1" x14ac:dyDescent="0.25"/>
    <row r="181" s="168" customFormat="1" x14ac:dyDescent="0.25"/>
    <row r="182" s="168" customFormat="1" x14ac:dyDescent="0.25"/>
    <row r="183" s="168" customFormat="1" x14ac:dyDescent="0.25"/>
    <row r="184" s="168" customFormat="1" x14ac:dyDescent="0.25"/>
    <row r="185" s="168" customFormat="1" x14ac:dyDescent="0.25"/>
    <row r="186" s="168" customFormat="1" x14ac:dyDescent="0.25"/>
    <row r="187" s="168" customFormat="1" x14ac:dyDescent="0.25"/>
    <row r="188" s="168" customFormat="1" x14ac:dyDescent="0.25"/>
    <row r="189" s="168" customFormat="1" x14ac:dyDescent="0.25"/>
    <row r="190" s="168" customFormat="1" x14ac:dyDescent="0.25"/>
    <row r="191" s="168" customFormat="1" x14ac:dyDescent="0.25"/>
    <row r="192" s="168" customFormat="1" x14ac:dyDescent="0.25"/>
    <row r="193" s="168" customFormat="1" x14ac:dyDescent="0.25"/>
    <row r="194" s="168" customFormat="1" x14ac:dyDescent="0.25"/>
    <row r="195" s="168" customFormat="1" x14ac:dyDescent="0.25"/>
    <row r="196" s="168" customFormat="1" x14ac:dyDescent="0.25"/>
    <row r="197" s="168" customFormat="1" x14ac:dyDescent="0.25"/>
    <row r="198" s="168" customFormat="1" x14ac:dyDescent="0.25"/>
    <row r="199" s="168" customFormat="1" x14ac:dyDescent="0.25"/>
    <row r="200" s="168" customFormat="1" x14ac:dyDescent="0.25"/>
    <row r="201" s="168" customFormat="1" x14ac:dyDescent="0.25"/>
    <row r="202" s="168" customFormat="1" x14ac:dyDescent="0.25"/>
    <row r="203" s="168" customFormat="1" x14ac:dyDescent="0.25"/>
    <row r="204" s="168" customFormat="1" x14ac:dyDescent="0.25"/>
    <row r="205" s="168" customFormat="1" x14ac:dyDescent="0.25"/>
    <row r="206" s="168" customFormat="1" x14ac:dyDescent="0.25"/>
    <row r="207" s="168" customFormat="1" x14ac:dyDescent="0.25"/>
    <row r="208" s="168" customFormat="1" x14ac:dyDescent="0.25"/>
    <row r="209" s="168" customFormat="1" x14ac:dyDescent="0.25"/>
    <row r="210" s="168" customFormat="1" x14ac:dyDescent="0.25"/>
    <row r="211" s="168" customFormat="1" x14ac:dyDescent="0.25"/>
    <row r="212" s="168" customFormat="1" x14ac:dyDescent="0.25"/>
    <row r="213" s="168" customFormat="1" x14ac:dyDescent="0.25"/>
    <row r="214" s="168" customFormat="1" x14ac:dyDescent="0.25"/>
    <row r="215" s="168" customFormat="1" x14ac:dyDescent="0.25"/>
    <row r="216" s="168" customFormat="1" x14ac:dyDescent="0.25"/>
    <row r="217" s="168" customFormat="1" x14ac:dyDescent="0.25"/>
    <row r="218" s="168" customFormat="1" x14ac:dyDescent="0.25"/>
    <row r="219" s="168" customFormat="1" x14ac:dyDescent="0.25"/>
    <row r="220" s="168" customFormat="1" x14ac:dyDescent="0.25"/>
    <row r="221" s="168" customFormat="1" x14ac:dyDescent="0.25"/>
    <row r="222" s="168" customFormat="1" x14ac:dyDescent="0.25"/>
    <row r="223" s="168" customFormat="1" x14ac:dyDescent="0.25"/>
    <row r="224" s="168" customFormat="1" x14ac:dyDescent="0.25"/>
    <row r="225" s="168" customFormat="1" x14ac:dyDescent="0.25"/>
    <row r="226" s="168" customFormat="1" x14ac:dyDescent="0.25"/>
    <row r="227" s="168" customFormat="1" x14ac:dyDescent="0.25"/>
    <row r="228" s="168" customFormat="1" x14ac:dyDescent="0.25"/>
    <row r="229" s="168" customFormat="1" x14ac:dyDescent="0.25"/>
    <row r="230" s="168" customFormat="1" x14ac:dyDescent="0.25"/>
    <row r="231" s="168" customFormat="1" x14ac:dyDescent="0.25"/>
    <row r="232" s="168" customFormat="1" x14ac:dyDescent="0.25"/>
    <row r="233" s="168" customFormat="1" x14ac:dyDescent="0.25"/>
    <row r="234" s="168" customFormat="1" x14ac:dyDescent="0.25"/>
    <row r="235" s="168" customFormat="1" x14ac:dyDescent="0.25"/>
    <row r="236" s="168" customFormat="1" x14ac:dyDescent="0.25"/>
    <row r="237" s="168" customFormat="1" x14ac:dyDescent="0.25"/>
    <row r="238" s="168" customFormat="1" x14ac:dyDescent="0.25"/>
    <row r="239" s="168" customFormat="1" x14ac:dyDescent="0.25"/>
    <row r="240" s="168" customFormat="1" x14ac:dyDescent="0.25"/>
    <row r="241" s="168" customFormat="1" x14ac:dyDescent="0.25"/>
    <row r="242" s="168" customFormat="1" x14ac:dyDescent="0.25"/>
    <row r="243" s="168" customFormat="1" x14ac:dyDescent="0.25"/>
    <row r="244" s="168" customFormat="1" x14ac:dyDescent="0.25"/>
    <row r="245" s="168" customFormat="1" x14ac:dyDescent="0.25"/>
    <row r="246" s="168" customFormat="1" x14ac:dyDescent="0.25"/>
    <row r="247" s="168" customFormat="1" x14ac:dyDescent="0.25"/>
    <row r="248" s="168" customFormat="1" x14ac:dyDescent="0.25"/>
    <row r="249" s="168" customFormat="1" x14ac:dyDescent="0.25"/>
    <row r="250" s="168" customFormat="1" x14ac:dyDescent="0.25"/>
    <row r="251" s="168" customFormat="1" x14ac:dyDescent="0.25"/>
    <row r="252" s="168" customFormat="1" x14ac:dyDescent="0.25"/>
    <row r="253" s="168" customFormat="1" x14ac:dyDescent="0.25"/>
    <row r="254" s="168" customFormat="1" x14ac:dyDescent="0.25"/>
    <row r="255" s="168" customFormat="1" x14ac:dyDescent="0.25"/>
    <row r="256" s="168" customFormat="1" x14ac:dyDescent="0.25"/>
    <row r="257" s="168" customFormat="1" x14ac:dyDescent="0.25"/>
    <row r="258" s="168" customFormat="1" x14ac:dyDescent="0.25"/>
    <row r="259" s="168" customFormat="1" x14ac:dyDescent="0.25"/>
    <row r="260" s="168" customFormat="1" x14ac:dyDescent="0.25"/>
    <row r="261" s="168" customFormat="1" x14ac:dyDescent="0.25"/>
    <row r="262" s="168" customFormat="1" x14ac:dyDescent="0.25"/>
    <row r="263" s="168" customFormat="1" x14ac:dyDescent="0.25"/>
    <row r="264" s="168" customFormat="1" x14ac:dyDescent="0.25"/>
    <row r="265" s="168" customFormat="1" x14ac:dyDescent="0.25"/>
    <row r="266" s="168" customFormat="1" x14ac:dyDescent="0.25"/>
    <row r="267" s="168" customFormat="1" x14ac:dyDescent="0.25"/>
    <row r="268" s="168" customFormat="1" x14ac:dyDescent="0.25"/>
    <row r="269" s="168" customFormat="1" x14ac:dyDescent="0.25"/>
    <row r="270" s="168" customFormat="1" x14ac:dyDescent="0.25"/>
    <row r="271" s="168" customFormat="1" x14ac:dyDescent="0.25"/>
    <row r="272" s="168" customFormat="1" x14ac:dyDescent="0.25"/>
    <row r="273" s="168" customFormat="1" x14ac:dyDescent="0.25"/>
    <row r="274" s="168" customFormat="1" x14ac:dyDescent="0.25"/>
    <row r="275" s="168" customFormat="1" x14ac:dyDescent="0.25"/>
    <row r="276" s="168" customFormat="1" x14ac:dyDescent="0.25"/>
    <row r="277" s="168" customFormat="1" x14ac:dyDescent="0.25"/>
    <row r="278" s="168" customFormat="1" x14ac:dyDescent="0.25"/>
    <row r="279" s="168" customFormat="1" x14ac:dyDescent="0.25"/>
    <row r="280" s="168" customFormat="1" x14ac:dyDescent="0.25"/>
    <row r="281" s="168" customFormat="1" x14ac:dyDescent="0.25"/>
    <row r="282" s="168" customFormat="1" x14ac:dyDescent="0.25"/>
    <row r="283" s="168" customFormat="1" x14ac:dyDescent="0.25"/>
    <row r="284" s="168" customFormat="1" x14ac:dyDescent="0.25"/>
    <row r="285" s="168" customFormat="1" x14ac:dyDescent="0.25"/>
    <row r="286" s="168" customFormat="1" x14ac:dyDescent="0.25"/>
    <row r="287" s="168" customFormat="1" x14ac:dyDescent="0.25"/>
    <row r="288" s="168" customFormat="1" x14ac:dyDescent="0.25"/>
    <row r="289" s="168" customFormat="1" x14ac:dyDescent="0.25"/>
    <row r="290" s="168" customFormat="1" x14ac:dyDescent="0.25"/>
    <row r="291" s="168" customFormat="1" x14ac:dyDescent="0.25"/>
    <row r="292" s="168" customFormat="1" x14ac:dyDescent="0.25"/>
    <row r="293" s="168" customFormat="1" x14ac:dyDescent="0.25"/>
    <row r="294" s="168" customFormat="1" x14ac:dyDescent="0.25"/>
    <row r="295" s="168" customFormat="1" x14ac:dyDescent="0.25"/>
    <row r="296" s="168" customFormat="1" x14ac:dyDescent="0.25"/>
    <row r="297" s="168" customFormat="1" x14ac:dyDescent="0.25"/>
    <row r="298" s="168" customFormat="1" x14ac:dyDescent="0.25"/>
    <row r="299" s="168" customFormat="1" x14ac:dyDescent="0.25"/>
    <row r="300" s="168" customFormat="1" x14ac:dyDescent="0.25"/>
    <row r="301" s="168" customFormat="1" x14ac:dyDescent="0.25"/>
    <row r="302" s="168" customFormat="1" x14ac:dyDescent="0.25"/>
    <row r="303" s="168" customFormat="1" x14ac:dyDescent="0.25"/>
    <row r="304" s="168" customFormat="1" x14ac:dyDescent="0.25"/>
    <row r="305" s="168" customFormat="1" x14ac:dyDescent="0.25"/>
    <row r="306" s="168" customFormat="1" x14ac:dyDescent="0.25"/>
    <row r="307" s="168" customFormat="1" x14ac:dyDescent="0.25"/>
    <row r="308" s="168" customFormat="1" x14ac:dyDescent="0.25"/>
    <row r="309" s="168" customFormat="1" x14ac:dyDescent="0.25"/>
    <row r="310" s="168" customFormat="1" x14ac:dyDescent="0.25"/>
    <row r="311" s="168" customFormat="1" x14ac:dyDescent="0.25"/>
    <row r="312" s="168" customFormat="1" x14ac:dyDescent="0.25"/>
    <row r="313" s="168" customFormat="1" x14ac:dyDescent="0.25"/>
    <row r="314" s="168" customFormat="1" x14ac:dyDescent="0.25"/>
    <row r="315" s="168" customFormat="1" x14ac:dyDescent="0.25"/>
    <row r="316" s="168" customFormat="1" x14ac:dyDescent="0.25"/>
    <row r="317" s="168" customFormat="1" x14ac:dyDescent="0.25"/>
    <row r="318" s="168" customFormat="1" x14ac:dyDescent="0.25"/>
    <row r="319" s="168" customFormat="1" x14ac:dyDescent="0.25"/>
    <row r="320" s="168" customFormat="1" x14ac:dyDescent="0.25"/>
    <row r="321" s="168" customFormat="1" x14ac:dyDescent="0.25"/>
    <row r="322" s="168" customFormat="1" x14ac:dyDescent="0.25"/>
    <row r="323" s="168" customFormat="1" x14ac:dyDescent="0.25"/>
    <row r="324" s="168" customFormat="1" x14ac:dyDescent="0.25"/>
    <row r="325" s="168" customFormat="1" x14ac:dyDescent="0.25"/>
    <row r="326" s="168" customFormat="1" x14ac:dyDescent="0.25"/>
    <row r="327" s="168" customFormat="1" x14ac:dyDescent="0.25"/>
    <row r="328" s="168" customFormat="1" x14ac:dyDescent="0.25"/>
    <row r="329" s="168" customFormat="1" x14ac:dyDescent="0.25"/>
    <row r="330" s="168" customFormat="1" x14ac:dyDescent="0.25"/>
    <row r="331" s="168" customFormat="1" x14ac:dyDescent="0.25"/>
    <row r="332" s="168" customFormat="1" x14ac:dyDescent="0.25"/>
    <row r="333" s="168" customFormat="1" x14ac:dyDescent="0.25"/>
    <row r="334" s="168" customFormat="1" x14ac:dyDescent="0.25"/>
    <row r="335" s="168" customFormat="1" x14ac:dyDescent="0.25"/>
    <row r="336" s="168" customFormat="1" x14ac:dyDescent="0.25"/>
    <row r="337" s="168" customFormat="1" x14ac:dyDescent="0.25"/>
    <row r="338" s="168" customFormat="1" x14ac:dyDescent="0.25"/>
    <row r="339" s="168" customFormat="1" x14ac:dyDescent="0.25"/>
    <row r="340" s="168" customFormat="1" x14ac:dyDescent="0.25"/>
    <row r="341" s="168" customFormat="1" x14ac:dyDescent="0.25"/>
    <row r="342" s="168" customFormat="1" x14ac:dyDescent="0.25"/>
    <row r="343" s="168" customFormat="1" x14ac:dyDescent="0.25"/>
    <row r="344" s="168" customFormat="1" x14ac:dyDescent="0.25"/>
    <row r="345" s="168" customFormat="1" x14ac:dyDescent="0.25"/>
    <row r="346" s="168" customFormat="1" x14ac:dyDescent="0.25"/>
    <row r="347" s="168" customFormat="1" x14ac:dyDescent="0.25"/>
    <row r="348" s="168" customFormat="1" x14ac:dyDescent="0.25"/>
    <row r="349" s="168" customFormat="1" x14ac:dyDescent="0.25"/>
    <row r="350" s="168" customFormat="1" x14ac:dyDescent="0.25"/>
    <row r="351" s="168" customFormat="1" x14ac:dyDescent="0.25"/>
    <row r="352" s="168" customFormat="1" x14ac:dyDescent="0.25"/>
    <row r="353" s="168" customFormat="1" x14ac:dyDescent="0.25"/>
    <row r="354" s="168" customFormat="1" x14ac:dyDescent="0.25"/>
    <row r="355" s="168" customFormat="1" x14ac:dyDescent="0.25"/>
    <row r="356" s="168" customFormat="1" x14ac:dyDescent="0.25"/>
    <row r="357" s="168" customFormat="1" x14ac:dyDescent="0.25"/>
    <row r="358" s="168" customFormat="1" x14ac:dyDescent="0.25"/>
    <row r="359" s="168" customFormat="1" x14ac:dyDescent="0.25"/>
    <row r="360" s="168" customFormat="1" x14ac:dyDescent="0.25"/>
    <row r="361" s="168" customFormat="1" x14ac:dyDescent="0.25"/>
    <row r="362" s="168" customFormat="1" x14ac:dyDescent="0.25"/>
    <row r="363" s="168" customFormat="1" x14ac:dyDescent="0.25"/>
    <row r="364" s="168" customFormat="1" x14ac:dyDescent="0.25"/>
    <row r="365" s="168" customFormat="1" x14ac:dyDescent="0.25"/>
    <row r="366" s="168" customFormat="1" x14ac:dyDescent="0.25"/>
    <row r="367" s="168" customFormat="1" x14ac:dyDescent="0.25"/>
    <row r="368" s="168" customFormat="1" x14ac:dyDescent="0.25"/>
    <row r="369" s="168" customFormat="1" x14ac:dyDescent="0.25"/>
    <row r="370" s="168" customFormat="1" x14ac:dyDescent="0.25"/>
    <row r="371" s="168" customFormat="1" x14ac:dyDescent="0.25"/>
    <row r="372" s="168" customFormat="1" x14ac:dyDescent="0.25"/>
    <row r="373" s="168" customFormat="1" x14ac:dyDescent="0.25"/>
    <row r="374" s="168" customFormat="1" x14ac:dyDescent="0.25"/>
    <row r="375" s="168" customFormat="1" x14ac:dyDescent="0.25"/>
    <row r="376" s="168" customFormat="1" x14ac:dyDescent="0.25"/>
    <row r="377" s="168" customFormat="1" x14ac:dyDescent="0.25"/>
    <row r="378" s="168" customFormat="1" x14ac:dyDescent="0.25"/>
    <row r="379" s="168" customFormat="1" x14ac:dyDescent="0.25"/>
    <row r="380" s="168" customFormat="1" x14ac:dyDescent="0.25"/>
    <row r="381" s="168" customFormat="1" x14ac:dyDescent="0.25"/>
    <row r="382" s="168" customFormat="1" x14ac:dyDescent="0.25"/>
    <row r="383" s="168" customFormat="1" x14ac:dyDescent="0.25"/>
    <row r="384" s="168" customFormat="1" x14ac:dyDescent="0.25"/>
    <row r="385" s="168" customFormat="1" x14ac:dyDescent="0.25"/>
    <row r="386" s="168" customFormat="1" x14ac:dyDescent="0.25"/>
    <row r="387" s="168" customFormat="1" x14ac:dyDescent="0.25"/>
    <row r="388" s="168" customFormat="1" x14ac:dyDescent="0.25"/>
    <row r="389" s="168" customFormat="1" x14ac:dyDescent="0.25"/>
    <row r="390" s="168" customFormat="1" x14ac:dyDescent="0.25"/>
    <row r="391" s="168" customFormat="1" x14ac:dyDescent="0.25"/>
    <row r="392" s="168" customFormat="1" x14ac:dyDescent="0.25"/>
    <row r="393" s="168" customFormat="1" x14ac:dyDescent="0.25"/>
    <row r="394" s="168" customFormat="1" x14ac:dyDescent="0.25"/>
    <row r="395" s="168" customFormat="1" x14ac:dyDescent="0.25"/>
    <row r="396" s="168" customFormat="1" x14ac:dyDescent="0.25"/>
    <row r="397" s="168" customFormat="1" x14ac:dyDescent="0.25"/>
    <row r="398" s="168" customFormat="1" x14ac:dyDescent="0.25"/>
    <row r="399" s="168" customFormat="1" x14ac:dyDescent="0.25"/>
    <row r="400" s="168" customFormat="1" x14ac:dyDescent="0.25"/>
    <row r="401" s="168" customFormat="1" x14ac:dyDescent="0.25"/>
    <row r="402" s="168" customFormat="1" x14ac:dyDescent="0.25"/>
    <row r="403" s="168" customFormat="1" x14ac:dyDescent="0.25"/>
    <row r="404" s="168" customFormat="1" x14ac:dyDescent="0.25"/>
    <row r="405" s="168" customFormat="1" x14ac:dyDescent="0.25"/>
    <row r="406" s="168" customFormat="1" x14ac:dyDescent="0.25"/>
    <row r="407" s="168" customFormat="1" x14ac:dyDescent="0.25"/>
    <row r="408" s="168" customFormat="1" x14ac:dyDescent="0.25"/>
    <row r="409" s="168" customFormat="1" x14ac:dyDescent="0.25"/>
    <row r="410" s="168" customFormat="1" x14ac:dyDescent="0.25"/>
    <row r="411" s="168" customFormat="1" x14ac:dyDescent="0.25"/>
    <row r="412" s="168" customFormat="1" x14ac:dyDescent="0.25"/>
    <row r="413" s="168" customFormat="1" x14ac:dyDescent="0.25"/>
    <row r="414" s="168" customFormat="1" x14ac:dyDescent="0.25"/>
    <row r="415" s="168" customFormat="1" x14ac:dyDescent="0.25"/>
    <row r="416" s="168" customFormat="1" x14ac:dyDescent="0.25"/>
    <row r="417" s="168" customFormat="1" x14ac:dyDescent="0.25"/>
    <row r="418" s="168" customFormat="1" x14ac:dyDescent="0.25"/>
    <row r="419" s="168" customFormat="1" x14ac:dyDescent="0.25"/>
    <row r="420" s="168" customFormat="1" x14ac:dyDescent="0.25"/>
    <row r="421" s="168" customFormat="1" x14ac:dyDescent="0.25"/>
    <row r="422" s="168" customFormat="1" x14ac:dyDescent="0.25"/>
    <row r="423" s="168" customFormat="1" x14ac:dyDescent="0.25"/>
    <row r="424" s="168" customFormat="1" x14ac:dyDescent="0.25"/>
    <row r="425" s="168" customFormat="1" x14ac:dyDescent="0.25"/>
    <row r="426" s="168" customFormat="1" x14ac:dyDescent="0.25"/>
    <row r="427" s="168" customFormat="1" x14ac:dyDescent="0.25"/>
    <row r="428" s="168" customFormat="1" x14ac:dyDescent="0.25"/>
    <row r="429" s="168" customFormat="1" x14ac:dyDescent="0.25"/>
    <row r="430" s="168" customFormat="1" x14ac:dyDescent="0.25"/>
    <row r="431" s="168" customFormat="1" x14ac:dyDescent="0.25"/>
    <row r="432" s="168" customFormat="1" x14ac:dyDescent="0.25"/>
    <row r="433" s="168" customFormat="1" x14ac:dyDescent="0.25"/>
    <row r="434" s="168" customFormat="1" x14ac:dyDescent="0.25"/>
    <row r="435" s="168" customFormat="1" x14ac:dyDescent="0.25"/>
    <row r="436" s="168" customFormat="1" x14ac:dyDescent="0.25"/>
    <row r="437" s="168" customFormat="1" x14ac:dyDescent="0.25"/>
    <row r="438" s="168" customFormat="1" x14ac:dyDescent="0.25"/>
    <row r="439" s="168" customFormat="1" x14ac:dyDescent="0.25"/>
    <row r="440" s="168" customFormat="1" x14ac:dyDescent="0.25"/>
    <row r="441" s="168" customFormat="1" x14ac:dyDescent="0.25"/>
    <row r="442" s="168" customFormat="1" x14ac:dyDescent="0.25"/>
    <row r="443" s="168" customFormat="1" x14ac:dyDescent="0.25"/>
    <row r="444" s="168" customFormat="1" x14ac:dyDescent="0.25"/>
    <row r="445" s="168" customFormat="1" x14ac:dyDescent="0.25"/>
    <row r="446" s="168" customFormat="1" x14ac:dyDescent="0.25"/>
    <row r="447" s="168" customFormat="1" x14ac:dyDescent="0.25"/>
    <row r="448" s="168" customFormat="1" x14ac:dyDescent="0.25"/>
    <row r="449" s="168" customFormat="1" x14ac:dyDescent="0.25"/>
    <row r="450" s="168" customFormat="1" x14ac:dyDescent="0.25"/>
    <row r="451" s="168" customFormat="1" x14ac:dyDescent="0.25"/>
    <row r="452" s="168" customFormat="1" x14ac:dyDescent="0.25"/>
    <row r="453" s="168" customFormat="1" x14ac:dyDescent="0.25"/>
    <row r="454" s="168" customFormat="1" x14ac:dyDescent="0.25"/>
    <row r="455" s="168" customFormat="1" x14ac:dyDescent="0.25"/>
    <row r="456" s="168" customFormat="1" x14ac:dyDescent="0.25"/>
    <row r="457" s="168" customFormat="1" x14ac:dyDescent="0.25"/>
    <row r="458" s="168" customFormat="1" x14ac:dyDescent="0.25"/>
    <row r="459" s="168" customFormat="1" x14ac:dyDescent="0.25"/>
    <row r="460" s="168" customFormat="1" x14ac:dyDescent="0.25"/>
    <row r="461" s="168" customFormat="1" x14ac:dyDescent="0.25"/>
    <row r="462" s="168" customFormat="1" x14ac:dyDescent="0.25"/>
    <row r="463" s="168" customFormat="1" x14ac:dyDescent="0.25"/>
    <row r="464" s="168" customFormat="1" x14ac:dyDescent="0.25"/>
    <row r="465" s="168" customFormat="1" x14ac:dyDescent="0.25"/>
    <row r="466" s="168" customFormat="1" x14ac:dyDescent="0.25"/>
    <row r="467" s="168" customFormat="1" x14ac:dyDescent="0.25"/>
    <row r="468" s="168" customFormat="1" x14ac:dyDescent="0.25"/>
    <row r="469" s="168" customFormat="1" x14ac:dyDescent="0.25"/>
    <row r="470" s="168" customFormat="1" x14ac:dyDescent="0.25"/>
    <row r="471" s="168" customFormat="1" x14ac:dyDescent="0.25"/>
    <row r="472" s="168" customFormat="1" x14ac:dyDescent="0.25"/>
    <row r="473" s="168" customFormat="1" x14ac:dyDescent="0.25"/>
    <row r="474" s="168" customFormat="1" x14ac:dyDescent="0.25"/>
    <row r="475" s="168" customFormat="1" x14ac:dyDescent="0.25"/>
    <row r="476" s="168" customFormat="1" x14ac:dyDescent="0.25"/>
    <row r="477" s="168" customFormat="1" x14ac:dyDescent="0.25"/>
    <row r="478" s="168" customFormat="1" x14ac:dyDescent="0.25"/>
    <row r="479" s="168" customFormat="1" x14ac:dyDescent="0.25"/>
    <row r="480" s="168" customFormat="1" x14ac:dyDescent="0.25"/>
    <row r="481" s="168" customFormat="1" x14ac:dyDescent="0.25"/>
    <row r="482" s="168" customFormat="1" x14ac:dyDescent="0.25"/>
    <row r="483" s="168" customFormat="1" x14ac:dyDescent="0.25"/>
    <row r="484" s="168" customFormat="1" x14ac:dyDescent="0.25"/>
    <row r="485" s="168" customFormat="1" x14ac:dyDescent="0.25"/>
    <row r="486" s="168" customFormat="1" x14ac:dyDescent="0.25"/>
    <row r="487" s="168" customFormat="1" x14ac:dyDescent="0.25"/>
    <row r="488" s="168" customFormat="1" x14ac:dyDescent="0.25"/>
    <row r="489" s="168" customFormat="1" x14ac:dyDescent="0.25"/>
    <row r="490" s="168" customFormat="1" x14ac:dyDescent="0.25"/>
    <row r="491" s="168" customFormat="1" x14ac:dyDescent="0.25"/>
    <row r="492" s="168" customFormat="1" x14ac:dyDescent="0.25"/>
    <row r="493" s="168" customFormat="1" x14ac:dyDescent="0.25"/>
    <row r="494" s="168" customFormat="1" x14ac:dyDescent="0.25"/>
    <row r="495" s="168" customFormat="1" x14ac:dyDescent="0.25"/>
    <row r="496" s="168" customFormat="1" x14ac:dyDescent="0.25"/>
    <row r="497" s="168" customFormat="1" x14ac:dyDescent="0.25"/>
    <row r="498" s="168" customFormat="1" x14ac:dyDescent="0.25"/>
    <row r="499" s="168" customFormat="1" x14ac:dyDescent="0.25"/>
    <row r="500" s="168" customFormat="1" x14ac:dyDescent="0.25"/>
    <row r="501" s="168" customFormat="1" x14ac:dyDescent="0.25"/>
    <row r="502" s="168" customFormat="1" x14ac:dyDescent="0.25"/>
    <row r="503" s="168" customFormat="1" x14ac:dyDescent="0.25"/>
    <row r="504" s="168" customFormat="1" x14ac:dyDescent="0.25"/>
    <row r="505" s="168" customFormat="1" x14ac:dyDescent="0.25"/>
    <row r="506" s="168" customFormat="1" x14ac:dyDescent="0.25"/>
    <row r="507" s="168" customFormat="1" x14ac:dyDescent="0.25"/>
    <row r="508" s="168" customFormat="1" x14ac:dyDescent="0.25"/>
    <row r="509" s="168" customFormat="1" x14ac:dyDescent="0.25"/>
    <row r="510" s="168" customFormat="1" x14ac:dyDescent="0.25"/>
    <row r="511" s="168" customFormat="1" x14ac:dyDescent="0.25"/>
    <row r="512" s="168" customFormat="1" x14ac:dyDescent="0.25"/>
    <row r="513" s="168" customFormat="1" x14ac:dyDescent="0.25"/>
    <row r="514" s="168" customFormat="1" x14ac:dyDescent="0.25"/>
    <row r="515" s="168" customFormat="1" x14ac:dyDescent="0.25"/>
    <row r="516" s="168" customFormat="1" x14ac:dyDescent="0.25"/>
    <row r="517" s="168" customFormat="1" x14ac:dyDescent="0.25"/>
    <row r="518" s="168" customFormat="1" x14ac:dyDescent="0.25"/>
    <row r="519" s="168" customFormat="1" x14ac:dyDescent="0.25"/>
    <row r="520" s="168" customFormat="1" x14ac:dyDescent="0.25"/>
    <row r="521" s="168" customFormat="1" x14ac:dyDescent="0.25"/>
    <row r="522" s="168" customFormat="1" x14ac:dyDescent="0.25"/>
    <row r="523" s="168" customFormat="1" x14ac:dyDescent="0.25"/>
    <row r="524" s="168" customFormat="1" x14ac:dyDescent="0.25"/>
    <row r="525" s="168" customFormat="1" x14ac:dyDescent="0.25"/>
    <row r="526" s="168" customFormat="1" x14ac:dyDescent="0.25"/>
    <row r="527" s="168" customFormat="1" x14ac:dyDescent="0.25"/>
    <row r="528" s="168" customFormat="1" x14ac:dyDescent="0.25"/>
    <row r="529" s="168" customFormat="1" x14ac:dyDescent="0.25"/>
    <row r="530" s="168" customFormat="1" x14ac:dyDescent="0.25"/>
    <row r="531" s="168" customFormat="1" x14ac:dyDescent="0.25"/>
    <row r="532" s="168" customFormat="1" x14ac:dyDescent="0.25"/>
    <row r="533" s="168" customFormat="1" x14ac:dyDescent="0.25"/>
    <row r="534" s="168" customFormat="1" x14ac:dyDescent="0.25"/>
    <row r="535" s="168" customFormat="1" x14ac:dyDescent="0.25"/>
    <row r="536" s="168" customFormat="1" x14ac:dyDescent="0.25"/>
    <row r="537" s="168" customFormat="1" x14ac:dyDescent="0.25"/>
    <row r="538" s="168" customFormat="1" x14ac:dyDescent="0.25"/>
    <row r="539" s="168" customFormat="1" x14ac:dyDescent="0.25"/>
    <row r="540" s="168" customFormat="1" x14ac:dyDescent="0.25"/>
    <row r="541" s="168" customFormat="1" x14ac:dyDescent="0.25"/>
    <row r="542" s="168" customFormat="1" x14ac:dyDescent="0.25"/>
    <row r="543" s="168" customFormat="1" x14ac:dyDescent="0.25"/>
    <row r="544" s="168" customFormat="1" x14ac:dyDescent="0.25"/>
    <row r="545" s="168" customFormat="1" x14ac:dyDescent="0.25"/>
    <row r="546" s="168" customFormat="1" x14ac:dyDescent="0.25"/>
    <row r="547" s="168" customFormat="1" x14ac:dyDescent="0.25"/>
    <row r="548" s="168" customFormat="1" x14ac:dyDescent="0.25"/>
    <row r="549" s="168" customFormat="1" x14ac:dyDescent="0.25"/>
    <row r="550" s="168" customFormat="1" x14ac:dyDescent="0.25"/>
  </sheetData>
  <mergeCells count="21">
    <mergeCell ref="A16:N16"/>
    <mergeCell ref="E22:E23"/>
    <mergeCell ref="I22:I23"/>
    <mergeCell ref="M22:M23"/>
    <mergeCell ref="A24:N24"/>
    <mergeCell ref="F8:F9"/>
    <mergeCell ref="G8:I8"/>
    <mergeCell ref="J8:J9"/>
    <mergeCell ref="K8:M8"/>
    <mergeCell ref="N8:N9"/>
    <mergeCell ref="A15:N15"/>
    <mergeCell ref="L1:N1"/>
    <mergeCell ref="M2:N2"/>
    <mergeCell ref="A4:N4"/>
    <mergeCell ref="A5:N5"/>
    <mergeCell ref="A7:A9"/>
    <mergeCell ref="B7:B9"/>
    <mergeCell ref="C7:F7"/>
    <mergeCell ref="G7:J7"/>
    <mergeCell ref="K7:N7"/>
    <mergeCell ref="C8:E8"/>
  </mergeCells>
  <printOptions horizontalCentered="1"/>
  <pageMargins left="0.39370078740157483" right="0.39370078740157483" top="0.59055118110236227" bottom="0.39370078740157483" header="0" footer="0"/>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T29"/>
  <sheetViews>
    <sheetView view="pageBreakPreview" zoomScale="90" zoomScaleNormal="90" zoomScaleSheetLayoutView="90" workbookViewId="0">
      <selection activeCell="C20" sqref="C20"/>
    </sheetView>
  </sheetViews>
  <sheetFormatPr defaultRowHeight="15.75" x14ac:dyDescent="0.25"/>
  <cols>
    <col min="1" max="1" width="9.140625" style="146"/>
    <col min="2" max="2" width="53.42578125" style="146" customWidth="1"/>
    <col min="3" max="5" width="17.85546875" style="146" customWidth="1"/>
    <col min="6" max="16384" width="9.140625" style="146"/>
  </cols>
  <sheetData>
    <row r="1" spans="1:20" ht="55.5" customHeight="1" x14ac:dyDescent="0.25">
      <c r="D1" s="147" t="s">
        <v>4120</v>
      </c>
      <c r="E1" s="147"/>
    </row>
    <row r="2" spans="1:20" x14ac:dyDescent="0.25">
      <c r="A2" s="146" t="s">
        <v>4121</v>
      </c>
      <c r="D2" s="149" t="s">
        <v>4091</v>
      </c>
      <c r="E2" s="149"/>
    </row>
    <row r="4" spans="1:20" ht="68.25" customHeight="1" x14ac:dyDescent="0.25">
      <c r="A4" s="153" t="s">
        <v>4122</v>
      </c>
      <c r="B4" s="153"/>
      <c r="C4" s="153"/>
      <c r="D4" s="153"/>
      <c r="E4" s="153"/>
      <c r="F4" s="204"/>
      <c r="G4" s="204"/>
      <c r="S4" s="147"/>
      <c r="T4" s="147"/>
    </row>
    <row r="5" spans="1:20" ht="25.5" customHeight="1" x14ac:dyDescent="0.25">
      <c r="A5" s="205" t="s">
        <v>4123</v>
      </c>
      <c r="B5" s="205"/>
      <c r="C5" s="205"/>
      <c r="D5" s="205"/>
      <c r="E5" s="205"/>
      <c r="F5" s="206"/>
      <c r="G5" s="206"/>
      <c r="S5" s="147"/>
      <c r="T5" s="147"/>
    </row>
    <row r="7" spans="1:20" ht="45" x14ac:dyDescent="0.25">
      <c r="A7" s="169" t="s">
        <v>4093</v>
      </c>
      <c r="B7" s="169" t="s">
        <v>4124</v>
      </c>
      <c r="C7" s="169" t="s">
        <v>4125</v>
      </c>
      <c r="D7" s="169" t="s">
        <v>4126</v>
      </c>
      <c r="E7" s="169" t="s">
        <v>4127</v>
      </c>
    </row>
    <row r="8" spans="1:20" x14ac:dyDescent="0.25">
      <c r="A8" s="169">
        <v>1</v>
      </c>
      <c r="B8" s="169">
        <v>2</v>
      </c>
      <c r="C8" s="169">
        <v>3</v>
      </c>
      <c r="D8" s="169">
        <v>4</v>
      </c>
      <c r="E8" s="169">
        <v>5</v>
      </c>
    </row>
    <row r="9" spans="1:20" ht="31.5" customHeight="1" x14ac:dyDescent="0.25">
      <c r="A9" s="169" t="s">
        <v>4105</v>
      </c>
      <c r="B9" s="207" t="s">
        <v>4128</v>
      </c>
      <c r="C9" s="208">
        <f t="shared" ref="C9:E9" si="0">C10+C11+C12+C13+C14+C23</f>
        <v>169714.21878</v>
      </c>
      <c r="D9" s="208">
        <f t="shared" si="0"/>
        <v>121540.41824</v>
      </c>
      <c r="E9" s="208">
        <f t="shared" si="0"/>
        <v>145248.10688000001</v>
      </c>
      <c r="J9" s="209"/>
    </row>
    <row r="10" spans="1:20" x14ac:dyDescent="0.25">
      <c r="A10" s="169" t="s">
        <v>4129</v>
      </c>
      <c r="B10" s="207" t="s">
        <v>4130</v>
      </c>
      <c r="C10" s="177">
        <v>3101.10583</v>
      </c>
      <c r="D10" s="177">
        <v>1905.58412</v>
      </c>
      <c r="E10" s="210">
        <f>928.839019194744+966.750980805256</f>
        <v>1895.59</v>
      </c>
      <c r="J10" s="209"/>
      <c r="K10" s="209"/>
    </row>
    <row r="11" spans="1:20" x14ac:dyDescent="0.25">
      <c r="A11" s="169" t="s">
        <v>4131</v>
      </c>
      <c r="B11" s="207" t="s">
        <v>4132</v>
      </c>
      <c r="C11" s="177">
        <v>3290.6770499999998</v>
      </c>
      <c r="D11" s="177">
        <v>2087.8121500000002</v>
      </c>
      <c r="E11" s="210">
        <f>1073.32530662502+1117.13469337498</f>
        <v>2190.46</v>
      </c>
      <c r="J11" s="209"/>
    </row>
    <row r="12" spans="1:20" x14ac:dyDescent="0.25">
      <c r="A12" s="169" t="s">
        <v>4133</v>
      </c>
      <c r="B12" s="207" t="s">
        <v>4134</v>
      </c>
      <c r="C12" s="177">
        <v>60545.460059999998</v>
      </c>
      <c r="D12" s="177">
        <v>44058.951860000001</v>
      </c>
      <c r="E12" s="210">
        <f>22627.081321535+23550.639678465</f>
        <v>46177.720999999998</v>
      </c>
      <c r="G12" s="211"/>
    </row>
    <row r="13" spans="1:20" x14ac:dyDescent="0.25">
      <c r="A13" s="169" t="s">
        <v>4135</v>
      </c>
      <c r="B13" s="207" t="s">
        <v>4136</v>
      </c>
      <c r="C13" s="177">
        <v>18287.754779999999</v>
      </c>
      <c r="D13" s="177">
        <v>13413.018050000001</v>
      </c>
      <c r="E13" s="210">
        <f>6839.06660502873+7118.21339497127</f>
        <v>13957.279999999999</v>
      </c>
    </row>
    <row r="14" spans="1:20" x14ac:dyDescent="0.25">
      <c r="A14" s="169" t="s">
        <v>4137</v>
      </c>
      <c r="B14" s="207" t="s">
        <v>4138</v>
      </c>
      <c r="C14" s="212">
        <f t="shared" ref="C14:E14" si="1">C15+C16+C17</f>
        <v>46471.099069999997</v>
      </c>
      <c r="D14" s="208">
        <f t="shared" si="1"/>
        <v>17866.85037</v>
      </c>
      <c r="E14" s="208">
        <f t="shared" si="1"/>
        <v>27377.22381</v>
      </c>
    </row>
    <row r="15" spans="1:20" ht="24" customHeight="1" x14ac:dyDescent="0.25">
      <c r="A15" s="169" t="s">
        <v>4139</v>
      </c>
      <c r="B15" s="207" t="s">
        <v>4140</v>
      </c>
      <c r="C15" s="177">
        <v>6013.6410599999999</v>
      </c>
      <c r="D15" s="177">
        <v>590.19863999999995</v>
      </c>
      <c r="E15" s="210">
        <f>131.540488556507+136.909511443493</f>
        <v>268.45</v>
      </c>
    </row>
    <row r="16" spans="1:20" ht="36" customHeight="1" x14ac:dyDescent="0.25">
      <c r="A16" s="169" t="s">
        <v>4141</v>
      </c>
      <c r="B16" s="207" t="s">
        <v>4142</v>
      </c>
      <c r="C16" s="177">
        <v>7471.7329200000004</v>
      </c>
      <c r="D16" s="177">
        <v>1050.9000000000001</v>
      </c>
      <c r="E16" s="210">
        <f>752.272434555326+782.977565444674</f>
        <v>1535.25</v>
      </c>
    </row>
    <row r="17" spans="1:5" ht="33.75" customHeight="1" x14ac:dyDescent="0.25">
      <c r="A17" s="169" t="s">
        <v>4143</v>
      </c>
      <c r="B17" s="207" t="s">
        <v>4144</v>
      </c>
      <c r="C17" s="208">
        <f t="shared" ref="C17:E17" si="2">C18+C19+C20+C21+C22</f>
        <v>32985.725089999993</v>
      </c>
      <c r="D17" s="208">
        <f t="shared" si="2"/>
        <v>16225.751729999998</v>
      </c>
      <c r="E17" s="208">
        <f t="shared" si="2"/>
        <v>25573.523809999999</v>
      </c>
    </row>
    <row r="18" spans="1:5" x14ac:dyDescent="0.25">
      <c r="A18" s="169" t="s">
        <v>4145</v>
      </c>
      <c r="B18" s="207" t="s">
        <v>4146</v>
      </c>
      <c r="C18" s="177">
        <v>1551.44625</v>
      </c>
      <c r="D18" s="177">
        <v>321.98419999999999</v>
      </c>
      <c r="E18" s="213">
        <f>127.048658947278+132.234341052722</f>
        <v>259.28300000000002</v>
      </c>
    </row>
    <row r="19" spans="1:5" ht="18.75" customHeight="1" x14ac:dyDescent="0.25">
      <c r="A19" s="169" t="s">
        <v>4147</v>
      </c>
      <c r="B19" s="207" t="s">
        <v>4148</v>
      </c>
      <c r="C19" s="177">
        <v>510.52897000000002</v>
      </c>
      <c r="D19" s="177">
        <v>111.45019000000001</v>
      </c>
      <c r="E19" s="213">
        <f>73.1981536320552+76.1858463679448</f>
        <v>149.38400000000001</v>
      </c>
    </row>
    <row r="20" spans="1:5" ht="48.75" customHeight="1" x14ac:dyDescent="0.25">
      <c r="A20" s="169" t="s">
        <v>4149</v>
      </c>
      <c r="B20" s="207" t="s">
        <v>4150</v>
      </c>
      <c r="C20" s="177">
        <v>2582.1328199999998</v>
      </c>
      <c r="D20" s="177">
        <v>428.79074000000003</v>
      </c>
      <c r="E20" s="210">
        <f>228.757460099022+238.094539900978</f>
        <v>466.85199999999998</v>
      </c>
    </row>
    <row r="21" spans="1:5" x14ac:dyDescent="0.25">
      <c r="A21" s="169" t="s">
        <v>4151</v>
      </c>
      <c r="B21" s="207" t="s">
        <v>4152</v>
      </c>
      <c r="C21" s="212">
        <v>1233.9653900000001</v>
      </c>
      <c r="D21" s="212">
        <v>287.56988999999999</v>
      </c>
      <c r="E21" s="213">
        <f>173.402654914667+180.480345085333</f>
        <v>353.88300000000004</v>
      </c>
    </row>
    <row r="22" spans="1:5" ht="30" x14ac:dyDescent="0.25">
      <c r="A22" s="169" t="s">
        <v>4153</v>
      </c>
      <c r="B22" s="207" t="s">
        <v>4154</v>
      </c>
      <c r="C22" s="214">
        <f>38139.27448-C16-C18-C19-C20-C21+2318.18353</f>
        <v>27107.651659999996</v>
      </c>
      <c r="D22" s="213">
        <f>16132.27181-D16-D18-D19-D20-D21+1144.37992</f>
        <v>15075.956709999999</v>
      </c>
      <c r="E22" s="213">
        <f>11928.6186491582+12415.5031608418</f>
        <v>24344.121809999997</v>
      </c>
    </row>
    <row r="23" spans="1:5" x14ac:dyDescent="0.25">
      <c r="A23" s="169" t="s">
        <v>4155</v>
      </c>
      <c r="B23" s="207" t="s">
        <v>4156</v>
      </c>
      <c r="C23" s="208">
        <f t="shared" ref="C23:E23" si="3">C24+C25+C26+C27+C28+C29</f>
        <v>38018.12199</v>
      </c>
      <c r="D23" s="208">
        <f t="shared" si="3"/>
        <v>42208.201689999994</v>
      </c>
      <c r="E23" s="208">
        <f t="shared" si="3"/>
        <v>53649.832070000004</v>
      </c>
    </row>
    <row r="24" spans="1:5" x14ac:dyDescent="0.25">
      <c r="A24" s="169" t="s">
        <v>4157</v>
      </c>
      <c r="B24" s="207" t="s">
        <v>4158</v>
      </c>
      <c r="C24" s="177">
        <v>7.3888499999999997</v>
      </c>
      <c r="D24" s="177">
        <v>5.9567399999999999</v>
      </c>
      <c r="E24" s="213">
        <f>2.8784067495902+2.9958932504098</f>
        <v>5.8742999999999999</v>
      </c>
    </row>
    <row r="25" spans="1:5" x14ac:dyDescent="0.25">
      <c r="A25" s="169" t="s">
        <v>4159</v>
      </c>
      <c r="B25" s="207" t="s">
        <v>4160</v>
      </c>
      <c r="C25" s="177">
        <v>0</v>
      </c>
      <c r="D25" s="177">
        <v>0</v>
      </c>
      <c r="E25" s="213">
        <v>0</v>
      </c>
    </row>
    <row r="26" spans="1:5" x14ac:dyDescent="0.25">
      <c r="A26" s="169" t="s">
        <v>4161</v>
      </c>
      <c r="B26" s="207" t="s">
        <v>4162</v>
      </c>
      <c r="C26" s="177">
        <v>30245.203580000001</v>
      </c>
      <c r="D26" s="177">
        <v>16997.544059999997</v>
      </c>
      <c r="E26" s="213">
        <f>24096.9047103663+25080.4561196337</f>
        <v>49177.360830000005</v>
      </c>
    </row>
    <row r="27" spans="1:5" ht="35.25" customHeight="1" x14ac:dyDescent="0.25">
      <c r="A27" s="169" t="s">
        <v>4163</v>
      </c>
      <c r="B27" s="207" t="s">
        <v>4164</v>
      </c>
      <c r="C27" s="213">
        <v>2926.7430100000001</v>
      </c>
      <c r="D27" s="213">
        <v>2670.7870800000001</v>
      </c>
      <c r="E27" s="213">
        <f>1019.34234452132+1060.94833547868</f>
        <v>2080.2906800000001</v>
      </c>
    </row>
    <row r="28" spans="1:5" ht="18.75" customHeight="1" x14ac:dyDescent="0.25">
      <c r="A28" s="169" t="s">
        <v>4165</v>
      </c>
      <c r="B28" s="207" t="s">
        <v>4166</v>
      </c>
      <c r="C28" s="213">
        <v>4283.4525999999996</v>
      </c>
      <c r="D28" s="213">
        <v>22399.92942</v>
      </c>
      <c r="E28" s="213">
        <f>1032.58752846904+1074.73414153096</f>
        <v>2107.3216700000003</v>
      </c>
    </row>
    <row r="29" spans="1:5" ht="22.5" customHeight="1" x14ac:dyDescent="0.25">
      <c r="A29" s="169" t="s">
        <v>4167</v>
      </c>
      <c r="B29" s="207" t="s">
        <v>4168</v>
      </c>
      <c r="C29" s="213">
        <v>555.33395000000007</v>
      </c>
      <c r="D29" s="213">
        <v>133.98439000000002</v>
      </c>
      <c r="E29" s="213">
        <f>136.702437207438+142.282152792562</f>
        <v>278.98459000000003</v>
      </c>
    </row>
  </sheetData>
  <mergeCells count="6">
    <mergeCell ref="D1:E1"/>
    <mergeCell ref="D2:E2"/>
    <mergeCell ref="A4:E4"/>
    <mergeCell ref="S4:T4"/>
    <mergeCell ref="A5:E5"/>
    <mergeCell ref="S5:T5"/>
  </mergeCells>
  <printOptions horizontalCentered="1"/>
  <pageMargins left="0.59055118110236227" right="0.19685039370078741" top="0.59055118110236227" bottom="0.19685039370078741" header="0" footer="0"/>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Приложение № 1</vt:lpstr>
      <vt:lpstr>Приложение № 2</vt:lpstr>
      <vt:lpstr>Приложение № 3</vt:lpstr>
      <vt:lpstr>'Приложение № 1'!Заголовки_для_печати</vt:lpstr>
      <vt:lpstr>'Приложение № 2'!Заголовки_для_печати</vt:lpstr>
      <vt:lpstr>'Приложение № 3'!Заголовки_для_печати</vt:lpstr>
      <vt:lpstr>'Приложение № 1'!Область_печати</vt:lpstr>
      <vt:lpstr>'Приложение № 2'!Область_печати</vt:lpstr>
      <vt:lpstr>'Приложение № 3'!Область_печати</vt:lpstr>
    </vt:vector>
  </TitlesOfParts>
  <Company>MRSK-YUGA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Бурлуцкая Евгения Вадимовна</dc:creator>
  <cp:lastModifiedBy>  </cp:lastModifiedBy>
  <cp:lastPrinted>2022-10-11T05:32:58Z</cp:lastPrinted>
  <dcterms:created xsi:type="dcterms:W3CDTF">2021-10-14T05:23:46Z</dcterms:created>
  <dcterms:modified xsi:type="dcterms:W3CDTF">2022-10-14T11:46:30Z</dcterms:modified>
</cp:coreProperties>
</file>